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5AFB62D4-D100-4539-9A3F-6485D68ADBA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השקעה'!$A$1:$J$157</definedName>
    <definedName name="_xlnm._FilterDatabase" localSheetId="1" hidden="1">מזומנים!$A$5:$K$186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מניות'!$A$5:$L$18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קונצרני'!$A$1:$AZ$224</definedName>
    <definedName name="_xlnm.Print_Area" localSheetId="9">אופציות!$A$1:$AZ$25</definedName>
    <definedName name="_xlnm.Print_Area" localSheetId="21">הלוואות!$A$1:$AZ$293</definedName>
    <definedName name="_xlnm.Print_Area" localSheetId="24">'השקעה בחברות מוחזקות'!$A$1:$AZ$8</definedName>
    <definedName name="_xlnm.Print_Area" localSheetId="25">'השקעות אחרות '!$A$1:$AZ$16</definedName>
    <definedName name="_xlnm.Print_Area" localSheetId="23">'זכויות מקרקעין'!$A$1:$AZ$23</definedName>
    <definedName name="_xlnm.Print_Area" localSheetId="10">'חוזים עתידיים'!$A$1:$AZ$22</definedName>
    <definedName name="_xlnm.Print_Area" localSheetId="26">'יתרת התחייבות להשקעה'!$A$1:$AZ$121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קונצרני'!$A$1:$AZ$38</definedName>
    <definedName name="_xlnm.Print_Area" localSheetId="18">'לא סחיר - אופציות'!$A$1:$AZ$20</definedName>
    <definedName name="_xlnm.Print_Area" localSheetId="19">'לא סחיר - חוזים עתידיים'!$A$1:$AZ$275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מניות'!$A$1:$AZ$44</definedName>
    <definedName name="_xlnm.Print_Area" localSheetId="16">'לא סחיר - קרנות השקעה'!$A$1:$AZ$163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מזומנים!$A$1:$AZ$57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סל'!$A$1:$AZ$81</definedName>
    <definedName name="_xlnm.Print_Area" localSheetId="2">'תעודות התחייבות ממשלתיות'!$A$1:$AZ$29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5" i="81" l="1"/>
  <c r="H9" i="81"/>
  <c r="H8" i="81" s="1"/>
  <c r="I16" i="81" l="1"/>
  <c r="I15" i="81"/>
  <c r="I10" i="72"/>
  <c r="I9" i="72" s="1"/>
  <c r="C26" i="88" s="1"/>
  <c r="C36" i="88" l="1"/>
  <c r="I14" i="81"/>
  <c r="I13" i="81"/>
  <c r="I12" i="81"/>
  <c r="I11" i="81"/>
  <c r="I10" i="81"/>
  <c r="P154" i="61"/>
  <c r="P10" i="61" s="1"/>
  <c r="P9" i="61" s="1"/>
  <c r="C42" i="88" l="1"/>
  <c r="O47" i="78" l="1"/>
  <c r="O10" i="78"/>
  <c r="K35" i="72" l="1"/>
  <c r="K28" i="72"/>
  <c r="K25" i="72"/>
  <c r="K26" i="72"/>
  <c r="L21" i="69"/>
  <c r="N21" i="69" s="1"/>
  <c r="L11" i="69"/>
  <c r="N11" i="69" s="1"/>
  <c r="L10" i="69" l="1"/>
  <c r="K216" i="62"/>
  <c r="K186" i="62"/>
  <c r="K185" i="62" s="1"/>
  <c r="I20" i="58"/>
  <c r="I51" i="58"/>
  <c r="I10" i="58"/>
  <c r="C37" i="88"/>
  <c r="C22" i="88"/>
  <c r="C11" i="88"/>
  <c r="I9" i="58" l="1"/>
  <c r="I50" i="58"/>
  <c r="I8" i="58" l="1"/>
  <c r="J51" i="58" s="1"/>
  <c r="C10" i="88"/>
  <c r="C9" i="88" s="1"/>
  <c r="C41" i="88" s="1"/>
  <c r="K51" i="58" s="1"/>
  <c r="I9" i="81"/>
  <c r="I8" i="81"/>
  <c r="G23" i="80"/>
  <c r="G22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P286" i="78"/>
  <c r="P285" i="78"/>
  <c r="P284" i="78"/>
  <c r="P282" i="78"/>
  <c r="P281" i="78"/>
  <c r="P279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261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Q41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Q25" i="78"/>
  <c r="P25" i="78"/>
  <c r="P24" i="78"/>
  <c r="P23" i="78"/>
  <c r="P22" i="78"/>
  <c r="Q21" i="78"/>
  <c r="P21" i="78"/>
  <c r="P20" i="78"/>
  <c r="P19" i="78"/>
  <c r="P18" i="78"/>
  <c r="P17" i="78"/>
  <c r="P16" i="78"/>
  <c r="P15" i="78"/>
  <c r="P14" i="78"/>
  <c r="Q13" i="78"/>
  <c r="P13" i="78"/>
  <c r="P12" i="78"/>
  <c r="P11" i="78"/>
  <c r="P10" i="78"/>
  <c r="Q9" i="78"/>
  <c r="P9" i="78"/>
  <c r="P8" i="78"/>
  <c r="I268" i="76"/>
  <c r="I267" i="76"/>
  <c r="J266" i="76"/>
  <c r="I266" i="76"/>
  <c r="I265" i="76"/>
  <c r="I264" i="76"/>
  <c r="I263" i="76"/>
  <c r="J262" i="76"/>
  <c r="I262" i="76"/>
  <c r="I261" i="76"/>
  <c r="I260" i="76"/>
  <c r="I258" i="76"/>
  <c r="J257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J240" i="76"/>
  <c r="I240" i="76"/>
  <c r="I239" i="76"/>
  <c r="J238" i="76"/>
  <c r="I238" i="76"/>
  <c r="I237" i="76"/>
  <c r="J236" i="76"/>
  <c r="I236" i="76"/>
  <c r="I235" i="76"/>
  <c r="J234" i="76"/>
  <c r="I234" i="76"/>
  <c r="I233" i="76"/>
  <c r="J232" i="76"/>
  <c r="I232" i="76"/>
  <c r="I231" i="76"/>
  <c r="J230" i="76"/>
  <c r="I230" i="76"/>
  <c r="I229" i="76"/>
  <c r="J228" i="76"/>
  <c r="I228" i="76"/>
  <c r="I227" i="76"/>
  <c r="J226" i="76"/>
  <c r="I226" i="76"/>
  <c r="I225" i="76"/>
  <c r="J224" i="76"/>
  <c r="I224" i="76"/>
  <c r="I223" i="76"/>
  <c r="J222" i="76"/>
  <c r="I222" i="76"/>
  <c r="I221" i="76"/>
  <c r="J220" i="76"/>
  <c r="I220" i="76"/>
  <c r="I219" i="76"/>
  <c r="J218" i="76"/>
  <c r="I218" i="76"/>
  <c r="I217" i="76"/>
  <c r="J216" i="76"/>
  <c r="I216" i="76"/>
  <c r="I215" i="76"/>
  <c r="J214" i="76"/>
  <c r="I214" i="76"/>
  <c r="I213" i="76"/>
  <c r="J212" i="76"/>
  <c r="I212" i="76"/>
  <c r="I211" i="76"/>
  <c r="J210" i="76"/>
  <c r="I210" i="76"/>
  <c r="I209" i="76"/>
  <c r="J208" i="76"/>
  <c r="I208" i="76"/>
  <c r="I207" i="76"/>
  <c r="J206" i="76"/>
  <c r="I206" i="76"/>
  <c r="I205" i="76"/>
  <c r="J204" i="76"/>
  <c r="I204" i="76"/>
  <c r="I203" i="76"/>
  <c r="J202" i="76"/>
  <c r="I202" i="76"/>
  <c r="I201" i="76"/>
  <c r="J200" i="76"/>
  <c r="I200" i="76"/>
  <c r="I199" i="76"/>
  <c r="J198" i="76"/>
  <c r="I198" i="76"/>
  <c r="I197" i="76"/>
  <c r="J196" i="76"/>
  <c r="I196" i="76"/>
  <c r="I195" i="76"/>
  <c r="J194" i="76"/>
  <c r="I194" i="76"/>
  <c r="I193" i="76"/>
  <c r="J192" i="76"/>
  <c r="I192" i="76"/>
  <c r="I191" i="76"/>
  <c r="J190" i="76"/>
  <c r="I190" i="76"/>
  <c r="I189" i="76"/>
  <c r="J188" i="76"/>
  <c r="I188" i="76"/>
  <c r="I187" i="76"/>
  <c r="J186" i="76"/>
  <c r="I186" i="76"/>
  <c r="I185" i="76"/>
  <c r="J184" i="76"/>
  <c r="I184" i="76"/>
  <c r="I183" i="76"/>
  <c r="J182" i="76"/>
  <c r="I182" i="76"/>
  <c r="I181" i="76"/>
  <c r="J180" i="76"/>
  <c r="I180" i="76"/>
  <c r="I179" i="76"/>
  <c r="J178" i="76"/>
  <c r="I178" i="76"/>
  <c r="I176" i="76"/>
  <c r="J175" i="76"/>
  <c r="I175" i="76"/>
  <c r="I174" i="76"/>
  <c r="J173" i="76"/>
  <c r="I173" i="76"/>
  <c r="I172" i="76"/>
  <c r="J171" i="76"/>
  <c r="I171" i="76"/>
  <c r="I170" i="76"/>
  <c r="J169" i="76"/>
  <c r="I169" i="76"/>
  <c r="I168" i="76"/>
  <c r="J167" i="76"/>
  <c r="I167" i="76"/>
  <c r="I166" i="76"/>
  <c r="J165" i="76"/>
  <c r="I165" i="76"/>
  <c r="J164" i="76"/>
  <c r="I164" i="76"/>
  <c r="J163" i="76"/>
  <c r="I163" i="76"/>
  <c r="J162" i="76"/>
  <c r="I162" i="76"/>
  <c r="J161" i="76"/>
  <c r="I161" i="76"/>
  <c r="J160" i="76"/>
  <c r="I160" i="76"/>
  <c r="J159" i="76"/>
  <c r="I159" i="76"/>
  <c r="J158" i="76"/>
  <c r="I158" i="76"/>
  <c r="J157" i="76"/>
  <c r="I157" i="76"/>
  <c r="J156" i="76"/>
  <c r="I156" i="76"/>
  <c r="J155" i="76"/>
  <c r="I155" i="76"/>
  <c r="J154" i="76"/>
  <c r="I154" i="76"/>
  <c r="J153" i="76"/>
  <c r="I153" i="76"/>
  <c r="J152" i="76"/>
  <c r="I152" i="76"/>
  <c r="J151" i="76"/>
  <c r="I151" i="76"/>
  <c r="J150" i="76"/>
  <c r="I150" i="76"/>
  <c r="J149" i="76"/>
  <c r="I149" i="76"/>
  <c r="J148" i="76"/>
  <c r="I148" i="76"/>
  <c r="J147" i="76"/>
  <c r="I147" i="76"/>
  <c r="J146" i="76"/>
  <c r="I146" i="76"/>
  <c r="J145" i="76"/>
  <c r="I145" i="76"/>
  <c r="J144" i="76"/>
  <c r="I144" i="76"/>
  <c r="J143" i="76"/>
  <c r="I143" i="76"/>
  <c r="J142" i="76"/>
  <c r="I142" i="76"/>
  <c r="J141" i="76"/>
  <c r="I141" i="76"/>
  <c r="J140" i="76"/>
  <c r="I140" i="76"/>
  <c r="J139" i="76"/>
  <c r="I139" i="76"/>
  <c r="J138" i="76"/>
  <c r="I138" i="76"/>
  <c r="J137" i="76"/>
  <c r="I137" i="76"/>
  <c r="J136" i="76"/>
  <c r="I136" i="76"/>
  <c r="J135" i="76"/>
  <c r="I135" i="76"/>
  <c r="J134" i="76"/>
  <c r="I134" i="76"/>
  <c r="J133" i="76"/>
  <c r="I133" i="76"/>
  <c r="J132" i="76"/>
  <c r="I132" i="76"/>
  <c r="J131" i="76"/>
  <c r="I131" i="76"/>
  <c r="J130" i="76"/>
  <c r="I130" i="76"/>
  <c r="J129" i="76"/>
  <c r="I129" i="76"/>
  <c r="J128" i="76"/>
  <c r="I128" i="76"/>
  <c r="J127" i="76"/>
  <c r="I127" i="76"/>
  <c r="J126" i="76"/>
  <c r="I126" i="76"/>
  <c r="J125" i="76"/>
  <c r="I125" i="76"/>
  <c r="J124" i="76"/>
  <c r="I124" i="76"/>
  <c r="J123" i="76"/>
  <c r="I123" i="76"/>
  <c r="J122" i="76"/>
  <c r="I122" i="76"/>
  <c r="J121" i="76"/>
  <c r="I121" i="76"/>
  <c r="J120" i="76"/>
  <c r="I120" i="76"/>
  <c r="J119" i="76"/>
  <c r="I119" i="76"/>
  <c r="J118" i="76"/>
  <c r="I118" i="76"/>
  <c r="J117" i="76"/>
  <c r="I117" i="76"/>
  <c r="J116" i="76"/>
  <c r="I116" i="76"/>
  <c r="J115" i="76"/>
  <c r="I115" i="76"/>
  <c r="J114" i="76"/>
  <c r="I114" i="76"/>
  <c r="J113" i="76"/>
  <c r="I113" i="76"/>
  <c r="J112" i="76"/>
  <c r="I112" i="76"/>
  <c r="J111" i="76"/>
  <c r="I111" i="76"/>
  <c r="J110" i="76"/>
  <c r="I110" i="76"/>
  <c r="J109" i="76"/>
  <c r="I109" i="76"/>
  <c r="J108" i="76"/>
  <c r="I108" i="76"/>
  <c r="J107" i="76"/>
  <c r="I107" i="76"/>
  <c r="J106" i="76"/>
  <c r="I106" i="76"/>
  <c r="J105" i="76"/>
  <c r="I105" i="76"/>
  <c r="J104" i="76"/>
  <c r="I104" i="76"/>
  <c r="J103" i="76"/>
  <c r="I103" i="76"/>
  <c r="J102" i="76"/>
  <c r="I102" i="76"/>
  <c r="J101" i="76"/>
  <c r="I101" i="76"/>
  <c r="J100" i="76"/>
  <c r="I100" i="76"/>
  <c r="J99" i="76"/>
  <c r="I99" i="76"/>
  <c r="J98" i="76"/>
  <c r="I98" i="76"/>
  <c r="J97" i="76"/>
  <c r="I97" i="76"/>
  <c r="J96" i="76"/>
  <c r="I96" i="76"/>
  <c r="J95" i="76"/>
  <c r="I95" i="76"/>
  <c r="J94" i="76"/>
  <c r="I94" i="76"/>
  <c r="J93" i="76"/>
  <c r="I93" i="76"/>
  <c r="J92" i="76"/>
  <c r="I92" i="76"/>
  <c r="J91" i="76"/>
  <c r="I91" i="76"/>
  <c r="J90" i="76"/>
  <c r="I90" i="76"/>
  <c r="J89" i="76"/>
  <c r="I89" i="76"/>
  <c r="J88" i="76"/>
  <c r="I88" i="76"/>
  <c r="J87" i="76"/>
  <c r="I87" i="76"/>
  <c r="J86" i="76"/>
  <c r="I86" i="76"/>
  <c r="J85" i="76"/>
  <c r="I85" i="76"/>
  <c r="J84" i="76"/>
  <c r="I84" i="76"/>
  <c r="J83" i="76"/>
  <c r="I83" i="76"/>
  <c r="J82" i="76"/>
  <c r="I82" i="76"/>
  <c r="J81" i="76"/>
  <c r="I81" i="76"/>
  <c r="J80" i="76"/>
  <c r="I80" i="76"/>
  <c r="J79" i="76"/>
  <c r="I79" i="76"/>
  <c r="J78" i="76"/>
  <c r="I78" i="76"/>
  <c r="J77" i="76"/>
  <c r="I77" i="76"/>
  <c r="J76" i="76"/>
  <c r="I76" i="76"/>
  <c r="J75" i="76"/>
  <c r="I75" i="76"/>
  <c r="J74" i="76"/>
  <c r="I74" i="76"/>
  <c r="J73" i="76"/>
  <c r="I73" i="76"/>
  <c r="J72" i="76"/>
  <c r="I72" i="76"/>
  <c r="J71" i="76"/>
  <c r="I71" i="76"/>
  <c r="J70" i="76"/>
  <c r="I70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I63" i="76"/>
  <c r="J62" i="76"/>
  <c r="I62" i="76"/>
  <c r="J61" i="76"/>
  <c r="I61" i="76"/>
  <c r="J60" i="76"/>
  <c r="I60" i="76"/>
  <c r="J59" i="76"/>
  <c r="I59" i="76"/>
  <c r="J58" i="76"/>
  <c r="I58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J50" i="76"/>
  <c r="I50" i="76"/>
  <c r="J49" i="76"/>
  <c r="I49" i="76"/>
  <c r="J48" i="76"/>
  <c r="I48" i="76"/>
  <c r="J47" i="76"/>
  <c r="I47" i="76"/>
  <c r="J46" i="76"/>
  <c r="I46" i="76"/>
  <c r="J45" i="76"/>
  <c r="I45" i="76"/>
  <c r="J44" i="76"/>
  <c r="I44" i="76"/>
  <c r="J43" i="76"/>
  <c r="I43" i="76"/>
  <c r="J42" i="76"/>
  <c r="I42" i="76"/>
  <c r="J41" i="76"/>
  <c r="I41" i="76"/>
  <c r="J40" i="76"/>
  <c r="I40" i="76"/>
  <c r="J39" i="76"/>
  <c r="I39" i="76"/>
  <c r="J38" i="76"/>
  <c r="I38" i="76"/>
  <c r="J37" i="76"/>
  <c r="I37" i="76"/>
  <c r="J36" i="76"/>
  <c r="I36" i="76"/>
  <c r="J35" i="76"/>
  <c r="I35" i="76"/>
  <c r="J34" i="76"/>
  <c r="I34" i="76"/>
  <c r="J33" i="76"/>
  <c r="I33" i="76"/>
  <c r="J32" i="76"/>
  <c r="I32" i="76"/>
  <c r="J31" i="76"/>
  <c r="I31" i="76"/>
  <c r="J30" i="76"/>
  <c r="I30" i="76"/>
  <c r="J29" i="76"/>
  <c r="I29" i="76"/>
  <c r="J28" i="76"/>
  <c r="I28" i="76"/>
  <c r="J27" i="76"/>
  <c r="I27" i="76"/>
  <c r="J26" i="76"/>
  <c r="I26" i="76"/>
  <c r="J25" i="76"/>
  <c r="I25" i="76"/>
  <c r="J24" i="76"/>
  <c r="I24" i="76"/>
  <c r="J23" i="76"/>
  <c r="I23" i="76"/>
  <c r="J22" i="76"/>
  <c r="I22" i="76"/>
  <c r="J21" i="76"/>
  <c r="I21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K13" i="75"/>
  <c r="J13" i="75"/>
  <c r="K12" i="75"/>
  <c r="J12" i="75"/>
  <c r="K11" i="75"/>
  <c r="J11" i="75"/>
  <c r="K10" i="75"/>
  <c r="J10" i="75"/>
  <c r="K9" i="75"/>
  <c r="J9" i="75"/>
  <c r="J157" i="73"/>
  <c r="I157" i="73"/>
  <c r="J156" i="73"/>
  <c r="I156" i="73"/>
  <c r="J155" i="73"/>
  <c r="I155" i="73"/>
  <c r="J154" i="73"/>
  <c r="I154" i="73"/>
  <c r="J153" i="73"/>
  <c r="I153" i="73"/>
  <c r="J152" i="73"/>
  <c r="I152" i="73"/>
  <c r="J151" i="73"/>
  <c r="I151" i="73"/>
  <c r="J150" i="73"/>
  <c r="I150" i="73"/>
  <c r="J149" i="73"/>
  <c r="I149" i="73"/>
  <c r="J148" i="73"/>
  <c r="I148" i="73"/>
  <c r="J147" i="73"/>
  <c r="I147" i="73"/>
  <c r="J146" i="73"/>
  <c r="I146" i="73"/>
  <c r="J145" i="73"/>
  <c r="I145" i="73"/>
  <c r="J144" i="73"/>
  <c r="I144" i="73"/>
  <c r="J143" i="73"/>
  <c r="I143" i="73"/>
  <c r="J142" i="73"/>
  <c r="I142" i="73"/>
  <c r="J141" i="73"/>
  <c r="I141" i="73"/>
  <c r="J140" i="73"/>
  <c r="I140" i="73"/>
  <c r="J139" i="73"/>
  <c r="I139" i="73"/>
  <c r="J138" i="73"/>
  <c r="I138" i="73"/>
  <c r="J137" i="73"/>
  <c r="I137" i="73"/>
  <c r="J136" i="73"/>
  <c r="I136" i="73"/>
  <c r="J135" i="73"/>
  <c r="I135" i="73"/>
  <c r="J134" i="73"/>
  <c r="I134" i="73"/>
  <c r="J133" i="73"/>
  <c r="I133" i="73"/>
  <c r="J132" i="73"/>
  <c r="I132" i="73"/>
  <c r="J131" i="73"/>
  <c r="I131" i="73"/>
  <c r="J130" i="73"/>
  <c r="I130" i="73"/>
  <c r="J129" i="73"/>
  <c r="I129" i="73"/>
  <c r="J128" i="73"/>
  <c r="I128" i="73"/>
  <c r="J127" i="73"/>
  <c r="I127" i="73"/>
  <c r="J126" i="73"/>
  <c r="I126" i="73"/>
  <c r="J125" i="73"/>
  <c r="I125" i="73"/>
  <c r="J124" i="73"/>
  <c r="I124" i="73"/>
  <c r="J123" i="73"/>
  <c r="I123" i="73"/>
  <c r="J122" i="73"/>
  <c r="I122" i="73"/>
  <c r="J121" i="73"/>
  <c r="I121" i="73"/>
  <c r="J120" i="73"/>
  <c r="I120" i="73"/>
  <c r="J119" i="73"/>
  <c r="I119" i="73"/>
  <c r="J118" i="73"/>
  <c r="I118" i="73"/>
  <c r="J117" i="73"/>
  <c r="I117" i="73"/>
  <c r="J116" i="73"/>
  <c r="I116" i="73"/>
  <c r="J115" i="73"/>
  <c r="I115" i="73"/>
  <c r="J114" i="73"/>
  <c r="I114" i="73"/>
  <c r="J113" i="73"/>
  <c r="I113" i="73"/>
  <c r="J112" i="73"/>
  <c r="I112" i="73"/>
  <c r="J111" i="73"/>
  <c r="I111" i="73"/>
  <c r="J110" i="73"/>
  <c r="I110" i="73"/>
  <c r="J109" i="73"/>
  <c r="I109" i="73"/>
  <c r="J108" i="73"/>
  <c r="I108" i="73"/>
  <c r="J107" i="73"/>
  <c r="I107" i="73"/>
  <c r="J106" i="73"/>
  <c r="I106" i="73"/>
  <c r="J105" i="73"/>
  <c r="I105" i="73"/>
  <c r="J104" i="73"/>
  <c r="I104" i="73"/>
  <c r="J103" i="73"/>
  <c r="I103" i="73"/>
  <c r="J102" i="73"/>
  <c r="I102" i="73"/>
  <c r="J101" i="73"/>
  <c r="I101" i="73"/>
  <c r="J100" i="73"/>
  <c r="I100" i="73"/>
  <c r="J99" i="73"/>
  <c r="I99" i="73"/>
  <c r="J98" i="73"/>
  <c r="I98" i="73"/>
  <c r="J97" i="73"/>
  <c r="I97" i="73"/>
  <c r="J96" i="73"/>
  <c r="I96" i="73"/>
  <c r="J95" i="73"/>
  <c r="I95" i="73"/>
  <c r="J94" i="73"/>
  <c r="I94" i="73"/>
  <c r="J93" i="73"/>
  <c r="I93" i="73"/>
  <c r="J92" i="73"/>
  <c r="I92" i="73"/>
  <c r="J91" i="73"/>
  <c r="I91" i="73"/>
  <c r="J90" i="73"/>
  <c r="I90" i="73"/>
  <c r="J89" i="73"/>
  <c r="I89" i="73"/>
  <c r="J88" i="73"/>
  <c r="I88" i="73"/>
  <c r="J87" i="73"/>
  <c r="I87" i="73"/>
  <c r="J86" i="73"/>
  <c r="I86" i="73"/>
  <c r="J85" i="73"/>
  <c r="I85" i="73"/>
  <c r="J84" i="73"/>
  <c r="I84" i="73"/>
  <c r="J83" i="73"/>
  <c r="I83" i="73"/>
  <c r="J82" i="73"/>
  <c r="I82" i="73"/>
  <c r="J81" i="73"/>
  <c r="I81" i="73"/>
  <c r="J80" i="73"/>
  <c r="I80" i="73"/>
  <c r="J79" i="73"/>
  <c r="I79" i="73"/>
  <c r="J78" i="73"/>
  <c r="I78" i="73"/>
  <c r="J77" i="73"/>
  <c r="I77" i="73"/>
  <c r="J76" i="73"/>
  <c r="I76" i="73"/>
  <c r="J75" i="73"/>
  <c r="I75" i="73"/>
  <c r="J74" i="73"/>
  <c r="I74" i="73"/>
  <c r="J73" i="73"/>
  <c r="I73" i="73"/>
  <c r="J72" i="73"/>
  <c r="I72" i="73"/>
  <c r="J71" i="73"/>
  <c r="I71" i="73"/>
  <c r="J70" i="73"/>
  <c r="I70" i="73"/>
  <c r="J69" i="73"/>
  <c r="I69" i="73"/>
  <c r="J68" i="73"/>
  <c r="I68" i="73"/>
  <c r="J67" i="73"/>
  <c r="I67" i="73"/>
  <c r="J66" i="73"/>
  <c r="I66" i="73"/>
  <c r="J65" i="73"/>
  <c r="I65" i="73"/>
  <c r="J64" i="73"/>
  <c r="I64" i="73"/>
  <c r="J63" i="73"/>
  <c r="I63" i="73"/>
  <c r="J62" i="73"/>
  <c r="I62" i="73"/>
  <c r="J61" i="73"/>
  <c r="I61" i="73"/>
  <c r="J60" i="73"/>
  <c r="I60" i="73"/>
  <c r="J59" i="73"/>
  <c r="I59" i="73"/>
  <c r="J58" i="73"/>
  <c r="I58" i="73"/>
  <c r="J57" i="73"/>
  <c r="I57" i="73"/>
  <c r="J55" i="73"/>
  <c r="I55" i="73"/>
  <c r="J54" i="73"/>
  <c r="I54" i="73"/>
  <c r="J53" i="73"/>
  <c r="I53" i="73"/>
  <c r="J52" i="73"/>
  <c r="I52" i="73"/>
  <c r="J50" i="73"/>
  <c r="I50" i="73"/>
  <c r="J49" i="73"/>
  <c r="I49" i="73"/>
  <c r="J48" i="73"/>
  <c r="I48" i="73"/>
  <c r="J47" i="73"/>
  <c r="I47" i="73"/>
  <c r="J45" i="73"/>
  <c r="I45" i="73"/>
  <c r="J44" i="73"/>
  <c r="I44" i="73"/>
  <c r="J43" i="73"/>
  <c r="I43" i="73"/>
  <c r="J42" i="73"/>
  <c r="I42" i="73"/>
  <c r="J41" i="73"/>
  <c r="I41" i="73"/>
  <c r="J40" i="73"/>
  <c r="I40" i="73"/>
  <c r="J39" i="73"/>
  <c r="I39" i="73"/>
  <c r="J38" i="73"/>
  <c r="I38" i="73"/>
  <c r="J37" i="73"/>
  <c r="I37" i="73"/>
  <c r="J36" i="73"/>
  <c r="I36" i="73"/>
  <c r="J35" i="73"/>
  <c r="I35" i="73"/>
  <c r="J34" i="73"/>
  <c r="I34" i="73"/>
  <c r="J33" i="73"/>
  <c r="I33" i="73"/>
  <c r="J31" i="73"/>
  <c r="I31" i="73"/>
  <c r="J30" i="73"/>
  <c r="I30" i="73"/>
  <c r="J29" i="73"/>
  <c r="I29" i="73"/>
  <c r="J28" i="73"/>
  <c r="I28" i="73"/>
  <c r="J27" i="73"/>
  <c r="I27" i="73"/>
  <c r="J26" i="73"/>
  <c r="I26" i="73"/>
  <c r="J25" i="73"/>
  <c r="I25" i="73"/>
  <c r="J24" i="73"/>
  <c r="I24" i="73"/>
  <c r="J23" i="73"/>
  <c r="I23" i="73"/>
  <c r="J21" i="73"/>
  <c r="I21" i="73"/>
  <c r="J20" i="73"/>
  <c r="I20" i="73"/>
  <c r="J18" i="73"/>
  <c r="I18" i="73"/>
  <c r="J17" i="73"/>
  <c r="I17" i="73"/>
  <c r="J16" i="73"/>
  <c r="I16" i="73"/>
  <c r="J15" i="73"/>
  <c r="I15" i="73"/>
  <c r="J14" i="73"/>
  <c r="I14" i="73"/>
  <c r="J13" i="73"/>
  <c r="I13" i="73"/>
  <c r="J12" i="73"/>
  <c r="I12" i="73"/>
  <c r="J11" i="73"/>
  <c r="I11" i="73"/>
  <c r="J10" i="73"/>
  <c r="I10" i="73"/>
  <c r="J9" i="73"/>
  <c r="I9" i="73"/>
  <c r="L37" i="72"/>
  <c r="K37" i="72"/>
  <c r="L36" i="72"/>
  <c r="K36" i="72"/>
  <c r="L34" i="72"/>
  <c r="K34" i="72"/>
  <c r="L33" i="72"/>
  <c r="K33" i="72"/>
  <c r="L32" i="72"/>
  <c r="K32" i="72"/>
  <c r="L31" i="72"/>
  <c r="K31" i="72"/>
  <c r="L30" i="72"/>
  <c r="K30" i="72"/>
  <c r="L29" i="72"/>
  <c r="K29" i="72"/>
  <c r="L27" i="72"/>
  <c r="K27" i="72"/>
  <c r="L24" i="72"/>
  <c r="K24" i="72"/>
  <c r="L23" i="72"/>
  <c r="K23" i="72"/>
  <c r="L22" i="72"/>
  <c r="K22" i="72"/>
  <c r="L21" i="72"/>
  <c r="K21" i="72"/>
  <c r="L20" i="72"/>
  <c r="K20" i="72"/>
  <c r="L18" i="72"/>
  <c r="K18" i="72"/>
  <c r="L16" i="72"/>
  <c r="K16" i="72"/>
  <c r="L15" i="72"/>
  <c r="K15" i="72"/>
  <c r="L14" i="72"/>
  <c r="K14" i="72"/>
  <c r="L13" i="72"/>
  <c r="K13" i="72"/>
  <c r="L12" i="72"/>
  <c r="K12" i="72"/>
  <c r="L11" i="72"/>
  <c r="K11" i="72"/>
  <c r="L10" i="72"/>
  <c r="K10" i="72"/>
  <c r="L9" i="72"/>
  <c r="K9" i="72"/>
  <c r="R30" i="71"/>
  <c r="Q30" i="71"/>
  <c r="R29" i="71"/>
  <c r="Q29" i="71"/>
  <c r="R28" i="71"/>
  <c r="Q28" i="71"/>
  <c r="R27" i="71"/>
  <c r="Q27" i="71"/>
  <c r="R26" i="71"/>
  <c r="Q26" i="71"/>
  <c r="R25" i="71"/>
  <c r="Q25" i="71"/>
  <c r="R24" i="71"/>
  <c r="Q24" i="71"/>
  <c r="R23" i="71"/>
  <c r="Q23" i="71"/>
  <c r="R31" i="71"/>
  <c r="Q31" i="71"/>
  <c r="R22" i="71"/>
  <c r="Q22" i="71"/>
  <c r="R20" i="71"/>
  <c r="Q20" i="71"/>
  <c r="R19" i="71"/>
  <c r="Q19" i="71"/>
  <c r="R18" i="71"/>
  <c r="Q18" i="71"/>
  <c r="R17" i="71"/>
  <c r="Q17" i="71"/>
  <c r="R16" i="71"/>
  <c r="Q16" i="71"/>
  <c r="R15" i="71"/>
  <c r="Q15" i="71"/>
  <c r="R14" i="71"/>
  <c r="Q14" i="71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10" i="69"/>
  <c r="N10" i="69"/>
  <c r="O9" i="69"/>
  <c r="N9" i="69"/>
  <c r="J15" i="67"/>
  <c r="I15" i="67"/>
  <c r="J14" i="67"/>
  <c r="I14" i="67"/>
  <c r="J13" i="67"/>
  <c r="I13" i="67"/>
  <c r="J12" i="67"/>
  <c r="I12" i="67"/>
  <c r="J11" i="67"/>
  <c r="I11" i="67"/>
  <c r="J10" i="67"/>
  <c r="I10" i="67"/>
  <c r="J9" i="67"/>
  <c r="I9" i="67"/>
  <c r="K18" i="66"/>
  <c r="J18" i="66"/>
  <c r="K17" i="66"/>
  <c r="J17" i="66"/>
  <c r="K16" i="66"/>
  <c r="J16" i="66"/>
  <c r="K15" i="66"/>
  <c r="J15" i="66"/>
  <c r="K13" i="66"/>
  <c r="J13" i="66"/>
  <c r="K12" i="66"/>
  <c r="J12" i="66"/>
  <c r="K11" i="66"/>
  <c r="J11" i="66"/>
  <c r="K10" i="66"/>
  <c r="J10" i="66"/>
  <c r="K9" i="66"/>
  <c r="J9" i="66"/>
  <c r="K20" i="65"/>
  <c r="J20" i="65"/>
  <c r="K19" i="65"/>
  <c r="J19" i="65"/>
  <c r="K18" i="65"/>
  <c r="J18" i="65"/>
  <c r="K17" i="65"/>
  <c r="J17" i="65"/>
  <c r="K15" i="65"/>
  <c r="J15" i="65"/>
  <c r="K14" i="65"/>
  <c r="J14" i="65"/>
  <c r="K13" i="65"/>
  <c r="J13" i="65"/>
  <c r="K12" i="65"/>
  <c r="J12" i="65"/>
  <c r="K11" i="65"/>
  <c r="J11" i="65"/>
  <c r="K10" i="65"/>
  <c r="J10" i="65"/>
  <c r="K9" i="65"/>
  <c r="J9" i="65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73" i="63"/>
  <c r="L73" i="63"/>
  <c r="M72" i="63"/>
  <c r="L72" i="63"/>
  <c r="M71" i="63"/>
  <c r="L71" i="63"/>
  <c r="M70" i="63"/>
  <c r="L70" i="63"/>
  <c r="M69" i="63"/>
  <c r="L69" i="63"/>
  <c r="M68" i="63"/>
  <c r="L68" i="63"/>
  <c r="M67" i="63"/>
  <c r="L67" i="63"/>
  <c r="M66" i="63"/>
  <c r="L66" i="63"/>
  <c r="M65" i="63"/>
  <c r="L65" i="63"/>
  <c r="M64" i="63"/>
  <c r="L64" i="63"/>
  <c r="M63" i="63"/>
  <c r="L63" i="63"/>
  <c r="M62" i="63"/>
  <c r="L62" i="63"/>
  <c r="M61" i="63"/>
  <c r="L61" i="63"/>
  <c r="M60" i="63"/>
  <c r="L60" i="63"/>
  <c r="M59" i="63"/>
  <c r="L59" i="63"/>
  <c r="M58" i="63"/>
  <c r="L58" i="63"/>
  <c r="M57" i="63"/>
  <c r="L57" i="63"/>
  <c r="M56" i="63"/>
  <c r="L56" i="63"/>
  <c r="M55" i="63"/>
  <c r="L55" i="63"/>
  <c r="M54" i="63"/>
  <c r="L54" i="63"/>
  <c r="M53" i="63"/>
  <c r="L53" i="63"/>
  <c r="M52" i="63"/>
  <c r="L52" i="63"/>
  <c r="M51" i="63"/>
  <c r="L51" i="63"/>
  <c r="M50" i="63"/>
  <c r="L50" i="63"/>
  <c r="M49" i="63"/>
  <c r="L49" i="63"/>
  <c r="M48" i="63"/>
  <c r="L48" i="63"/>
  <c r="M47" i="63"/>
  <c r="L47" i="63"/>
  <c r="M46" i="63"/>
  <c r="L46" i="63"/>
  <c r="M45" i="63"/>
  <c r="L45" i="63"/>
  <c r="M44" i="63"/>
  <c r="L44" i="63"/>
  <c r="M43" i="63"/>
  <c r="L43" i="63"/>
  <c r="M42" i="63"/>
  <c r="L42" i="63"/>
  <c r="M41" i="63"/>
  <c r="L41" i="63"/>
  <c r="M40" i="63"/>
  <c r="L40" i="63"/>
  <c r="M39" i="63"/>
  <c r="L39" i="63"/>
  <c r="M38" i="63"/>
  <c r="L38" i="63"/>
  <c r="M37" i="63"/>
  <c r="L37" i="63"/>
  <c r="M36" i="63"/>
  <c r="L36" i="63"/>
  <c r="M35" i="63"/>
  <c r="L35" i="63"/>
  <c r="M34" i="63"/>
  <c r="L34" i="63"/>
  <c r="M33" i="63"/>
  <c r="L33" i="63"/>
  <c r="M31" i="63"/>
  <c r="L31" i="63"/>
  <c r="M30" i="63"/>
  <c r="L30" i="63"/>
  <c r="M29" i="63"/>
  <c r="L29" i="63"/>
  <c r="M28" i="63"/>
  <c r="L28" i="63"/>
  <c r="M27" i="63"/>
  <c r="L27" i="63"/>
  <c r="M25" i="63"/>
  <c r="L25" i="63"/>
  <c r="M24" i="63"/>
  <c r="L24" i="63"/>
  <c r="M23" i="63"/>
  <c r="L23" i="63"/>
  <c r="M22" i="63"/>
  <c r="L22" i="63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257" i="62"/>
  <c r="M257" i="62"/>
  <c r="N256" i="62"/>
  <c r="M256" i="62"/>
  <c r="N255" i="62"/>
  <c r="M255" i="62"/>
  <c r="N254" i="62"/>
  <c r="M254" i="62"/>
  <c r="N253" i="62"/>
  <c r="M253" i="62"/>
  <c r="N252" i="62"/>
  <c r="M252" i="62"/>
  <c r="N251" i="62"/>
  <c r="M251" i="62"/>
  <c r="N250" i="62"/>
  <c r="M250" i="62"/>
  <c r="N249" i="62"/>
  <c r="M249" i="62"/>
  <c r="N248" i="62"/>
  <c r="M248" i="62"/>
  <c r="N247" i="62"/>
  <c r="M247" i="62"/>
  <c r="N245" i="62"/>
  <c r="M245" i="62"/>
  <c r="N244" i="62"/>
  <c r="M244" i="62"/>
  <c r="N243" i="62"/>
  <c r="M243" i="62"/>
  <c r="N242" i="62"/>
  <c r="M242" i="62"/>
  <c r="N241" i="62"/>
  <c r="M241" i="62"/>
  <c r="N240" i="62"/>
  <c r="M240" i="62"/>
  <c r="N239" i="62"/>
  <c r="M239" i="62"/>
  <c r="N238" i="62"/>
  <c r="M238" i="62"/>
  <c r="N237" i="62"/>
  <c r="M237" i="62"/>
  <c r="N236" i="62"/>
  <c r="M236" i="62"/>
  <c r="N235" i="62"/>
  <c r="M235" i="62"/>
  <c r="N233" i="62"/>
  <c r="M233" i="62"/>
  <c r="N232" i="62"/>
  <c r="M232" i="62"/>
  <c r="N231" i="62"/>
  <c r="M231" i="62"/>
  <c r="N230" i="62"/>
  <c r="M230" i="62"/>
  <c r="N229" i="62"/>
  <c r="M229" i="62"/>
  <c r="N228" i="62"/>
  <c r="M228" i="62"/>
  <c r="N227" i="62"/>
  <c r="M227" i="62"/>
  <c r="N226" i="62"/>
  <c r="M226" i="62"/>
  <c r="N225" i="62"/>
  <c r="M225" i="62"/>
  <c r="N224" i="62"/>
  <c r="M224" i="62"/>
  <c r="N223" i="62"/>
  <c r="M223" i="62"/>
  <c r="N222" i="62"/>
  <c r="M222" i="62"/>
  <c r="N221" i="62"/>
  <c r="M221" i="62"/>
  <c r="N220" i="62"/>
  <c r="M220" i="62"/>
  <c r="N219" i="62"/>
  <c r="M219" i="62"/>
  <c r="N218" i="62"/>
  <c r="M218" i="62"/>
  <c r="N217" i="62"/>
  <c r="M217" i="62"/>
  <c r="N216" i="62"/>
  <c r="M216" i="62"/>
  <c r="N214" i="62"/>
  <c r="M214" i="62"/>
  <c r="N213" i="62"/>
  <c r="M213" i="62"/>
  <c r="N212" i="62"/>
  <c r="M212" i="62"/>
  <c r="N211" i="62"/>
  <c r="M211" i="62"/>
  <c r="N210" i="62"/>
  <c r="M210" i="62"/>
  <c r="N209" i="62"/>
  <c r="M209" i="62"/>
  <c r="N208" i="62"/>
  <c r="M208" i="62"/>
  <c r="N207" i="62"/>
  <c r="M207" i="62"/>
  <c r="N206" i="62"/>
  <c r="M206" i="62"/>
  <c r="N205" i="62"/>
  <c r="M205" i="62"/>
  <c r="N204" i="62"/>
  <c r="M204" i="62"/>
  <c r="N246" i="62"/>
  <c r="M246" i="62"/>
  <c r="N203" i="62"/>
  <c r="M203" i="62"/>
  <c r="N202" i="62"/>
  <c r="M202" i="62"/>
  <c r="N201" i="62"/>
  <c r="M201" i="62"/>
  <c r="N200" i="62"/>
  <c r="M200" i="62"/>
  <c r="N199" i="62"/>
  <c r="M199" i="62"/>
  <c r="N198" i="62"/>
  <c r="M198" i="62"/>
  <c r="N197" i="62"/>
  <c r="M197" i="62"/>
  <c r="N196" i="62"/>
  <c r="M196" i="62"/>
  <c r="N195" i="62"/>
  <c r="M195" i="62"/>
  <c r="N194" i="62"/>
  <c r="M194" i="62"/>
  <c r="N193" i="62"/>
  <c r="M193" i="62"/>
  <c r="N234" i="62"/>
  <c r="M234" i="62"/>
  <c r="N192" i="62"/>
  <c r="M192" i="62"/>
  <c r="N191" i="62"/>
  <c r="M191" i="62"/>
  <c r="N190" i="62"/>
  <c r="M190" i="62"/>
  <c r="N189" i="62"/>
  <c r="M189" i="62"/>
  <c r="N188" i="62"/>
  <c r="M188" i="62"/>
  <c r="N187" i="62"/>
  <c r="M187" i="62"/>
  <c r="N186" i="62"/>
  <c r="M186" i="62"/>
  <c r="N185" i="62"/>
  <c r="M185" i="62"/>
  <c r="N183" i="62"/>
  <c r="M183" i="62"/>
  <c r="N182" i="62"/>
  <c r="M182" i="62"/>
  <c r="N181" i="62"/>
  <c r="M181" i="62"/>
  <c r="N180" i="62"/>
  <c r="M180" i="62"/>
  <c r="N179" i="62"/>
  <c r="M179" i="62"/>
  <c r="N178" i="62"/>
  <c r="M178" i="62"/>
  <c r="N177" i="62"/>
  <c r="M177" i="62"/>
  <c r="N176" i="62"/>
  <c r="M176" i="62"/>
  <c r="N175" i="62"/>
  <c r="M175" i="62"/>
  <c r="N174" i="62"/>
  <c r="M174" i="62"/>
  <c r="N173" i="62"/>
  <c r="M173" i="62"/>
  <c r="N172" i="62"/>
  <c r="M172" i="62"/>
  <c r="N171" i="62"/>
  <c r="M171" i="62"/>
  <c r="N170" i="62"/>
  <c r="M170" i="62"/>
  <c r="N169" i="62"/>
  <c r="M169" i="62"/>
  <c r="N168" i="62"/>
  <c r="M168" i="62"/>
  <c r="N167" i="62"/>
  <c r="M167" i="62"/>
  <c r="N166" i="62"/>
  <c r="M166" i="62"/>
  <c r="N165" i="62"/>
  <c r="M165" i="62"/>
  <c r="N164" i="62"/>
  <c r="M164" i="62"/>
  <c r="N163" i="62"/>
  <c r="M163" i="62"/>
  <c r="N162" i="62"/>
  <c r="M162" i="62"/>
  <c r="N161" i="62"/>
  <c r="M161" i="62"/>
  <c r="N160" i="62"/>
  <c r="M160" i="62"/>
  <c r="N159" i="62"/>
  <c r="M159" i="62"/>
  <c r="N158" i="62"/>
  <c r="M158" i="62"/>
  <c r="N157" i="62"/>
  <c r="M157" i="62"/>
  <c r="N156" i="62"/>
  <c r="M156" i="62"/>
  <c r="N155" i="62"/>
  <c r="M155" i="62"/>
  <c r="N154" i="62"/>
  <c r="M154" i="62"/>
  <c r="N153" i="62"/>
  <c r="M153" i="62"/>
  <c r="N152" i="62"/>
  <c r="M152" i="62"/>
  <c r="N151" i="62"/>
  <c r="M151" i="62"/>
  <c r="N150" i="62"/>
  <c r="M150" i="62"/>
  <c r="N149" i="62"/>
  <c r="M149" i="62"/>
  <c r="N148" i="62"/>
  <c r="M148" i="62"/>
  <c r="N147" i="62"/>
  <c r="M147" i="62"/>
  <c r="N146" i="62"/>
  <c r="M146" i="62"/>
  <c r="N145" i="62"/>
  <c r="M145" i="62"/>
  <c r="N144" i="62"/>
  <c r="M144" i="62"/>
  <c r="N143" i="62"/>
  <c r="M143" i="62"/>
  <c r="N142" i="62"/>
  <c r="M142" i="62"/>
  <c r="N141" i="62"/>
  <c r="M141" i="62"/>
  <c r="N140" i="62"/>
  <c r="M140" i="62"/>
  <c r="N139" i="62"/>
  <c r="M139" i="62"/>
  <c r="N138" i="62"/>
  <c r="M138" i="62"/>
  <c r="N137" i="62"/>
  <c r="M137" i="62"/>
  <c r="N136" i="62"/>
  <c r="M136" i="62"/>
  <c r="N135" i="62"/>
  <c r="M135" i="62"/>
  <c r="N134" i="62"/>
  <c r="M134" i="62"/>
  <c r="N133" i="62"/>
  <c r="M133" i="62"/>
  <c r="N132" i="62"/>
  <c r="M132" i="62"/>
  <c r="N131" i="62"/>
  <c r="M131" i="62"/>
  <c r="N130" i="62"/>
  <c r="M130" i="62"/>
  <c r="N129" i="62"/>
  <c r="M129" i="62"/>
  <c r="N128" i="62"/>
  <c r="M128" i="62"/>
  <c r="N127" i="62"/>
  <c r="M127" i="62"/>
  <c r="N126" i="62"/>
  <c r="M126" i="62"/>
  <c r="N125" i="62"/>
  <c r="M125" i="62"/>
  <c r="N124" i="62"/>
  <c r="M124" i="62"/>
  <c r="N123" i="62"/>
  <c r="M123" i="62"/>
  <c r="N122" i="62"/>
  <c r="M122" i="62"/>
  <c r="N121" i="62"/>
  <c r="M121" i="62"/>
  <c r="N120" i="62"/>
  <c r="M120" i="62"/>
  <c r="N119" i="62"/>
  <c r="M119" i="62"/>
  <c r="N118" i="62"/>
  <c r="M118" i="62"/>
  <c r="N117" i="62"/>
  <c r="M117" i="62"/>
  <c r="N116" i="62"/>
  <c r="M116" i="62"/>
  <c r="N115" i="62"/>
  <c r="M115" i="62"/>
  <c r="N113" i="62"/>
  <c r="M113" i="62"/>
  <c r="N112" i="62"/>
  <c r="M112" i="62"/>
  <c r="N111" i="62"/>
  <c r="M111" i="62"/>
  <c r="N110" i="62"/>
  <c r="M110" i="62"/>
  <c r="N109" i="62"/>
  <c r="M109" i="62"/>
  <c r="N108" i="62"/>
  <c r="M108" i="62"/>
  <c r="N107" i="62"/>
  <c r="M107" i="62"/>
  <c r="N106" i="62"/>
  <c r="M106" i="62"/>
  <c r="N105" i="62"/>
  <c r="M105" i="62"/>
  <c r="N104" i="62"/>
  <c r="M104" i="62"/>
  <c r="N103" i="62"/>
  <c r="M103" i="62"/>
  <c r="N102" i="62"/>
  <c r="M102" i="62"/>
  <c r="N101" i="62"/>
  <c r="M101" i="62"/>
  <c r="N100" i="62"/>
  <c r="M100" i="62"/>
  <c r="N99" i="62"/>
  <c r="M99" i="62"/>
  <c r="N98" i="62"/>
  <c r="M98" i="62"/>
  <c r="N97" i="62"/>
  <c r="M97" i="62"/>
  <c r="N96" i="62"/>
  <c r="M96" i="62"/>
  <c r="N95" i="62"/>
  <c r="M95" i="62"/>
  <c r="N94" i="62"/>
  <c r="M94" i="62"/>
  <c r="N93" i="62"/>
  <c r="M93" i="62"/>
  <c r="N92" i="62"/>
  <c r="M92" i="62"/>
  <c r="N91" i="62"/>
  <c r="M91" i="62"/>
  <c r="N90" i="62"/>
  <c r="M90" i="62"/>
  <c r="N89" i="62"/>
  <c r="M89" i="62"/>
  <c r="N88" i="62"/>
  <c r="M88" i="62"/>
  <c r="N87" i="62"/>
  <c r="M87" i="62"/>
  <c r="N86" i="62"/>
  <c r="M86" i="62"/>
  <c r="N85" i="62"/>
  <c r="M85" i="62"/>
  <c r="N84" i="62"/>
  <c r="M84" i="62"/>
  <c r="N83" i="62"/>
  <c r="M83" i="62"/>
  <c r="N82" i="62"/>
  <c r="M82" i="62"/>
  <c r="N81" i="62"/>
  <c r="M81" i="62"/>
  <c r="N80" i="62"/>
  <c r="M80" i="62"/>
  <c r="N79" i="62"/>
  <c r="M79" i="62"/>
  <c r="N78" i="62"/>
  <c r="M78" i="62"/>
  <c r="N77" i="62"/>
  <c r="M77" i="62"/>
  <c r="N76" i="62"/>
  <c r="M76" i="62"/>
  <c r="N75" i="62"/>
  <c r="M75" i="62"/>
  <c r="N74" i="62"/>
  <c r="M74" i="62"/>
  <c r="N73" i="62"/>
  <c r="M73" i="62"/>
  <c r="N72" i="62"/>
  <c r="M72" i="62"/>
  <c r="N71" i="62"/>
  <c r="M71" i="62"/>
  <c r="N70" i="62"/>
  <c r="M70" i="62"/>
  <c r="N69" i="62"/>
  <c r="M69" i="62"/>
  <c r="N68" i="62"/>
  <c r="M68" i="62"/>
  <c r="N67" i="62"/>
  <c r="M67" i="62"/>
  <c r="N66" i="62"/>
  <c r="M66" i="62"/>
  <c r="N65" i="62"/>
  <c r="M65" i="62"/>
  <c r="N64" i="62"/>
  <c r="M64" i="62"/>
  <c r="N63" i="62"/>
  <c r="M63" i="62"/>
  <c r="N62" i="62"/>
  <c r="M62" i="62"/>
  <c r="N61" i="62"/>
  <c r="M61" i="62"/>
  <c r="N60" i="62"/>
  <c r="M60" i="62"/>
  <c r="N59" i="62"/>
  <c r="M59" i="62"/>
  <c r="N58" i="62"/>
  <c r="M58" i="62"/>
  <c r="N57" i="62"/>
  <c r="M57" i="62"/>
  <c r="N56" i="62"/>
  <c r="M56" i="62"/>
  <c r="N55" i="62"/>
  <c r="M55" i="62"/>
  <c r="N54" i="62"/>
  <c r="M54" i="62"/>
  <c r="N53" i="62"/>
  <c r="M53" i="62"/>
  <c r="N52" i="62"/>
  <c r="M52" i="62"/>
  <c r="N51" i="62"/>
  <c r="M51" i="62"/>
  <c r="N50" i="62"/>
  <c r="M50" i="62"/>
  <c r="N49" i="62"/>
  <c r="M49" i="62"/>
  <c r="N48" i="62"/>
  <c r="M48" i="62"/>
  <c r="N47" i="62"/>
  <c r="M47" i="62"/>
  <c r="N45" i="62"/>
  <c r="M45" i="62"/>
  <c r="N44" i="62"/>
  <c r="M44" i="62"/>
  <c r="N43" i="62"/>
  <c r="M43" i="62"/>
  <c r="N42" i="62"/>
  <c r="M42" i="62"/>
  <c r="N41" i="62"/>
  <c r="M41" i="62"/>
  <c r="N40" i="62"/>
  <c r="M40" i="62"/>
  <c r="N39" i="62"/>
  <c r="M39" i="62"/>
  <c r="N38" i="62"/>
  <c r="M38" i="62"/>
  <c r="N37" i="62"/>
  <c r="M37" i="62"/>
  <c r="N36" i="62"/>
  <c r="M36" i="62"/>
  <c r="N35" i="62"/>
  <c r="M35" i="62"/>
  <c r="N34" i="62"/>
  <c r="M34" i="62"/>
  <c r="N33" i="62"/>
  <c r="M33" i="62"/>
  <c r="N32" i="62"/>
  <c r="M32" i="62"/>
  <c r="N31" i="62"/>
  <c r="M31" i="62"/>
  <c r="N30" i="62"/>
  <c r="M30" i="62"/>
  <c r="N29" i="62"/>
  <c r="M29" i="62"/>
  <c r="N28" i="62"/>
  <c r="M28" i="62"/>
  <c r="N27" i="62"/>
  <c r="M27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23" i="59"/>
  <c r="P23" i="59"/>
  <c r="Q22" i="59"/>
  <c r="P22" i="59"/>
  <c r="Q21" i="59"/>
  <c r="P21" i="59"/>
  <c r="Q20" i="59"/>
  <c r="P20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50" i="58"/>
  <c r="J50" i="58"/>
  <c r="K54" i="58"/>
  <c r="J54" i="58"/>
  <c r="K53" i="58"/>
  <c r="J53" i="58"/>
  <c r="K52" i="58"/>
  <c r="J52" i="58"/>
  <c r="K48" i="58"/>
  <c r="J48" i="58"/>
  <c r="K47" i="58"/>
  <c r="J47" i="58"/>
  <c r="K46" i="58"/>
  <c r="J46" i="58"/>
  <c r="K45" i="58"/>
  <c r="J45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8" i="58"/>
  <c r="J18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Q17" i="78" l="1"/>
  <c r="J166" i="76"/>
  <c r="J168" i="76"/>
  <c r="J170" i="76"/>
  <c r="J172" i="76"/>
  <c r="J174" i="76"/>
  <c r="J176" i="76"/>
  <c r="J179" i="76"/>
  <c r="J181" i="76"/>
  <c r="J183" i="76"/>
  <c r="J185" i="76"/>
  <c r="J187" i="76"/>
  <c r="J189" i="76"/>
  <c r="J191" i="76"/>
  <c r="J193" i="76"/>
  <c r="J195" i="76"/>
  <c r="J197" i="76"/>
  <c r="J199" i="76"/>
  <c r="J201" i="76"/>
  <c r="J203" i="76"/>
  <c r="J205" i="76"/>
  <c r="J207" i="76"/>
  <c r="J209" i="76"/>
  <c r="J211" i="76"/>
  <c r="J213" i="76"/>
  <c r="J215" i="76"/>
  <c r="J217" i="76"/>
  <c r="J219" i="76"/>
  <c r="J221" i="76"/>
  <c r="J223" i="76"/>
  <c r="J225" i="76"/>
  <c r="J227" i="76"/>
  <c r="J229" i="76"/>
  <c r="J231" i="76"/>
  <c r="J233" i="76"/>
  <c r="J235" i="76"/>
  <c r="J237" i="76"/>
  <c r="J239" i="76"/>
  <c r="J241" i="76"/>
  <c r="J243" i="76"/>
  <c r="J245" i="76"/>
  <c r="J247" i="76"/>
  <c r="J249" i="76"/>
  <c r="J251" i="76"/>
  <c r="J253" i="76"/>
  <c r="J255" i="76"/>
  <c r="J264" i="76"/>
  <c r="Q11" i="78"/>
  <c r="Q19" i="78"/>
  <c r="Q62" i="78"/>
  <c r="Q65" i="78"/>
  <c r="J242" i="76"/>
  <c r="J244" i="76"/>
  <c r="J246" i="76"/>
  <c r="J248" i="76"/>
  <c r="J250" i="76"/>
  <c r="J252" i="76"/>
  <c r="J254" i="76"/>
  <c r="J260" i="76"/>
  <c r="J268" i="76"/>
  <c r="Q15" i="78"/>
  <c r="Q23" i="78"/>
  <c r="Q33" i="78"/>
  <c r="J256" i="76"/>
  <c r="J258" i="76"/>
  <c r="J261" i="76"/>
  <c r="J263" i="76"/>
  <c r="J265" i="76"/>
  <c r="J267" i="76"/>
  <c r="Q8" i="78"/>
  <c r="Q10" i="78"/>
  <c r="Q12" i="78"/>
  <c r="Q14" i="78"/>
  <c r="Q16" i="78"/>
  <c r="Q18" i="78"/>
  <c r="Q20" i="78"/>
  <c r="Q22" i="78"/>
  <c r="Q24" i="78"/>
  <c r="Q29" i="78"/>
  <c r="Q37" i="78"/>
  <c r="Q45" i="78"/>
  <c r="Q52" i="78"/>
  <c r="Q58" i="78"/>
  <c r="Q77" i="78"/>
  <c r="Q27" i="78"/>
  <c r="Q35" i="78"/>
  <c r="Q43" i="78"/>
  <c r="Q50" i="78"/>
  <c r="Q85" i="78"/>
  <c r="Q31" i="78"/>
  <c r="Q39" i="78"/>
  <c r="Q54" i="78"/>
  <c r="Q60" i="78"/>
  <c r="Q69" i="78"/>
  <c r="Q26" i="78"/>
  <c r="Q28" i="78"/>
  <c r="Q30" i="78"/>
  <c r="Q32" i="78"/>
  <c r="Q34" i="78"/>
  <c r="Q36" i="78"/>
  <c r="Q38" i="78"/>
  <c r="Q40" i="78"/>
  <c r="Q42" i="78"/>
  <c r="Q48" i="78"/>
  <c r="Q56" i="78"/>
  <c r="Q67" i="78"/>
  <c r="Q73" i="78"/>
  <c r="Q83" i="78"/>
  <c r="Q112" i="78"/>
  <c r="Q104" i="78"/>
  <c r="Q75" i="78"/>
  <c r="Q81" i="78"/>
  <c r="Q120" i="78"/>
  <c r="Q166" i="78"/>
  <c r="Q44" i="78"/>
  <c r="Q47" i="78"/>
  <c r="Q49" i="78"/>
  <c r="Q51" i="78"/>
  <c r="Q53" i="78"/>
  <c r="Q55" i="78"/>
  <c r="Q57" i="78"/>
  <c r="Q59" i="78"/>
  <c r="Q61" i="78"/>
  <c r="Q63" i="78"/>
  <c r="Q71" i="78"/>
  <c r="Q79" i="78"/>
  <c r="Q271" i="78"/>
  <c r="Q108" i="78"/>
  <c r="Q116" i="78"/>
  <c r="Q182" i="78"/>
  <c r="Q87" i="78"/>
  <c r="Q89" i="78"/>
  <c r="Q91" i="78"/>
  <c r="Q93" i="78"/>
  <c r="Q95" i="78"/>
  <c r="Q97" i="78"/>
  <c r="Q99" i="78"/>
  <c r="Q101" i="78"/>
  <c r="Q106" i="78"/>
  <c r="Q114" i="78"/>
  <c r="Q254" i="78"/>
  <c r="Q64" i="78"/>
  <c r="Q66" i="78"/>
  <c r="Q68" i="78"/>
  <c r="Q70" i="78"/>
  <c r="Q72" i="78"/>
  <c r="Q74" i="78"/>
  <c r="Q76" i="78"/>
  <c r="Q78" i="78"/>
  <c r="Q80" i="78"/>
  <c r="Q82" i="78"/>
  <c r="Q84" i="78"/>
  <c r="Q86" i="78"/>
  <c r="Q88" i="78"/>
  <c r="Q90" i="78"/>
  <c r="Q92" i="78"/>
  <c r="Q94" i="78"/>
  <c r="Q96" i="78"/>
  <c r="Q98" i="78"/>
  <c r="Q100" i="78"/>
  <c r="Q102" i="78"/>
  <c r="Q110" i="78"/>
  <c r="Q118" i="78"/>
  <c r="Q174" i="78"/>
  <c r="H10" i="80"/>
  <c r="Q162" i="78"/>
  <c r="Q170" i="78"/>
  <c r="Q178" i="78"/>
  <c r="Q186" i="78"/>
  <c r="Q263" i="78"/>
  <c r="Q279" i="78"/>
  <c r="H23" i="80"/>
  <c r="D28" i="88"/>
  <c r="Q103" i="78"/>
  <c r="Q105" i="78"/>
  <c r="Q107" i="78"/>
  <c r="Q109" i="78"/>
  <c r="Q111" i="78"/>
  <c r="Q113" i="78"/>
  <c r="Q115" i="78"/>
  <c r="Q117" i="78"/>
  <c r="Q119" i="78"/>
  <c r="Q121" i="78"/>
  <c r="Q123" i="78"/>
  <c r="Q125" i="78"/>
  <c r="Q127" i="78"/>
  <c r="Q129" i="78"/>
  <c r="Q131" i="78"/>
  <c r="Q133" i="78"/>
  <c r="Q135" i="78"/>
  <c r="Q137" i="78"/>
  <c r="Q261" i="78"/>
  <c r="Q140" i="78"/>
  <c r="Q142" i="78"/>
  <c r="Q144" i="78"/>
  <c r="Q146" i="78"/>
  <c r="Q148" i="78"/>
  <c r="Q150" i="78"/>
  <c r="Q152" i="78"/>
  <c r="Q154" i="78"/>
  <c r="Q156" i="78"/>
  <c r="Q158" i="78"/>
  <c r="Q160" i="78"/>
  <c r="Q168" i="78"/>
  <c r="Q176" i="78"/>
  <c r="Q184" i="78"/>
  <c r="Q267" i="78"/>
  <c r="Q285" i="78"/>
  <c r="D30" i="88"/>
  <c r="Q122" i="78"/>
  <c r="Q124" i="78"/>
  <c r="Q126" i="78"/>
  <c r="Q128" i="78"/>
  <c r="Q130" i="78"/>
  <c r="Q132" i="78"/>
  <c r="Q134" i="78"/>
  <c r="Q136" i="78"/>
  <c r="Q138" i="78"/>
  <c r="Q139" i="78"/>
  <c r="Q141" i="78"/>
  <c r="Q143" i="78"/>
  <c r="Q145" i="78"/>
  <c r="Q147" i="78"/>
  <c r="Q149" i="78"/>
  <c r="Q151" i="78"/>
  <c r="Q153" i="78"/>
  <c r="Q155" i="78"/>
  <c r="Q157" i="78"/>
  <c r="Q159" i="78"/>
  <c r="Q164" i="78"/>
  <c r="Q172" i="78"/>
  <c r="Q180" i="78"/>
  <c r="Q188" i="78"/>
  <c r="Q258" i="78"/>
  <c r="Q275" i="78"/>
  <c r="H14" i="80"/>
  <c r="D23" i="88"/>
  <c r="D27" i="88"/>
  <c r="J12" i="81"/>
  <c r="H18" i="80"/>
  <c r="D19" i="88"/>
  <c r="D26" i="88"/>
  <c r="Q161" i="78"/>
  <c r="Q163" i="78"/>
  <c r="Q165" i="78"/>
  <c r="Q167" i="78"/>
  <c r="Q169" i="78"/>
  <c r="Q171" i="78"/>
  <c r="Q173" i="78"/>
  <c r="Q175" i="78"/>
  <c r="Q177" i="78"/>
  <c r="Q179" i="78"/>
  <c r="Q181" i="78"/>
  <c r="Q183" i="78"/>
  <c r="Q185" i="78"/>
  <c r="Q187" i="78"/>
  <c r="Q189" i="78"/>
  <c r="Q191" i="78"/>
  <c r="Q193" i="78"/>
  <c r="Q195" i="78"/>
  <c r="Q197" i="78"/>
  <c r="Q199" i="78"/>
  <c r="Q201" i="78"/>
  <c r="Q203" i="78"/>
  <c r="Q205" i="78"/>
  <c r="Q207" i="78"/>
  <c r="Q209" i="78"/>
  <c r="Q211" i="78"/>
  <c r="Q213" i="78"/>
  <c r="Q215" i="78"/>
  <c r="Q217" i="78"/>
  <c r="Q219" i="78"/>
  <c r="Q221" i="78"/>
  <c r="Q223" i="78"/>
  <c r="Q225" i="78"/>
  <c r="Q227" i="78"/>
  <c r="Q229" i="78"/>
  <c r="Q231" i="78"/>
  <c r="Q233" i="78"/>
  <c r="Q235" i="78"/>
  <c r="Q237" i="78"/>
  <c r="Q239" i="78"/>
  <c r="Q241" i="78"/>
  <c r="Q243" i="78"/>
  <c r="Q245" i="78"/>
  <c r="Q247" i="78"/>
  <c r="Q249" i="78"/>
  <c r="Q251" i="78"/>
  <c r="Q256" i="78"/>
  <c r="Q265" i="78"/>
  <c r="Q273" i="78"/>
  <c r="Q282" i="78"/>
  <c r="H12" i="80"/>
  <c r="H20" i="80"/>
  <c r="D13" i="88"/>
  <c r="D16" i="88"/>
  <c r="D20" i="88"/>
  <c r="Q190" i="78"/>
  <c r="Q192" i="78"/>
  <c r="Q194" i="78"/>
  <c r="Q196" i="78"/>
  <c r="Q198" i="78"/>
  <c r="Q200" i="78"/>
  <c r="Q202" i="78"/>
  <c r="Q204" i="78"/>
  <c r="Q206" i="78"/>
  <c r="Q208" i="78"/>
  <c r="Q210" i="78"/>
  <c r="Q212" i="78"/>
  <c r="Q214" i="78"/>
  <c r="Q216" i="78"/>
  <c r="Q218" i="78"/>
  <c r="Q220" i="78"/>
  <c r="Q222" i="78"/>
  <c r="Q224" i="78"/>
  <c r="Q226" i="78"/>
  <c r="Q228" i="78"/>
  <c r="Q230" i="78"/>
  <c r="Q232" i="78"/>
  <c r="Q234" i="78"/>
  <c r="Q236" i="78"/>
  <c r="Q238" i="78"/>
  <c r="Q240" i="78"/>
  <c r="Q242" i="78"/>
  <c r="Q244" i="78"/>
  <c r="Q246" i="78"/>
  <c r="Q248" i="78"/>
  <c r="Q250" i="78"/>
  <c r="Q252" i="78"/>
  <c r="Q260" i="78"/>
  <c r="Q269" i="78"/>
  <c r="Q277" i="78"/>
  <c r="H8" i="80"/>
  <c r="H16" i="80"/>
  <c r="J9" i="81"/>
  <c r="D17" i="88"/>
  <c r="D21" i="88"/>
  <c r="D18" i="88"/>
  <c r="L28" i="72"/>
  <c r="D9" i="88"/>
  <c r="D41" i="88"/>
  <c r="D40" i="88"/>
  <c r="D10" i="88"/>
  <c r="D15" i="88"/>
  <c r="D25" i="88"/>
  <c r="D12" i="88"/>
  <c r="J11" i="81"/>
  <c r="Q253" i="78"/>
  <c r="Q255" i="78"/>
  <c r="Q257" i="78"/>
  <c r="Q259" i="78"/>
  <c r="Q262" i="78"/>
  <c r="Q264" i="78"/>
  <c r="Q266" i="78"/>
  <c r="Q268" i="78"/>
  <c r="Q270" i="78"/>
  <c r="Q272" i="78"/>
  <c r="Q274" i="78"/>
  <c r="Q276" i="78"/>
  <c r="Q278" i="78"/>
  <c r="Q281" i="78"/>
  <c r="Q284" i="78"/>
  <c r="Q286" i="78"/>
  <c r="H9" i="80"/>
  <c r="H11" i="80"/>
  <c r="H13" i="80"/>
  <c r="H15" i="80"/>
  <c r="H17" i="80"/>
  <c r="H19" i="80"/>
  <c r="H22" i="80"/>
  <c r="J8" i="81"/>
  <c r="D37" i="88"/>
  <c r="D29" i="88"/>
  <c r="D34" i="88"/>
  <c r="D39" i="88"/>
  <c r="D32" i="88"/>
  <c r="D36" i="88"/>
  <c r="L25" i="72"/>
  <c r="J10" i="81"/>
  <c r="O11" i="69"/>
  <c r="L35" i="72"/>
  <c r="D31" i="88"/>
  <c r="D35" i="88"/>
  <c r="D11" i="88"/>
  <c r="D22" i="88"/>
  <c r="D33" i="88"/>
  <c r="D38" i="88"/>
  <c r="D14" i="88"/>
  <c r="D24" i="88"/>
  <c r="O21" i="69"/>
  <c r="J15" i="81"/>
  <c r="J16" i="81"/>
  <c r="L26" i="72"/>
  <c r="J14" i="81"/>
  <c r="J13" i="8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1231]}"/>
    <s v="{[Medida].[Medida].&amp;[2]}"/>
    <s v="{[Keren].[Keren].[All]}"/>
    <s v="{[Cheshbon KM].[Hie Peilut].[Chevra].&amp;[374]&amp;[Kod_Peilut_L7_1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<sst xmlns="http://schemas.openxmlformats.org/spreadsheetml/2006/main" count="14362" uniqueCount="2926">
  <si>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</si>
  <si>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</si>
  <si>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</si>
  <si>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</si>
  <si>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</si>
  <si>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</si>
  <si>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</si>
  <si>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</si>
  <si>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</si>
  <si>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</si>
  <si>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</si>
  <si>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</si>
  <si>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</si>
  <si>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</si>
  <si>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</si>
  <si>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</si>
  <si>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</si>
  <si>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</si>
  <si>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</si>
  <si>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</si>
  <si>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</si>
  <si>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</si>
  <si>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</si>
  <si>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</si>
  <si>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</si>
  <si>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</si>
  <si>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</si>
  <si>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</si>
  <si>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</si>
  <si>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</si>
  <si>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</si>
  <si>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</si>
  <si>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</si>
  <si>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</si>
  <si>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</si>
  <si>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</si>
  <si>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</si>
  <si>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</si>
  <si>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</si>
  <si>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</si>
  <si>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</si>
  <si>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</si>
  <si>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</si>
  <si>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</si>
  <si>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</si>
  <si>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</si>
  <si>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</si>
  <si>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</si>
  <si>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</si>
  <si>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</si>
  <si>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</si>
  <si>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</si>
  <si>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</si>
  <si>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</si>
  <si>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</si>
  <si>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</si>
  <si>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</si>
  <si>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</si>
  <si>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</si>
  <si>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</si>
  <si>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</si>
  <si>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</si>
  <si>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</si>
  <si>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</si>
  <si>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</si>
  <si>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</si>
  <si>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</si>
  <si>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</si>
  <si>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</si>
  <si>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</si>
  <si>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</si>
  <si>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</si>
  <si>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</si>
  <si>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</si>
  <si>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</si>
  <si>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</si>
  <si>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</si>
  <si>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</si>
  <si>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</si>
  <si>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</si>
  <si>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</si>
  <si>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</si>
  <si>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</si>
  <si>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</si>
  <si>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</si>
  <si>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</si>
  <si>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</si>
  <si>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</si>
  <si>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</si>
  <si>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</si>
  <si>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</si>
  <si>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</si>
  <si>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</si>
  <si>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</si>
  <si>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</si>
  <si>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</si>
  <si>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</si>
  <si>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</si>
  <si>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</si>
  <si>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</si>
  <si>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</si>
  <si>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</si>
  <si>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</si>
  <si>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</si>
  <si>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</si>
  <si>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</si>
  <si>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</si>
  <si>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</si>
  <si>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</si>
  <si>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</si>
  <si>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</si>
  <si>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</si>
  <si>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</si>
  <si>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</si>
  <si>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</si>
  <si>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</si>
  <si>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</si>
  <si>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</si>
  <si>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</si>
  <si>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</si>
  <si>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</si>
  <si>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</si>
  <si>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</si>
  <si>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</si>
  <si>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</si>
  <si>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</si>
  <si>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</si>
  <si>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</si>
  <si>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</si>
  <si>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</si>
  <si>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</si>
  <si>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</si>
  <si>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</si>
  <si>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</si>
  <si>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</si>
  <si>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</si>
  <si>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</si>
  <si>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</si>
  <si>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</si>
  <si>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</si>
  <si>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</si>
  <si>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</si>
  <si>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</si>
  <si>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</si>
  <si>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</si>
  <si>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</si>
  <si>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</si>
  <si>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</si>
  <si>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</si>
  <si>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</si>
  <si>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</si>
  <si>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</si>
  <si>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</si>
  <si>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</si>
  <si>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</si>
  <si>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</si>
  <si>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</si>
  <si>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</si>
  <si>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</si>
  <si>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</si>
  <si>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</si>
  <si>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</si>
  <si>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</si>
  <si>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</si>
  <si>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</si>
  <si>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</si>
  <si>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</si>
  <si>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</si>
  <si>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</si>
  <si>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</si>
  <si>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</si>
  <si>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</si>
  <si>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</si>
  <si>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</si>
  <si>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</si>
  <si>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</si>
  <si>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</si>
  <si>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</si>
  <si>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</si>
  <si>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</si>
  <si>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</si>
  <si>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</si>
  <si>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</si>
  <si>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</si>
  <si>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</si>
  <si>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</si>
  <si>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</si>
  <si>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</si>
  <si>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</si>
  <si>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</si>
  <si>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</si>
  <si>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</si>
  <si>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</si>
  <si>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</si>
  <si>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</si>
  <si>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</si>
  <si>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</si>
  <si>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</si>
  <si>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</si>
  <si>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</si>
  <si>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</si>
  <si>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</si>
  <si>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</si>
  <si>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</si>
  <si>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</si>
  <si>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</si>
  <si>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</si>
  <si>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</si>
  <si>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</si>
  <si>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</si>
  <si>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</si>
  <si>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</si>
  <si>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</si>
  <si>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</si>
  <si>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</si>
  <si>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 xml:space="preserve">מגדל מקפת אישית (מספר אוצר 162)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</si>
  <si>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</si>
  <si>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</si>
  <si>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</si>
  <si>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</si>
  <si>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</si>
  <si>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</si>
  <si>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</si>
  <si>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</si>
  <si>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</si>
  <si>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</si>
  <si>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</si>
  <si>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</si>
  <si>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</si>
  <si>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</si>
  <si>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</si>
  <si>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</si>
  <si>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</si>
  <si>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</si>
  <si>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</si>
  <si>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</si>
  <si>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</si>
  <si>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</si>
  <si>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</si>
  <si>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</si>
  <si>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</si>
  <si>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</si>
  <si>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</si>
  <si>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</si>
  <si>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</si>
  <si>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</si>
  <si>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</si>
  <si>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</si>
  <si>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</si>
  <si>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</si>
  <si>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</si>
  <si>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</si>
  <si>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</si>
  <si>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</si>
  <si>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</si>
  <si>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</si>
  <si>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</si>
  <si>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</si>
  <si>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</si>
  <si>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</si>
  <si>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</si>
  <si>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</si>
  <si>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</si>
  <si>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</si>
  <si>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</si>
  <si>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</si>
  <si>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</si>
  <si>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</si>
  <si>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</si>
  <si>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</si>
  <si>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</si>
  <si>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</si>
  <si>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</si>
  <si>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</si>
  <si>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</si>
  <si>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</si>
  <si>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</si>
  <si>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</si>
  <si>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</si>
  <si>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</si>
  <si>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</si>
  <si>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</si>
  <si>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</si>
  <si>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</si>
  <si>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</si>
  <si>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</si>
  <si>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</si>
  <si>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</si>
  <si>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</si>
  <si>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</si>
  <si>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</si>
  <si>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</si>
  <si>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</si>
  <si>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</si>
  <si>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</si>
  <si>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</si>
  <si>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</si>
  <si>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</si>
  <si>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</si>
  <si>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</si>
  <si>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</si>
  <si>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</si>
  <si>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</si>
  <si>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</si>
  <si>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</si>
  <si>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</si>
  <si>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</si>
  <si>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</si>
  <si>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</si>
  <si>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</si>
  <si>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</si>
  <si>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</si>
  <si>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</si>
  <si>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</si>
  <si>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</si>
  <si>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</si>
  <si>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</si>
  <si>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</si>
  <si>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</si>
  <si>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</si>
  <si>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</si>
  <si>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</si>
  <si>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</si>
  <si>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</si>
  <si>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</si>
  <si>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</si>
  <si>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</si>
  <si>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</si>
  <si>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</si>
  <si>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</si>
  <si>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</si>
  <si>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</si>
  <si>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</si>
  <si>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</si>
  <si>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</si>
  <si>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</si>
  <si>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</si>
  <si>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</si>
  <si>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</si>
  <si>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</si>
  <si>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</si>
  <si>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</si>
  <si>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</si>
  <si>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</si>
  <si>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</si>
  <si>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</si>
  <si>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</si>
  <si>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</si>
  <si>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</si>
  <si>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</si>
  <si>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</si>
  <si>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</si>
  <si>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</si>
  <si>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</si>
  <si>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</si>
  <si>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</si>
  <si>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</si>
  <si>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</si>
  <si>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</si>
  <si>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</si>
  <si>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</si>
  <si>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</si>
  <si>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</si>
  <si>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</si>
  <si>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</si>
  <si>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</si>
  <si>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</si>
  <si>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</si>
  <si>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</si>
  <si>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</si>
  <si>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</si>
  <si>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</si>
  <si>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</si>
  <si>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</si>
  <si>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</si>
  <si>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</si>
  <si>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</si>
  <si>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</si>
  <si>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</si>
  <si>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</si>
  <si>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</si>
  <si>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</si>
  <si>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</si>
  <si>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</si>
  <si>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</si>
  <si>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</si>
  <si>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</si>
  <si>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</si>
  <si>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</si>
  <si>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</si>
  <si>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</si>
  <si>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</si>
  <si>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</si>
  <si>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</si>
  <si>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</si>
  <si>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</si>
  <si>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</si>
  <si>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</si>
  <si>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</si>
  <si>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</si>
  <si>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</si>
  <si>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</si>
  <si>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</si>
  <si>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</si>
  <si>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</si>
  <si>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</si>
  <si>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</si>
  <si>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</si>
  <si>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</si>
  <si>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</si>
  <si>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</si>
  <si>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</si>
  <si>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</si>
  <si>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</si>
  <si>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</si>
  <si>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</si>
  <si>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</si>
  <si>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</si>
  <si>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</si>
  <si>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</si>
  <si>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</si>
  <si>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</si>
  <si>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</si>
  <si>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</si>
  <si>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</si>
  <si>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</si>
  <si>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</si>
  <si>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</si>
  <si>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</si>
  <si>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</si>
  <si>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</si>
  <si>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</si>
  <si>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</si>
  <si>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</si>
  <si>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</si>
  <si>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</si>
  <si>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</si>
  <si>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</si>
  <si>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</si>
  <si>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</si>
  <si>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</si>
  <si>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</si>
  <si>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</si>
  <si>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</si>
  <si>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</si>
  <si>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</si>
  <si>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</si>
  <si>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</si>
  <si>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</si>
  <si>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</si>
  <si>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</si>
  <si>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</si>
  <si>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</si>
  <si>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</si>
  <si>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</si>
  <si>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</si>
  <si>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</si>
  <si>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</si>
  <si>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</si>
  <si>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</si>
  <si>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</si>
  <si>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</si>
  <si>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</si>
  <si>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</si>
  <si>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</si>
  <si>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</si>
  <si>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</si>
  <si>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</si>
  <si>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</si>
  <si>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</si>
  <si>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</si>
  <si>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</si>
  <si>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</si>
  <si>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</si>
  <si>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</si>
  <si>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</si>
  <si>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</si>
  <si>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</si>
  <si>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</si>
  <si>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</si>
  <si>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</si>
  <si>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</si>
  <si>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</si>
  <si>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</si>
  <si>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</si>
  <si>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</si>
  <si>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</si>
  <si>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</si>
  <si>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</si>
  <si>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</si>
  <si>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</si>
  <si>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</si>
  <si>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</si>
  <si>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</si>
  <si>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</si>
  <si>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</si>
  <si>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</si>
  <si>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</si>
  <si>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</si>
  <si>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</si>
  <si>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</si>
  <si>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</si>
  <si>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</si>
  <si>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</si>
  <si>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</si>
  <si>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</si>
  <si>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</si>
  <si>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</si>
  <si>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</si>
  <si>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</si>
  <si>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</si>
  <si>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</si>
  <si>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</si>
  <si>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</si>
  <si>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</si>
  <si>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</si>
  <si>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</si>
  <si>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</si>
  <si>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</si>
  <si>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</si>
  <si>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</si>
  <si>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</si>
  <si>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</si>
  <si>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</si>
  <si>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</si>
  <si>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</si>
  <si>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</si>
  <si>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</si>
  <si>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</si>
  <si>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</si>
  <si>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</si>
  <si>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</si>
  <si>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</si>
  <si>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</si>
  <si>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</si>
  <si>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</si>
  <si>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</si>
  <si>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</si>
  <si>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</si>
  <si>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</si>
  <si>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</si>
  <si>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</si>
  <si>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</si>
  <si>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</si>
  <si>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</si>
  <si>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</si>
  <si>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</si>
  <si>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</si>
  <si>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</si>
  <si>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</si>
  <si>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</si>
  <si>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</si>
  <si>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</si>
  <si>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</si>
  <si>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</si>
  <si>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</si>
  <si>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</si>
  <si>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</si>
  <si>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</si>
  <si>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</si>
  <si>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</si>
  <si>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</si>
  <si>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</si>
  <si>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</si>
  <si>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</si>
  <si>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</si>
  <si>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</si>
  <si>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</si>
  <si>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</si>
  <si>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</si>
  <si>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</si>
  <si>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</si>
  <si>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</si>
  <si>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</si>
  <si>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</si>
  <si>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</si>
  <si>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</si>
  <si>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</si>
  <si>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</si>
  <si>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</si>
  <si>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</si>
  <si>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</si>
  <si>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</si>
  <si>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</si>
  <si>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</si>
  <si>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</si>
  <si>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</si>
  <si>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</si>
  <si>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</si>
  <si>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</si>
  <si>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</si>
  <si>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</si>
  <si>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</si>
  <si>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</si>
  <si>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</si>
  <si>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</si>
  <si>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</si>
  <si>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</si>
  <si>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</si>
  <si>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</si>
  <si>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</si>
  <si>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</si>
  <si>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</si>
  <si>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</si>
  <si>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</si>
  <si>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</si>
  <si>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</si>
  <si>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</si>
  <si>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</si>
  <si>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</si>
  <si>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</si>
  <si>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</si>
  <si>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</si>
  <si>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</si>
  <si>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</si>
  <si>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</si>
  <si>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</si>
  <si>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</si>
  <si>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</si>
  <si>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</si>
  <si>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</si>
  <si>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</si>
  <si>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</si>
  <si>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</si>
  <si>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</si>
  <si>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</si>
  <si>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</si>
  <si>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</si>
  <si>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</si>
  <si>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</si>
  <si>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</si>
  <si>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</si>
  <si>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</si>
  <si>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</si>
  <si>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</si>
  <si>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</si>
  <si>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</si>
  <si>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</si>
  <si>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</si>
  <si>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</si>
  <si>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</si>
  <si>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</si>
  <si>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</si>
  <si>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</si>
  <si>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</si>
  <si>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</si>
  <si>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</si>
  <si>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</si>
  <si>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</si>
  <si>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</si>
  <si>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</si>
  <si>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</si>
  <si>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</si>
  <si>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</si>
  <si>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</si>
  <si>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</si>
  <si>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</si>
  <si>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</si>
  <si>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</si>
  <si>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</si>
  <si>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</si>
  <si>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</si>
  <si>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</si>
  <si>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</si>
  <si>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</si>
  <si>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</si>
  <si>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</si>
  <si>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</si>
  <si>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</si>
  <si>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</si>
  <si>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</si>
  <si>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</si>
  <si>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</si>
  <si>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</si>
  <si>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</si>
  <si>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</si>
  <si>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</si>
  <si>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</si>
  <si>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</si>
  <si>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</si>
  <si>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</si>
  <si>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</si>
  <si>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</si>
  <si>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</si>
  <si>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</si>
  <si>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</si>
  <si>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</si>
  <si>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</si>
  <si>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</si>
  <si>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</si>
  <si>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</si>
  <si>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</si>
  <si>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</si>
  <si>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</si>
  <si>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</si>
  <si>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</si>
  <si>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</si>
  <si>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</si>
  <si>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</si>
  <si>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</si>
  <si>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</si>
  <si>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</si>
  <si>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</si>
  <si>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</si>
  <si>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</si>
  <si>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</si>
  <si>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</si>
  <si>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</si>
  <si>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</si>
  <si>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</si>
  <si>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</si>
  <si>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</si>
  <si>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</si>
  <si>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</si>
  <si>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</si>
  <si>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</si>
  <si>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</si>
  <si>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</si>
  <si>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</si>
  <si>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</si>
  <si>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</si>
  <si>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</si>
  <si>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</si>
  <si>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</si>
  <si>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</si>
  <si>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</si>
  <si>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</si>
  <si>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</si>
  <si>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</si>
  <si>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</si>
  <si>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</si>
  <si>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</si>
  <si>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</si>
  <si>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</si>
  <si>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</si>
  <si>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</si>
  <si>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</si>
  <si>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</si>
  <si>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</si>
  <si>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</si>
  <si>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</si>
  <si>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</si>
  <si>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</si>
  <si>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</si>
  <si>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</si>
  <si>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</si>
  <si>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</si>
  <si>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520027830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</si>
  <si>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</si>
  <si>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</si>
  <si>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</si>
  <si>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</si>
  <si>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</si>
  <si>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</si>
  <si>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</si>
  <si>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</si>
  <si>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</si>
  <si>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</si>
  <si>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</si>
  <si>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</si>
  <si>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</si>
  <si>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</si>
  <si>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</si>
  <si>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</si>
  <si>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</si>
  <si>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</si>
  <si>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</si>
  <si>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</si>
  <si>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</si>
  <si>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</si>
  <si>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</si>
  <si>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</si>
  <si>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</si>
  <si>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</si>
  <si>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</si>
  <si>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</si>
  <si>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</si>
  <si>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</si>
  <si>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</si>
  <si>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</si>
  <si>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</si>
  <si>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</si>
  <si>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</si>
  <si>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</si>
  <si>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</si>
  <si>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</si>
  <si>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</si>
  <si>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</si>
  <si>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</si>
  <si>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</si>
  <si>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</si>
  <si>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</si>
  <si>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</si>
  <si>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</si>
  <si>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</si>
  <si>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</si>
  <si>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</si>
  <si>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</si>
  <si>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</si>
  <si>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</si>
  <si>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</si>
  <si>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</si>
  <si>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</si>
  <si>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</si>
  <si>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</si>
  <si>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</si>
  <si>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</si>
  <si>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</si>
  <si>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</si>
  <si>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</si>
  <si>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</si>
  <si>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</si>
  <si>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</si>
  <si>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</si>
  <si>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</si>
  <si>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</si>
  <si>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</si>
  <si>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</si>
  <si>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</si>
  <si>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</si>
  <si>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</si>
  <si>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</si>
  <si>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</si>
  <si>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</si>
  <si>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</si>
  <si>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</si>
  <si>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</si>
  <si>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</si>
  <si>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</si>
  <si>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</si>
  <si>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</si>
  <si>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</si>
  <si>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</si>
  <si>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</si>
  <si>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</si>
  <si>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</si>
  <si>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</si>
  <si>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</si>
  <si>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</si>
  <si>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</si>
  <si>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</si>
  <si>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</si>
  <si>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</si>
  <si>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</si>
  <si>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</si>
  <si>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</si>
  <si>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</si>
  <si>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</si>
  <si>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</si>
  <si>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</si>
  <si>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</si>
  <si>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</si>
  <si>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</si>
  <si>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</si>
  <si>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</si>
  <si>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</si>
  <si>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</si>
  <si>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</si>
  <si>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</si>
  <si>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</si>
  <si>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</si>
  <si>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</si>
  <si>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</si>
  <si>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</si>
  <si>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</si>
  <si>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</si>
  <si>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</si>
  <si>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</si>
  <si>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</si>
  <si>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</si>
  <si>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</si>
  <si>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</si>
  <si>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</si>
  <si>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</si>
  <si>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</si>
  <si>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</si>
  <si>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</si>
  <si>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</si>
  <si>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</si>
  <si>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</si>
  <si>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</si>
  <si>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</si>
  <si>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</si>
  <si>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</si>
  <si>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</si>
  <si>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</si>
  <si>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</si>
  <si>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</si>
  <si>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</si>
  <si>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</si>
  <si>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</si>
  <si>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</si>
  <si>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</si>
  <si>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</si>
  <si>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</si>
  <si>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</si>
  <si>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</si>
  <si>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</si>
  <si>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</si>
  <si>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</si>
  <si>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</si>
  <si>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</si>
  <si>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</si>
  <si>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</si>
  <si>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</si>
  <si>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</si>
  <si>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</si>
  <si>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</si>
  <si>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</si>
  <si>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</si>
  <si>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</si>
  <si>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</si>
  <si>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</si>
  <si>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</si>
  <si>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</si>
  <si>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</si>
  <si>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</si>
  <si>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</si>
  <si>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</si>
  <si>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</si>
  <si>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</si>
  <si>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</si>
  <si>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</si>
  <si>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</si>
  <si>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</si>
  <si>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</si>
  <si>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</si>
  <si>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</si>
  <si>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</si>
  <si>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</si>
  <si>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</si>
  <si>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</si>
  <si>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</si>
  <si>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</si>
  <si>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</si>
  <si>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</si>
  <si>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</si>
  <si>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</si>
  <si>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</si>
  <si>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</si>
  <si>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</si>
  <si>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</si>
  <si>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</si>
  <si>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</si>
  <si>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</si>
  <si>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</si>
  <si>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</si>
  <si>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</si>
  <si>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</si>
  <si>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</si>
  <si>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</si>
  <si>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</si>
  <si>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</si>
  <si>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</si>
  <si>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</si>
  <si>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</si>
  <si>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</si>
  <si>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</si>
  <si>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</si>
  <si>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</si>
  <si>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</si>
  <si>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</si>
  <si>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</si>
  <si>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</si>
  <si>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</si>
  <si>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</si>
  <si>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</si>
  <si>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</si>
  <si>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</si>
  <si>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</si>
  <si>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</si>
  <si>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</si>
  <si>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</si>
  <si>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</si>
  <si>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</si>
  <si>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</si>
  <si>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</si>
  <si>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</si>
  <si>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</si>
  <si>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</si>
  <si>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</si>
  <si>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</si>
  <si>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</si>
  <si>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</si>
  <si>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</si>
  <si>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</si>
  <si>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</si>
  <si>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</si>
  <si>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</si>
  <si>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</si>
  <si>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</si>
  <si>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</si>
  <si>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</si>
  <si>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</si>
  <si>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</si>
  <si>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</si>
  <si>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</si>
  <si>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</si>
  <si>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</si>
  <si>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</si>
  <si>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</si>
  <si>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</si>
  <si>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</si>
  <si>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</si>
  <si>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</si>
  <si>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</si>
  <si>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</si>
  <si>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</si>
  <si>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</si>
  <si>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</si>
  <si>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</si>
  <si>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</si>
  <si>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</si>
  <si>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</si>
  <si>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</si>
  <si>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</si>
  <si>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</si>
  <si>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</si>
  <si>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</si>
  <si>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</si>
  <si>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</si>
  <si>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</si>
  <si>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</si>
  <si>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</si>
  <si>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</si>
  <si>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</si>
  <si>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</si>
  <si>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</si>
  <si>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</si>
  <si>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</si>
  <si>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</si>
  <si>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</si>
  <si>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</si>
  <si>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</si>
  <si>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</si>
  <si>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</si>
  <si>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</si>
  <si>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</si>
  <si>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</si>
  <si>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</si>
  <si>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</si>
  <si>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</si>
  <si>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</si>
  <si>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</si>
  <si>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</si>
  <si>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</si>
  <si>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</si>
  <si>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</si>
  <si>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</si>
  <si>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</si>
  <si>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</si>
  <si>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</si>
  <si>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</si>
  <si>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</si>
  <si>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</si>
  <si>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</si>
  <si>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</si>
  <si>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</si>
  <si>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</si>
  <si>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</si>
  <si>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</si>
  <si>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</si>
  <si>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</si>
  <si>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</si>
  <si>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</si>
  <si>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</si>
  <si>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</si>
  <si>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</si>
  <si>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</si>
  <si>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</si>
  <si>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</si>
  <si>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</si>
  <si>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</si>
  <si>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</si>
  <si>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</si>
  <si>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</si>
  <si>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</si>
  <si>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</si>
  <si>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</si>
  <si>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</si>
  <si>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</si>
  <si>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</si>
  <si>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</si>
  <si>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</si>
  <si>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</si>
  <si>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</si>
  <si>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</si>
  <si>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</si>
  <si>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</si>
  <si>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</si>
  <si>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</si>
  <si>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</si>
  <si>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</si>
  <si>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</si>
  <si>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</si>
  <si>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</si>
  <si>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</si>
  <si>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</si>
  <si>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</si>
  <si>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</si>
  <si>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</si>
  <si>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</si>
  <si>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</si>
  <si>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</si>
  <si>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</si>
  <si>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</si>
  <si>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</si>
  <si>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</si>
  <si>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</si>
  <si>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</si>
  <si>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</si>
  <si>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</si>
  <si>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</si>
  <si>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</si>
  <si>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</si>
  <si>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</si>
  <si>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</si>
  <si>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</si>
  <si>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</si>
  <si>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</si>
  <si>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</si>
  <si>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</si>
  <si>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</si>
  <si>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</si>
  <si>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</si>
  <si>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</si>
  <si>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</si>
  <si>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</si>
  <si>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</si>
  <si>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</si>
  <si>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</si>
  <si>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</si>
  <si>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</si>
  <si>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</si>
  <si>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</si>
  <si>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</si>
  <si>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</si>
  <si>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</si>
  <si>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</si>
  <si>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</si>
  <si>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</si>
  <si>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</si>
  <si>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</si>
  <si>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</si>
  <si>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</si>
  <si>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</si>
  <si>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</si>
  <si>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</si>
  <si>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</si>
  <si>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</si>
  <si>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</si>
  <si>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</si>
  <si>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</si>
  <si>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</si>
  <si>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</si>
  <si>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</si>
  <si>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</si>
  <si>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</si>
  <si>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</si>
  <si>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</si>
  <si>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</si>
  <si>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</si>
  <si>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</si>
  <si>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</si>
  <si>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</si>
  <si>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</si>
  <si>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</si>
  <si>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</si>
  <si>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</si>
  <si>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</si>
  <si>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</si>
  <si>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</si>
  <si>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</si>
  <si>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</si>
  <si>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</si>
  <si>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</si>
  <si>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</si>
  <si>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</si>
  <si>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</si>
  <si>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</si>
  <si>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</si>
  <si>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</si>
  <si>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</si>
  <si>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</si>
  <si>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</si>
  <si>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</si>
  <si>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</si>
  <si>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</si>
  <si>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</si>
  <si>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</si>
  <si>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</si>
  <si>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</si>
  <si>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</si>
  <si>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</si>
  <si>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</si>
  <si>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</si>
  <si>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</si>
  <si>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</si>
  <si>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</si>
  <si>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</si>
  <si>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</si>
  <si>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</si>
  <si>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</si>
  <si>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</si>
  <si>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</si>
  <si>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</si>
  <si>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</si>
  <si>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</si>
  <si>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</si>
  <si>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</si>
  <si>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</si>
  <si>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</si>
  <si>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</si>
  <si>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</si>
  <si>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</si>
  <si>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</si>
  <si>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</si>
  <si>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</si>
  <si>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</si>
  <si>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</si>
  <si>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</si>
  <si>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</si>
  <si>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</si>
  <si>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</si>
  <si>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</si>
  <si>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</si>
  <si>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</si>
  <si>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</si>
  <si>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</si>
  <si>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</si>
  <si>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</si>
  <si>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</si>
  <si>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</si>
  <si>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</si>
  <si>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</si>
  <si>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</si>
  <si>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</si>
  <si>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</si>
  <si>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</si>
  <si>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</si>
  <si>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</si>
  <si>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</si>
  <si>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</si>
  <si>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</si>
  <si>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</si>
  <si>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</si>
  <si>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</si>
  <si>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</si>
  <si>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</si>
  <si>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</si>
  <si>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</si>
  <si>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</si>
  <si>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</si>
  <si>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</si>
  <si>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</si>
  <si>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</si>
  <si>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</si>
  <si>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</si>
  <si>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</si>
  <si>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</si>
  <si>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</si>
  <si>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</si>
  <si>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</si>
  <si>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</si>
  <si>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</si>
  <si>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</si>
  <si>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</si>
  <si>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</si>
  <si>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</si>
  <si>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</si>
  <si>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</si>
  <si>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</si>
  <si>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</si>
  <si>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</si>
  <si>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</si>
  <si>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</si>
  <si>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</si>
  <si>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</si>
  <si>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</si>
  <si>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</si>
  <si>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</si>
  <si>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</si>
  <si>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</si>
  <si>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</si>
  <si>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</si>
  <si>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</si>
  <si>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</si>
  <si>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</si>
  <si>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</si>
  <si>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</si>
  <si>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</si>
  <si>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</si>
  <si>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</si>
  <si>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</si>
  <si>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</si>
  <si>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</si>
  <si>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</si>
  <si>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</si>
  <si>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</si>
  <si>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</si>
  <si>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</si>
  <si>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</si>
  <si>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</si>
  <si>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</si>
  <si>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</si>
  <si>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</si>
  <si>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</si>
  <si>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</si>
  <si>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</si>
  <si>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</si>
  <si>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</si>
  <si>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</si>
  <si>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</si>
  <si>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</si>
  <si>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</si>
  <si>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</si>
  <si>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</si>
  <si>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</si>
  <si>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</si>
  <si>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</si>
  <si>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</si>
  <si>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</si>
  <si>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</si>
  <si>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</si>
  <si>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</si>
  <si>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</si>
  <si>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</si>
  <si>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</si>
  <si>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</si>
  <si>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</si>
  <si>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</si>
  <si>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</si>
  <si>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</si>
  <si>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</si>
  <si>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</si>
  <si>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</si>
  <si>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</si>
  <si>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</si>
  <si>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</si>
  <si>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</si>
  <si>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</si>
  <si>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</si>
  <si>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</si>
  <si>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</si>
  <si>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</si>
  <si>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</si>
  <si>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</si>
  <si>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</si>
  <si>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</si>
  <si>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</si>
  <si>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</si>
  <si>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</si>
  <si>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</si>
  <si>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</si>
  <si>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</si>
  <si>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</si>
  <si>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</si>
  <si>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</si>
  <si>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</si>
  <si>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</si>
  <si>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</si>
  <si>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</si>
  <si>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</si>
  <si>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</si>
  <si>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</si>
  <si>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</si>
  <si>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</si>
  <si>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</si>
  <si>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</si>
  <si>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</si>
  <si>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</si>
  <si>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</si>
  <si>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</si>
  <si>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</si>
  <si>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</si>
  <si>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</si>
  <si>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</si>
  <si>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</si>
  <si>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</si>
  <si>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</si>
  <si>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</si>
  <si>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</si>
  <si>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</si>
  <si>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</si>
  <si>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</si>
  <si>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</si>
  <si>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</si>
  <si>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</si>
  <si>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</si>
  <si>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</si>
  <si>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</si>
  <si>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</si>
  <si>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</si>
  <si>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</si>
  <si>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</si>
  <si>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</si>
  <si>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</si>
  <si>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</si>
  <si>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</si>
  <si>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</si>
  <si>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</si>
  <si>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</si>
  <si>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</si>
  <si>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</si>
  <si>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</si>
  <si>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</si>
  <si>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</si>
  <si>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</si>
  <si>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</si>
  <si>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</si>
  <si>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</si>
  <si>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</si>
  <si>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</si>
  <si>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</si>
  <si>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</si>
  <si>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</si>
  <si>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</si>
  <si>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</si>
  <si>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</si>
  <si>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</si>
  <si>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</si>
  <si>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</si>
  <si>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</si>
  <si>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</si>
  <si>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</si>
  <si>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</si>
  <si>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</si>
  <si>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</si>
  <si>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</si>
  <si>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</si>
  <si>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</si>
  <si>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</si>
  <si>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</si>
  <si>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</si>
  <si>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</si>
  <si>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</si>
  <si>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</si>
  <si>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</si>
  <si>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</si>
  <si>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</si>
  <si>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</si>
  <si>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</si>
  <si>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</si>
  <si>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</si>
  <si>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</si>
  <si>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</si>
  <si>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</si>
  <si>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</si>
  <si>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</si>
  <si>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</si>
  <si>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</si>
  <si>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</si>
  <si>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</si>
  <si>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</si>
  <si>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</si>
  <si>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</si>
  <si>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</si>
  <si>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</si>
  <si>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</si>
  <si>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</si>
  <si>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</si>
  <si>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</si>
  <si>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</si>
  <si>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</si>
  <si>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</si>
  <si>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</si>
  <si>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</si>
  <si>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</si>
  <si>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</si>
  <si>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</si>
  <si>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</si>
  <si>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</si>
  <si>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</si>
  <si>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</si>
  <si>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</si>
  <si>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</si>
  <si>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</si>
  <si>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</si>
  <si>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</si>
  <si>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</si>
  <si>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</si>
  <si>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</si>
  <si>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</si>
  <si>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</si>
  <si>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</si>
  <si>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</si>
  <si>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</si>
  <si>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</si>
  <si>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</si>
  <si>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</si>
  <si>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</si>
  <si>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</si>
  <si>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</si>
  <si>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</si>
  <si>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</si>
  <si>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</si>
  <si>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</si>
  <si>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</si>
  <si>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</si>
  <si>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</si>
  <si>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</si>
  <si>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</si>
  <si>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</si>
  <si>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</si>
  <si>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</si>
  <si>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</si>
  <si>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</si>
  <si>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</si>
  <si>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</si>
  <si>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</si>
  <si>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</si>
  <si>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</si>
  <si>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</si>
  <si>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</si>
  <si>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</si>
  <si>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</si>
  <si>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</si>
  <si>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</si>
  <si>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</si>
  <si>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</si>
  <si>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</si>
  <si>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</si>
  <si>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</si>
  <si>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</si>
  <si>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</si>
  <si>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</si>
  <si>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</si>
  <si>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</si>
  <si>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</si>
  <si>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</si>
  <si>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</si>
  <si>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</si>
  <si>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</si>
  <si>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</si>
  <si>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</si>
  <si>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</si>
  <si>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</si>
  <si>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</si>
  <si>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</si>
  <si>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</si>
  <si>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</si>
  <si>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</si>
  <si>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</si>
  <si>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</si>
  <si>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</si>
  <si>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</si>
  <si>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</si>
  <si>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</si>
  <si>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</si>
  <si>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</si>
  <si>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</si>
  <si>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</si>
  <si>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</si>
  <si>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</si>
  <si>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</si>
  <si>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</si>
  <si>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</si>
  <si>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</si>
  <si>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</si>
  <si>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</si>
  <si>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</si>
  <si>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</si>
  <si>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</si>
  <si>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</si>
  <si>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</si>
  <si>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</si>
  <si>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</si>
  <si>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</si>
  <si>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</si>
  <si>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</si>
  <si>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</si>
  <si>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</si>
  <si>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</si>
  <si>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</si>
  <si>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</si>
  <si>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</si>
  <si>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</si>
  <si>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</si>
  <si>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</si>
  <si>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</si>
  <si>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</si>
  <si>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</si>
  <si>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</si>
  <si>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</si>
  <si>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</si>
  <si>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</si>
  <si>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</si>
  <si>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</si>
  <si>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</si>
  <si>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</si>
  <si>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</si>
  <si>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</si>
  <si>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</si>
  <si>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</si>
  <si>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</si>
  <si>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</si>
  <si>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</si>
  <si>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</si>
  <si>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</si>
  <si>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</si>
  <si>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</si>
  <si>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</si>
  <si>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</si>
  <si>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</si>
  <si>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</si>
  <si>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</si>
  <si>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</si>
  <si>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</si>
  <si>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</si>
  <si>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</si>
  <si>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</si>
  <si>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</si>
  <si>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</si>
  <si>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</si>
  <si>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</si>
  <si>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</si>
  <si>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</si>
  <si>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</si>
  <si>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</si>
  <si>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</si>
  <si>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</si>
  <si>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</si>
  <si>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</si>
  <si>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</si>
  <si>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</si>
  <si>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</si>
  <si>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</si>
  <si>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</si>
  <si>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</si>
  <si>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</si>
  <si>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</si>
  <si>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</si>
  <si>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</si>
  <si>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</si>
  <si>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</si>
  <si>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</si>
  <si>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</si>
  <si>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</si>
  <si>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</si>
  <si>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</si>
  <si>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</si>
  <si>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</si>
  <si>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</si>
  <si>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</si>
  <si>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</si>
  <si>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</si>
  <si>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</si>
  <si>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</si>
  <si>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</si>
  <si>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</si>
  <si>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</si>
  <si>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</si>
  <si>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</si>
  <si>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</si>
  <si>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</si>
  <si>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</si>
  <si>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</si>
  <si>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</si>
  <si>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</si>
  <si>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</si>
  <si>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</si>
  <si>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</si>
  <si>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</si>
  <si>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</si>
  <si>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</si>
  <si>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</si>
  <si>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</si>
  <si>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</si>
  <si>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</si>
  <si>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</si>
  <si>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</si>
  <si>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</si>
  <si>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</si>
  <si>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</si>
  <si>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</si>
  <si>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</si>
  <si>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</si>
  <si>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</si>
  <si>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</si>
  <si>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</si>
  <si>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</si>
  <si>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</si>
  <si>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</si>
  <si>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</si>
  <si>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</si>
  <si>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</si>
  <si>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</si>
  <si>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</si>
  <si>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</si>
  <si>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</si>
  <si>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</si>
  <si>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</si>
  <si>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</si>
  <si>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</si>
  <si>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</si>
  <si>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</si>
  <si>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</si>
  <si>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</si>
  <si>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</si>
  <si>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</si>
  <si>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</si>
  <si>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</si>
  <si>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</si>
  <si>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</si>
  <si>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</si>
  <si>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</si>
  <si>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</si>
  <si>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</si>
  <si>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</si>
  <si>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</si>
  <si>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</si>
  <si>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</si>
  <si>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</si>
  <si>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</si>
  <si>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</si>
  <si>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</si>
  <si>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</si>
  <si>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</si>
  <si>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</si>
  <si>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</si>
  <si>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</si>
  <si>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</si>
  <si>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</si>
  <si>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</si>
  <si>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</si>
  <si>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</si>
  <si>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</si>
  <si>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</si>
  <si>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</si>
  <si>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</si>
  <si>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</si>
  <si>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</si>
  <si>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</si>
  <si>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</si>
  <si>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</si>
  <si>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</si>
  <si>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</si>
  <si>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</si>
  <si>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</si>
  <si>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</si>
  <si>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</si>
  <si>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</si>
  <si>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</si>
  <si>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</si>
  <si>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</si>
  <si>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</si>
  <si>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</si>
  <si>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</si>
  <si>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</si>
  <si>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</si>
  <si>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</si>
  <si>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</si>
  <si>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</si>
  <si>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</si>
  <si>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</si>
  <si>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</si>
  <si>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</si>
  <si>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</si>
  <si>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</si>
  <si>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</si>
  <si>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</si>
  <si>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</si>
  <si>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</si>
  <si>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</si>
  <si>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</si>
  <si>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</si>
  <si>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</si>
  <si>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</si>
  <si>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</si>
  <si>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</si>
  <si>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</si>
  <si>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</si>
  <si>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</si>
  <si>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</si>
  <si>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</si>
  <si>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</si>
  <si>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</si>
  <si>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</si>
  <si>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</si>
  <si>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</si>
  <si>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</si>
  <si>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</si>
  <si>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</si>
  <si>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</si>
  <si>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</si>
  <si>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</si>
  <si>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</si>
  <si>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</si>
  <si>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</si>
  <si>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</si>
  <si>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</si>
  <si>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</si>
  <si>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</si>
  <si>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</si>
  <si>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</si>
  <si>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</si>
  <si>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</si>
  <si>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</si>
  <si>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</si>
  <si>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</si>
  <si>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</si>
  <si>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</si>
  <si>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</si>
  <si>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</si>
  <si>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</si>
  <si>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</si>
  <si>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</si>
  <si>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</si>
  <si>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</si>
  <si>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</si>
  <si>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</si>
  <si>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</si>
  <si>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</si>
  <si>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</si>
  <si>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</si>
  <si>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</si>
  <si>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</si>
  <si>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</si>
  <si>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</si>
  <si>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</si>
  <si>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</si>
  <si>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</si>
  <si>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</si>
  <si>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</si>
  <si>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</si>
  <si>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</si>
  <si>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</si>
  <si>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</si>
  <si>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</si>
  <si>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</si>
  <si>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</si>
  <si>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</si>
  <si>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</si>
  <si>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</si>
  <si>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</si>
  <si>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</si>
  <si>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</si>
  <si>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</si>
  <si>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</si>
  <si>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</si>
  <si>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</si>
  <si>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</si>
  <si>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</si>
  <si>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</si>
  <si>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</si>
  <si>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</si>
  <si>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</si>
  <si>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</si>
  <si>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</si>
  <si>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</si>
  <si>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</si>
  <si>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</si>
  <si>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</si>
  <si>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</si>
  <si>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</si>
  <si>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</si>
  <si>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</si>
  <si>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</si>
  <si>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</si>
  <si>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</si>
  <si>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</si>
  <si>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</si>
  <si>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</si>
  <si>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</si>
  <si>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</si>
  <si>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</si>
  <si>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</si>
  <si>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</si>
  <si>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</si>
  <si>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</si>
  <si>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</si>
  <si>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</si>
  <si>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אלון דלק מניה לא סחירה</t>
  </si>
  <si>
    <t>מניה לא סחירה BIG USA*</t>
  </si>
  <si>
    <t>35000</t>
  </si>
  <si>
    <t>514435395</t>
  </si>
  <si>
    <t>תביעה יצוגית טבע</t>
  </si>
  <si>
    <t xml:space="preserve"> Michelson Program*</t>
  </si>
  <si>
    <t>120 Wall Street*</t>
  </si>
  <si>
    <t>330507</t>
  </si>
  <si>
    <t>180 Livingston equity*</t>
  </si>
  <si>
    <t>45499</t>
  </si>
  <si>
    <t>820 Washington*</t>
  </si>
  <si>
    <t>330506</t>
  </si>
  <si>
    <t>BERO CENTER*</t>
  </si>
  <si>
    <t>330500</t>
  </si>
  <si>
    <t>Data Center Atlanta*</t>
  </si>
  <si>
    <t>330509</t>
  </si>
  <si>
    <t>Fenwick*</t>
  </si>
  <si>
    <t>330514</t>
  </si>
  <si>
    <t>MM Texas*</t>
  </si>
  <si>
    <t>386423</t>
  </si>
  <si>
    <t>OHA Private Credit Advisors</t>
  </si>
  <si>
    <t>Project Hush*</t>
  </si>
  <si>
    <t>Sacramento 353*</t>
  </si>
  <si>
    <t>Terraces*</t>
  </si>
  <si>
    <t>Walgreens*</t>
  </si>
  <si>
    <t>330511</t>
  </si>
  <si>
    <t>White Oak*</t>
  </si>
  <si>
    <t>white oak 2*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</si>
  <si>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</si>
  <si>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</si>
  <si>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</si>
  <si>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</si>
  <si>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</si>
  <si>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</si>
  <si>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Orbimed Israel Partners II LP</t>
  </si>
  <si>
    <t>Stage One Venture Capital Fund IV</t>
  </si>
  <si>
    <t>Noked Long L.P</t>
  </si>
  <si>
    <t>992880</t>
  </si>
  <si>
    <t>FIMI ISRAEL OPPORTUNITY 6</t>
  </si>
  <si>
    <t>Fortissimo Capital Fund V L.P.</t>
  </si>
  <si>
    <t>Fortissimo Partners VI</t>
  </si>
  <si>
    <t>Kedma Capital III</t>
  </si>
  <si>
    <t>MA Movilim Renewable Energies L.P*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</si>
  <si>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</si>
  <si>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</si>
  <si>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</si>
  <si>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</si>
  <si>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</si>
  <si>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</si>
  <si>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</si>
  <si>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</si>
  <si>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</si>
  <si>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</si>
  <si>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</si>
  <si>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</si>
  <si>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</si>
  <si>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</si>
  <si>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</si>
  <si>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</si>
  <si>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</si>
  <si>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</si>
  <si>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</si>
  <si>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</si>
  <si>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Portfolio EDGE</t>
  </si>
  <si>
    <t>Waterton Residential P V XIII</t>
  </si>
  <si>
    <t>חשבון ריט WATERTON EDGE</t>
  </si>
  <si>
    <t>Accelmed Partners II</t>
  </si>
  <si>
    <t>Accelmed Partners LP</t>
  </si>
  <si>
    <t>ACE IV*</t>
  </si>
  <si>
    <t>ACE V*</t>
  </si>
  <si>
    <t>ADLS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</si>
  <si>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</si>
  <si>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</si>
  <si>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</si>
  <si>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</si>
  <si>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</si>
  <si>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</si>
  <si>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Arcmont SLF II</t>
  </si>
  <si>
    <t>Ardonagh*</t>
  </si>
  <si>
    <t>Ares Capital Europe VI</t>
  </si>
  <si>
    <t>Ares Private Capital Solutions II*</t>
  </si>
  <si>
    <t>Artemis*</t>
  </si>
  <si>
    <t>Astorg VIII</t>
  </si>
  <si>
    <t>Audax Direct Lending Solutions Fund II</t>
  </si>
  <si>
    <t>BCP V DEXKO CO INVEST LP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</si>
  <si>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</si>
  <si>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</si>
  <si>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</si>
  <si>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</si>
  <si>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</si>
  <si>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</si>
  <si>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</si>
  <si>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</si>
  <si>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</si>
  <si>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</si>
  <si>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CRECH V</t>
  </si>
  <si>
    <t>Crescent Direct Lending III</t>
  </si>
  <si>
    <t>CRUISE.CO</t>
  </si>
  <si>
    <t>CSC TS HOLDINGS L.P</t>
  </si>
  <si>
    <t>DIRECT LENDING FUND IV (EUR) SLP</t>
  </si>
  <si>
    <t>Dover Street IX L.P.</t>
  </si>
  <si>
    <t>Elatec GmbH</t>
  </si>
  <si>
    <t>Euromoney*</t>
  </si>
  <si>
    <t>European Camping Group ECG*</t>
  </si>
  <si>
    <t>Fastmarkets*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</si>
  <si>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</si>
  <si>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</si>
  <si>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</si>
  <si>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</si>
  <si>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</si>
  <si>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</si>
  <si>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</si>
  <si>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</si>
  <si>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</si>
  <si>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</si>
  <si>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</si>
  <si>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</si>
  <si>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</si>
  <si>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</si>
  <si>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</si>
  <si>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</si>
  <si>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</si>
  <si>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</si>
  <si>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</si>
  <si>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</si>
  <si>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</si>
  <si>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</si>
  <si>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Klirmark III</t>
  </si>
  <si>
    <t>Klirmark Opportunity Fund IV</t>
  </si>
  <si>
    <t>KSO</t>
  </si>
  <si>
    <t>Lytx, Inc.</t>
  </si>
  <si>
    <t>Magna Legal Services</t>
  </si>
  <si>
    <t>MCP V</t>
  </si>
  <si>
    <t>Monarch MCP VI</t>
  </si>
  <si>
    <t>MTDL</t>
  </si>
  <si>
    <t>Ned Stevens</t>
  </si>
  <si>
    <t>Oak Hill Advisors   OCREDIT</t>
  </si>
  <si>
    <t>Odevo*</t>
  </si>
  <si>
    <t>ORCC III</t>
  </si>
  <si>
    <t>Pamlico Capital IV, L.P.</t>
  </si>
  <si>
    <t>Pantheon Global Secondary VII</t>
  </si>
  <si>
    <t>Paragon Fund III Feeder Limited</t>
  </si>
  <si>
    <t>PCSIII LP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</si>
  <si>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</si>
  <si>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</si>
  <si>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</si>
  <si>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</si>
  <si>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</si>
  <si>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</si>
  <si>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</si>
  <si>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</si>
  <si>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</si>
  <si>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</si>
  <si>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</si>
  <si>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Strategic Investors Fund VIII LP</t>
  </si>
  <si>
    <t>Sun Capital Partners VII, L.P.</t>
  </si>
  <si>
    <t>TDLIV</t>
  </si>
  <si>
    <t>Thoma Bravo Discover Fund II, L.P.</t>
  </si>
  <si>
    <t>Thoma Bravo Fund XII A  L P</t>
  </si>
  <si>
    <t>Tikehau Direct Lending V</t>
  </si>
  <si>
    <t>U.S. Anesthesia Partners Holdings, Inc.</t>
  </si>
  <si>
    <t>Warburg Pincus China LP</t>
  </si>
  <si>
    <t>WestView Capital Partners IV, L.P.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</si>
  <si>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</si>
  <si>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</si>
  <si>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</si>
  <si>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</si>
  <si>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</si>
  <si>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</si>
  <si>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</si>
  <si>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</si>
  <si>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</si>
  <si>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</si>
  <si>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</si>
  <si>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</si>
  <si>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</si>
  <si>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</si>
  <si>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</si>
  <si>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</si>
  <si>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</si>
  <si>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</si>
  <si>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</si>
  <si>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</si>
  <si>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3.6902 21-05-24 (10) -368</t>
  </si>
  <si>
    <t>10000131</t>
  </si>
  <si>
    <t>+ILS/-USD 4.0235 07-02-24 (20) -305</t>
  </si>
  <si>
    <t>10000129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</si>
  <si>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</si>
  <si>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</si>
  <si>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</si>
  <si>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</si>
  <si>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</si>
  <si>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</si>
  <si>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</si>
  <si>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</si>
  <si>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</si>
  <si>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</si>
  <si>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</si>
  <si>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</si>
  <si>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</si>
  <si>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</si>
  <si>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</si>
  <si>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</si>
  <si>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</si>
  <si>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</si>
  <si>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</si>
  <si>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</si>
  <si>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</si>
  <si>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</si>
  <si>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</si>
  <si>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</si>
  <si>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</si>
  <si>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</si>
  <si>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</si>
  <si>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</si>
  <si>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</si>
  <si>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</si>
  <si>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3.6793 06-08-24 (10) -522</t>
  </si>
  <si>
    <t>10003372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</si>
  <si>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</si>
  <si>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</si>
  <si>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</si>
  <si>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</si>
  <si>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</si>
  <si>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</si>
  <si>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</si>
  <si>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</si>
  <si>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</si>
  <si>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</si>
  <si>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</si>
  <si>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</si>
  <si>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</si>
  <si>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</si>
  <si>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</si>
  <si>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</si>
  <si>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</si>
  <si>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</si>
  <si>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</si>
  <si>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</si>
  <si>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</si>
  <si>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</si>
  <si>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</si>
  <si>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</si>
  <si>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</si>
  <si>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</si>
  <si>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</si>
  <si>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</si>
  <si>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</si>
  <si>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</si>
  <si>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</si>
  <si>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</si>
  <si>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</si>
  <si>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</si>
  <si>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</si>
  <si>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</si>
  <si>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</si>
  <si>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</si>
  <si>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</si>
  <si>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</si>
  <si>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</si>
  <si>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</si>
  <si>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</si>
  <si>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</si>
  <si>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</si>
  <si>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</si>
  <si>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</si>
  <si>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</si>
  <si>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</si>
  <si>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</si>
  <si>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</si>
  <si>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</si>
  <si>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</si>
  <si>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</si>
  <si>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</si>
  <si>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</si>
  <si>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</si>
  <si>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</si>
  <si>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</si>
  <si>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</si>
  <si>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</si>
  <si>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</si>
  <si>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</si>
  <si>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</si>
  <si>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</si>
  <si>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</si>
  <si>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</si>
  <si>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</si>
  <si>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</si>
  <si>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</si>
  <si>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</si>
  <si>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</si>
  <si>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</si>
  <si>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</si>
  <si>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</si>
  <si>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</si>
  <si>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</si>
  <si>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</si>
  <si>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</si>
  <si>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</si>
  <si>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</si>
  <si>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</si>
  <si>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</si>
  <si>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</si>
  <si>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</si>
  <si>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</si>
  <si>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</si>
  <si>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</si>
  <si>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</si>
  <si>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</si>
  <si>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</si>
  <si>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</si>
  <si>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</si>
  <si>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</si>
  <si>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</si>
  <si>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</si>
  <si>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</si>
  <si>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</si>
  <si>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</si>
  <si>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</si>
  <si>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</si>
  <si>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</si>
  <si>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</si>
  <si>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</si>
  <si>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</si>
  <si>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</si>
  <si>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</si>
  <si>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</si>
  <si>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</si>
  <si>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</si>
  <si>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</si>
  <si>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</si>
  <si>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</si>
  <si>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</si>
  <si>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</si>
  <si>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</si>
  <si>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</si>
  <si>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</si>
  <si>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</si>
  <si>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</si>
  <si>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</si>
  <si>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</si>
  <si>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</si>
  <si>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</si>
  <si>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</si>
  <si>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</si>
  <si>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</si>
  <si>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</si>
  <si>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</si>
  <si>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</si>
  <si>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</si>
  <si>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</si>
  <si>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</si>
  <si>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</si>
  <si>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</si>
  <si>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</si>
  <si>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</si>
  <si>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</si>
  <si>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</si>
  <si>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</si>
  <si>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</si>
  <si>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</si>
  <si>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</si>
  <si>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</si>
  <si>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</si>
  <si>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</si>
  <si>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</si>
  <si>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</si>
  <si>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</si>
  <si>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</si>
  <si>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</si>
  <si>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</si>
  <si>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</si>
  <si>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</si>
  <si>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</si>
  <si>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</si>
  <si>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</si>
  <si>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</si>
  <si>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</si>
  <si>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</si>
  <si>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</si>
  <si>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</si>
  <si>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</si>
  <si>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</si>
  <si>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</si>
  <si>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</si>
  <si>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</si>
  <si>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</si>
  <si>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</si>
  <si>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</si>
  <si>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</si>
  <si>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</si>
  <si>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</si>
  <si>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</si>
  <si>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</si>
  <si>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</si>
  <si>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</si>
  <si>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</si>
  <si>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</si>
  <si>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</si>
  <si>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</si>
  <si>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</si>
  <si>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</si>
  <si>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</si>
  <si>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</si>
  <si>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</si>
  <si>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10003368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</si>
  <si>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</si>
  <si>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</si>
  <si>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</si>
  <si>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</si>
  <si>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</si>
  <si>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</si>
  <si>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</si>
  <si>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</si>
  <si>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</si>
  <si>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</si>
  <si>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</si>
  <si>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</si>
  <si>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</si>
  <si>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</si>
  <si>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</si>
  <si>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</si>
  <si>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</si>
  <si>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</si>
  <si>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</si>
  <si>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</si>
  <si>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</si>
  <si>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</si>
  <si>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</si>
  <si>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</si>
  <si>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</si>
  <si>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</si>
  <si>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</si>
  <si>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</si>
  <si>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</si>
  <si>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</si>
  <si>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</si>
  <si>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</si>
  <si>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</si>
  <si>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</si>
  <si>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</si>
  <si>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</si>
  <si>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</si>
  <si>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</si>
  <si>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</si>
  <si>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</si>
  <si>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</si>
  <si>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</si>
  <si>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</si>
  <si>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</si>
  <si>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</si>
  <si>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</si>
  <si>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</si>
  <si>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</si>
  <si>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</si>
  <si>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</si>
  <si>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</si>
  <si>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</si>
  <si>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</si>
  <si>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</si>
  <si>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</si>
  <si>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</si>
  <si>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</si>
  <si>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</si>
  <si>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</si>
  <si>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</si>
  <si>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</si>
  <si>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</si>
  <si>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</si>
  <si>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</si>
  <si>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</si>
  <si>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</si>
  <si>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+ILS/-USD 4.05 05-02-24 (10) -277</t>
  </si>
  <si>
    <t>10003366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</si>
  <si>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</si>
  <si>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</si>
  <si>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</si>
  <si>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</si>
  <si>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</si>
  <si>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</si>
  <si>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</si>
  <si>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</si>
  <si>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</si>
  <si>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</si>
  <si>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</si>
  <si>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</si>
  <si>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+GBP/-USD 1.26596 11-03-24 (12) -0.4</t>
  </si>
  <si>
    <t>10003349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</si>
  <si>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</si>
  <si>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</si>
  <si>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</si>
  <si>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</si>
  <si>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</si>
  <si>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</si>
  <si>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</si>
  <si>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</si>
  <si>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</si>
  <si>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</si>
  <si>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</si>
  <si>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</si>
  <si>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</si>
  <si>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</si>
  <si>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</si>
  <si>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</si>
  <si>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</si>
  <si>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</si>
  <si>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</si>
  <si>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</si>
  <si>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</si>
  <si>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</si>
  <si>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</si>
  <si>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</si>
  <si>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</si>
  <si>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</si>
  <si>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</si>
  <si>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</si>
  <si>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</si>
  <si>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</si>
  <si>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</si>
  <si>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</si>
  <si>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</si>
  <si>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</si>
  <si>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</si>
  <si>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</si>
  <si>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</si>
  <si>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</si>
  <si>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</si>
  <si>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</si>
  <si>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</si>
  <si>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</si>
  <si>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</si>
  <si>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</si>
  <si>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</si>
  <si>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</si>
  <si>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1.0598 25-03-24 (10) +89</t>
  </si>
  <si>
    <t>10003361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</si>
  <si>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</si>
  <si>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</si>
  <si>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</si>
  <si>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</si>
  <si>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</si>
  <si>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</si>
  <si>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</si>
  <si>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</si>
  <si>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1.0755 25-03-24 (10) +92</t>
  </si>
  <si>
    <t>10003360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</si>
  <si>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</si>
  <si>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</si>
  <si>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</si>
  <si>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</si>
  <si>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</si>
  <si>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</si>
  <si>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</si>
  <si>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</si>
  <si>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10003359</t>
  </si>
  <si>
    <t>+USD/-EUR 1.08345 25-03-24 (10) +98.5</t>
  </si>
  <si>
    <t>10004090</t>
  </si>
  <si>
    <t>+USD/-EUR 1.0835 25-03-24 (12) +98</t>
  </si>
  <si>
    <t>10004092</t>
  </si>
  <si>
    <t>+USD/-EUR 1.08715 10-01-24 (10) +17.5</t>
  </si>
  <si>
    <t>10003370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</si>
  <si>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</si>
  <si>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</si>
  <si>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</si>
  <si>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</si>
  <si>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</si>
  <si>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</si>
  <si>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</si>
  <si>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</si>
  <si>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1.09965 18-03-24 (10) +39.5</t>
  </si>
  <si>
    <t>10003373</t>
  </si>
  <si>
    <t>+USD/-EUR 1.1105 02-01-24 (10) +0</t>
  </si>
  <si>
    <t>10004377</t>
  </si>
  <si>
    <t>+USD/-EUR 1.11079 10-01-24 (10) +112.9</t>
  </si>
  <si>
    <t>10003336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</si>
  <si>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</si>
  <si>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</si>
  <si>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</si>
  <si>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</si>
  <si>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</si>
  <si>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</si>
  <si>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</si>
  <si>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</si>
  <si>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</si>
  <si>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</si>
  <si>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</si>
  <si>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</si>
  <si>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</si>
  <si>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</si>
  <si>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</si>
  <si>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</si>
  <si>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</si>
  <si>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</si>
  <si>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</si>
  <si>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</si>
  <si>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</si>
  <si>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</si>
  <si>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</si>
  <si>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</si>
  <si>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10003343</t>
  </si>
  <si>
    <t>+USD/-GBP 1.2692 20-02-24 (10) -3</t>
  </si>
  <si>
    <t>10003345</t>
  </si>
  <si>
    <t>10003987</t>
  </si>
  <si>
    <t>+USD/-GBP 1.26925 11-03-24 (20) +5.5</t>
  </si>
  <si>
    <t>10004371</t>
  </si>
  <si>
    <t>+USD/-GBP 1.2694 11-03-24 (12) +1</t>
  </si>
  <si>
    <t>10003341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</si>
  <si>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</si>
  <si>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</si>
  <si>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</si>
  <si>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</si>
  <si>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</si>
  <si>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</si>
  <si>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</si>
  <si>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10003339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</si>
  <si>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</si>
  <si>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</si>
  <si>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</si>
  <si>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</si>
  <si>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</si>
  <si>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</si>
  <si>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</si>
  <si>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</si>
  <si>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</si>
  <si>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</si>
  <si>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</si>
  <si>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</si>
  <si>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</si>
  <si>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</si>
  <si>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</si>
  <si>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</si>
  <si>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</si>
  <si>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</si>
  <si>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</si>
  <si>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</si>
  <si>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</si>
  <si>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</si>
  <si>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</si>
  <si>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</si>
  <si>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</si>
  <si>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</si>
  <si>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</si>
  <si>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</si>
  <si>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</si>
  <si>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</si>
  <si>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</si>
  <si>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</si>
  <si>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</si>
  <si>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</si>
  <si>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</si>
  <si>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</si>
  <si>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</si>
  <si>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</si>
  <si>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</si>
  <si>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</si>
  <si>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</si>
  <si>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</si>
  <si>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</si>
  <si>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</si>
  <si>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</si>
  <si>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</si>
  <si>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</si>
  <si>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</si>
  <si>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</si>
  <si>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</si>
  <si>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</si>
  <si>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</si>
  <si>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</si>
  <si>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</si>
  <si>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</si>
  <si>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</si>
  <si>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</si>
  <si>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</si>
  <si>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</si>
  <si>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</si>
  <si>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</si>
  <si>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</si>
  <si>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</si>
  <si>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</si>
  <si>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</si>
  <si>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</si>
  <si>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</si>
  <si>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</si>
  <si>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</si>
  <si>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</si>
  <si>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</si>
  <si>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</si>
  <si>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</si>
  <si>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</si>
  <si>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</si>
  <si>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</si>
  <si>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</si>
  <si>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</si>
  <si>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</si>
  <si>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</si>
  <si>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</si>
  <si>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</si>
  <si>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</si>
  <si>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</si>
  <si>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</si>
  <si>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</si>
  <si>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</si>
  <si>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</si>
  <si>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</si>
  <si>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</si>
  <si>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</si>
  <si>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</si>
  <si>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</si>
  <si>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</si>
  <si>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</si>
  <si>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</si>
  <si>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</si>
  <si>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</si>
  <si>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</si>
  <si>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</si>
  <si>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</si>
  <si>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</si>
  <si>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</si>
  <si>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</si>
  <si>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</si>
  <si>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</si>
  <si>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</si>
  <si>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</si>
  <si>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</si>
  <si>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</si>
  <si>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</si>
  <si>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</si>
  <si>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</si>
  <si>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</si>
  <si>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</si>
  <si>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</si>
  <si>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</si>
  <si>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</si>
  <si>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</si>
  <si>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</si>
  <si>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</si>
  <si>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</si>
  <si>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</si>
  <si>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</si>
  <si>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</si>
  <si>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</si>
  <si>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</si>
  <si>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</si>
  <si>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</si>
  <si>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</si>
  <si>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</si>
  <si>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</si>
  <si>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</si>
  <si>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</si>
  <si>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</si>
  <si>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</si>
  <si>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</si>
  <si>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</si>
  <si>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</si>
  <si>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</si>
  <si>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</si>
  <si>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</si>
  <si>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</si>
  <si>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</si>
  <si>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</si>
  <si>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</si>
  <si>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</si>
  <si>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</si>
  <si>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</si>
  <si>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</si>
  <si>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</si>
  <si>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</si>
  <si>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</si>
  <si>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</si>
  <si>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</si>
  <si>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</si>
  <si>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</si>
  <si>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</si>
  <si>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</si>
  <si>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</si>
  <si>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</si>
  <si>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</si>
  <si>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</si>
  <si>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</si>
  <si>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</si>
  <si>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</si>
  <si>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</si>
  <si>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</si>
  <si>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</si>
  <si>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</si>
  <si>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</si>
  <si>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</si>
  <si>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</si>
  <si>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</si>
  <si>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</si>
  <si>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</si>
  <si>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</si>
  <si>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</si>
  <si>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</si>
  <si>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</si>
  <si>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</si>
  <si>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</si>
  <si>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</si>
  <si>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</si>
  <si>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</si>
  <si>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</si>
  <si>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</si>
  <si>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</si>
  <si>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</si>
  <si>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</si>
  <si>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</si>
  <si>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</si>
  <si>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</si>
  <si>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</si>
  <si>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</si>
  <si>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</si>
  <si>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</si>
  <si>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</si>
  <si>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</si>
  <si>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</si>
  <si>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</si>
  <si>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</si>
  <si>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</si>
  <si>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</si>
  <si>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</si>
  <si>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</si>
  <si>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</si>
  <si>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</si>
  <si>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</si>
  <si>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</si>
  <si>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</si>
  <si>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</si>
  <si>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</si>
  <si>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</si>
  <si>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</si>
  <si>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</si>
  <si>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</si>
  <si>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</si>
  <si>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</si>
  <si>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</si>
  <si>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</si>
  <si>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</si>
  <si>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</si>
  <si>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</si>
  <si>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</si>
  <si>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</si>
  <si>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</si>
  <si>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</si>
  <si>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</si>
  <si>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</si>
  <si>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</si>
  <si>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</si>
  <si>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</si>
  <si>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</si>
  <si>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</si>
  <si>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</si>
  <si>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</si>
  <si>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</si>
  <si>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</si>
  <si>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</si>
  <si>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</si>
  <si>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</si>
  <si>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</si>
  <si>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BBB-</t>
  </si>
  <si>
    <t>FITCH</t>
  </si>
  <si>
    <t>נדלן מקרקעין להשכרה - מגדל צ'מפיון</t>
  </si>
  <si>
    <t>השכרה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</si>
  <si>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</si>
  <si>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</si>
  <si>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</si>
  <si>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</si>
  <si>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</si>
  <si>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</si>
  <si>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</si>
  <si>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</si>
  <si>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</si>
  <si>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</si>
  <si>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</si>
  <si>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</si>
  <si>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</si>
  <si>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</si>
  <si>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</si>
  <si>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</si>
  <si>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</si>
  <si>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טרמינל  פארק אור יהודה בניין B</t>
  </si>
  <si>
    <t>נדלן מגדלי הסיבים פתח תקווה</t>
  </si>
  <si>
    <t>אגח הפחתת שווי ניירות חסומים</t>
  </si>
  <si>
    <t>259026600</t>
  </si>
  <si>
    <t>מניות הפחתת שווי ניירות חסומים</t>
  </si>
  <si>
    <t>112239100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</si>
  <si>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</si>
  <si>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</si>
  <si>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</si>
  <si>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</si>
  <si>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</si>
  <si>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</si>
  <si>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</si>
  <si>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</si>
  <si>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</si>
  <si>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</si>
  <si>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Citymark Building*</t>
  </si>
  <si>
    <t>Real Estate</t>
  </si>
  <si>
    <t>Silverfort</t>
  </si>
  <si>
    <t>Accelmed Growth Partners</t>
  </si>
  <si>
    <t>Arkin Bio Ventures II</t>
  </si>
  <si>
    <t>Fimi Israel Opportunity 6</t>
  </si>
  <si>
    <t>Fortissimo Capital Fund V</t>
  </si>
  <si>
    <t>Kedma Capital Partners III</t>
  </si>
  <si>
    <t>Kedma Capital Partners IV LP</t>
  </si>
  <si>
    <t>M.A Movilim Renewable Energies, Limited Partnership</t>
  </si>
  <si>
    <t>Manor Evergreen Investments Fund L.P</t>
  </si>
  <si>
    <t>Orbimed Israel Partners II</t>
  </si>
  <si>
    <t>Silverfort Co-Investment</t>
  </si>
  <si>
    <t>Stage One IV Annex Fund L.P</t>
  </si>
  <si>
    <t>Stage One Venture Capital Fund IV L.P</t>
  </si>
  <si>
    <t>U.M Accelmed Medical Partners L.P</t>
  </si>
  <si>
    <t>Accelmed Partners II, L.P</t>
  </si>
  <si>
    <t>Apollo Investment Fund IX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</si>
  <si>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</si>
  <si>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</si>
  <si>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</si>
  <si>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</si>
  <si>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</si>
  <si>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</si>
  <si>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</si>
  <si>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</si>
  <si>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</si>
  <si>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</si>
  <si>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Bluebay Senior Loan Fund I</t>
  </si>
  <si>
    <t>CDR XII</t>
  </si>
  <si>
    <t>Court Sqaure Capital Partners V</t>
  </si>
  <si>
    <t>Crescent Direct Lending II</t>
  </si>
  <si>
    <t>Crescent Mezzanine VII</t>
  </si>
  <si>
    <t>CVC Capital Partners IX (A) L.P</t>
  </si>
  <si>
    <t>DLF IV Co-invest Vehicle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</si>
  <si>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</si>
  <si>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</si>
  <si>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</si>
  <si>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</si>
  <si>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</si>
  <si>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</si>
  <si>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</si>
  <si>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</si>
  <si>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</si>
  <si>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</si>
  <si>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</si>
  <si>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</si>
  <si>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</si>
  <si>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</si>
  <si>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</si>
  <si>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</si>
  <si>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</si>
  <si>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III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</si>
  <si>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</si>
  <si>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</si>
  <si>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</si>
  <si>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</si>
  <si>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Secondary Fund VII</t>
  </si>
  <si>
    <t>Permira Credit Solutions III</t>
  </si>
  <si>
    <t>Permira Credit Solutions IV</t>
  </si>
  <si>
    <t>Qumra MS LP Minute Media</t>
  </si>
  <si>
    <t>QUMRA OPPORTUNITY FUND I</t>
  </si>
  <si>
    <t>Senior Loan Fund II (EUR) SLP</t>
  </si>
  <si>
    <t>Strategic Investors Fund VIII</t>
  </si>
  <si>
    <t>Thoma Bravo Fund XII</t>
  </si>
  <si>
    <t>Tikehau Direct Lending IV</t>
  </si>
  <si>
    <t>Vintage Growth Fund IV L.P</t>
  </si>
  <si>
    <t>Walton Street Real Estate Debt Fund II</t>
  </si>
  <si>
    <t>Waterton Residential Property Venture XIII</t>
  </si>
  <si>
    <t>Waterton Residential Property Venture XIII Edge Co-Invest L.P</t>
  </si>
  <si>
    <t>Whitehorse Liquidity Partners VI</t>
  </si>
  <si>
    <t>Software &amp; Services</t>
  </si>
  <si>
    <t>Capital Goods</t>
  </si>
  <si>
    <t>Retailing</t>
  </si>
  <si>
    <t>Consumer Durables &amp; Apparel</t>
  </si>
  <si>
    <t>Technology Hardware &amp; Equipment</t>
  </si>
  <si>
    <t>Health Care Equipment &amp; Services</t>
  </si>
  <si>
    <t>Commercial &amp; Professional Services</t>
  </si>
  <si>
    <t>Automobiles &amp; Components</t>
  </si>
  <si>
    <t>Pharmaceuticals &amp; Biotechnology</t>
  </si>
  <si>
    <t>Transportation</t>
  </si>
  <si>
    <t>ENERGY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</si>
  <si>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</si>
  <si>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</si>
  <si>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</si>
  <si>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</si>
  <si>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</si>
  <si>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</si>
  <si>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</si>
  <si>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</si>
  <si>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</si>
  <si>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</si>
  <si>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</si>
  <si>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</si>
  <si>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</si>
  <si>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</si>
  <si>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</si>
  <si>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</si>
  <si>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</si>
  <si>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</si>
  <si>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</si>
  <si>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</si>
  <si>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</si>
  <si>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</si>
  <si>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</si>
  <si>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</si>
  <si>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</si>
  <si>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</si>
  <si>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</si>
  <si>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</si>
  <si>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</si>
  <si>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</si>
  <si>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</si>
  <si>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</si>
  <si>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</si>
  <si>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</si>
  <si>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</si>
  <si>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</si>
  <si>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</si>
  <si>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</si>
  <si>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</si>
  <si>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</si>
  <si>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</si>
  <si>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</si>
  <si>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</si>
  <si>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</si>
  <si>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</si>
  <si>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</si>
  <si>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</si>
  <si>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</si>
  <si>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</si>
  <si>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</si>
  <si>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84</t>
  </si>
  <si>
    <t>זכאים הלוואות בארץ בגין עמלת up-front</t>
  </si>
  <si>
    <t>חייבים REWIRE 8839</t>
  </si>
  <si>
    <t>חייבים בגין עסקה עתידית SPAC-Byte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</si>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</sst>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20" xfId="0" applyFont="1" applyBorder="1" applyAlignment="1">
      <alignment horizontal="right"/>
    </xf>
    <xf numFmtId="0" fontId="26" fillId="0" borderId="0" xfId="0" applyFont="1" applyAlignment="1">
      <alignment horizontal="right" indent="2"/>
    </xf>
    <xf numFmtId="4" fontId="26" fillId="0" borderId="20" xfId="0" applyNumberFormat="1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21" xfId="0" applyFont="1" applyBorder="1" applyAlignment="1">
      <alignment horizontal="right"/>
    </xf>
    <xf numFmtId="0" fontId="25" fillId="0" borderId="21" xfId="0" applyFont="1" applyBorder="1" applyAlignment="1">
      <alignment horizontal="right" indent="1"/>
    </xf>
    <xf numFmtId="0" fontId="26" fillId="0" borderId="21" xfId="0" applyFont="1" applyBorder="1" applyAlignment="1">
      <alignment horizontal="right" indent="2"/>
    </xf>
    <xf numFmtId="0" fontId="25" fillId="0" borderId="21" xfId="0" applyFont="1" applyBorder="1" applyAlignment="1">
      <alignment horizontal="right" indent="3"/>
    </xf>
    <xf numFmtId="10" fontId="25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4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168" fontId="25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 indent="3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5" xfId="7" applyNumberFormat="1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5" fillId="0" borderId="21" xfId="0" applyNumberFormat="1" applyFont="1" applyBorder="1" applyAlignment="1">
      <alignment horizontal="right" indent="2"/>
    </xf>
    <xf numFmtId="168" fontId="25" fillId="0" borderId="22" xfId="0" applyNumberFormat="1" applyFont="1" applyBorder="1" applyAlignment="1">
      <alignment horizontal="right" indent="2"/>
    </xf>
    <xf numFmtId="168" fontId="25" fillId="0" borderId="23" xfId="0" applyNumberFormat="1" applyFont="1" applyBorder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5F4DCA-6179-451A-ADC3-849C92B4F298}" name="RowTitleRegion1.b1.c4.1" displayName="RowTitleRegion1.b1.c4.1" ref="B1:C4" totalsRowShown="0" headerRowDxfId="616" dataDxfId="615" tableBorderDxfId="614" headerRowCellStyle="Normal_2007-16618" dataCellStyle="Normal_2007-16618">
  <autoFilter ref="B1:C4" xr:uid="{005F4DCA-6179-451A-ADC3-849C92B4F298}">
    <filterColumn colId="0" hiddenButton="1"/>
    <filterColumn colId="1" hiddenButton="1"/>
  </autoFilter>
  <tableColumns count="2">
    <tableColumn id="1" xr3:uid="{25EB00E3-098C-47A8-B524-6AB429D08D49}" name="תאריך הדיווח" dataDxfId="613" dataCellStyle="Normal_2007-16618"/>
    <tableColumn id="2" xr3:uid="{66180D19-EC76-4663-B947-BB2926E6D792}" name="31/12/2023" dataDxfId="612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35E40B-2DA2-4A2D-8404-E68104527A1B}" name="TitleRegion1.a5.d63.2" displayName="TitleRegion1.a5.d63.2" ref="A5:D63" totalsRowShown="0">
  <autoFilter ref="A5:D63" xr:uid="{0035E40B-2DA2-4A2D-8404-E68104527A1B}">
    <filterColumn colId="0" hiddenButton="1"/>
    <filterColumn colId="1" hiddenButton="1"/>
    <filterColumn colId="2" hiddenButton="1"/>
    <filterColumn colId="3" hiddenButton="1"/>
  </autoFilter>
  <tableColumns count="4">
    <tableColumn id="1" xr3:uid="{8E773DD5-1859-48A1-8158-A54D449B53EF}" name="ריק במקור" dataDxfId="611" dataCellStyle="Normal_2007-16618"/>
    <tableColumn id="2" xr3:uid="{C5C1F769-3598-422A-A18B-03443F66189B}" name="סכום נכסי ההשקעה:" dataDxfId="610" dataCellStyle="Normal_2007-16618"/>
    <tableColumn id="3" xr3:uid="{DDAA4212-D261-4932-BBC4-C7E110329BE8}" name="ריק במקור2" dataDxfId="609" dataCellStyle="Normal_2007-16618"/>
    <tableColumn id="4" xr3:uid="{2FE34E14-CC0D-4136-B214-24A2B9E19DA5}" name="ריק במקור3" dataDxfId="608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0C2AF8-40D7-4307-9F90-CE14B126C554}" name="RowTitleRegion1.a1.b4.1" displayName="RowTitleRegion1.a1.b4.1" ref="A1:B4" totalsRowShown="0" headerRowDxfId="607" dataDxfId="606" tableBorderDxfId="605" headerRowCellStyle="Normal_2007-16618" dataCellStyle="Normal_2007-16618">
  <autoFilter ref="A1:B4" xr:uid="{A90C2AF8-40D7-4307-9F90-CE14B126C554}">
    <filterColumn colId="0" hiddenButton="1"/>
    <filterColumn colId="1" hiddenButton="1"/>
  </autoFilter>
  <tableColumns count="2">
    <tableColumn id="1" xr3:uid="{C2F3FF07-AECD-4327-856D-FF8AD3F4CB21}" name="תאריך הדיווח" dataDxfId="604" dataCellStyle="Normal_2007-16618"/>
    <tableColumn id="2" xr3:uid="{D0555EA4-2FDA-4FDE-97DB-CE5E8129CD12}" name="31/12/2023" dataDxfId="603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FA3BB1-7F7C-4C4C-B59F-A373DB17403C}" name="TitleRegion1.a5.k57.1" displayName="TitleRegion1.a5.k57.1" ref="A5:K57" totalsRowShown="0" headerRowDxfId="602" dataDxfId="600" headerRowBorderDxfId="601">
  <autoFilter ref="A5:K57" xr:uid="{3EFA3BB1-7F7C-4C4C-B59F-A373DB1740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BE41361-63F2-42E6-ADD5-C7CD06BDC817}" name="שם המנפיק/שם נייר ערך " dataDxfId="599"/>
    <tableColumn id="2" xr3:uid="{C52745E3-802B-4DBF-9214-3830DAF70F7C}" name="מספר ני&quot;ע" dataDxfId="598"/>
    <tableColumn id="3" xr3:uid="{23612A75-362F-4640-9494-AA1DF7D8CC75}" name="מספר מנפיק" dataDxfId="597"/>
    <tableColumn id="4" xr3:uid="{0FF928C7-E354-4E6F-BD01-6DFDED5E39B5}" name="דירוג" dataDxfId="596"/>
    <tableColumn id="5" xr3:uid="{E842718E-6413-43E2-82D1-71AA0C654894}" name="שם מדרג" dataDxfId="595"/>
    <tableColumn id="6" xr3:uid="{9E40CC82-600D-46C5-A8D1-C876D61E9C72}" name="סוג מטבע" dataDxfId="594"/>
    <tableColumn id="7" xr3:uid="{53B5C914-9674-4971-9572-769775CFBAF4}" name="שיעור ריבית" dataDxfId="593" dataCellStyle="Percent"/>
    <tableColumn id="8" xr3:uid="{ACD649A5-568F-4F36-A7DE-71F6A019AA7B}" name="תשואה לפידיון" dataDxfId="592" dataCellStyle="Percent"/>
    <tableColumn id="9" xr3:uid="{685B4047-0DDE-496A-A7F5-89A71F41BB9A}" name="שווי שוק" dataDxfId="591"/>
    <tableColumn id="10" xr3:uid="{D258ACE3-B748-4031-A622-1F3783D65F8F}" name="שעור מנכסי אפיק ההשקעה" dataDxfId="590"/>
    <tableColumn id="11" xr3:uid="{D8F5B8AD-BC1B-464A-AD4D-E0E546429630}" name="שעור מסך נכסי השקעה" dataDxfId="58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BCFBF7-F371-4363-891F-8BC59C3F8514}" name="RowTitleRegion1.a1.b4.1" displayName="RowTitleRegion1.a1.b4.1_" ref="A1:B4" totalsRowShown="0" headerRowDxfId="588" dataDxfId="587" tableBorderDxfId="586" headerRowCellStyle="Normal_2007-16618" dataCellStyle="Normal_2007-16618">
  <autoFilter ref="A1:B4" xr:uid="{6BBCFBF7-F371-4363-891F-8BC59C3F8514}">
    <filterColumn colId="0" hiddenButton="1"/>
    <filterColumn colId="1" hiddenButton="1"/>
  </autoFilter>
  <tableColumns count="2">
    <tableColumn id="1" xr3:uid="{38445F44-07D9-4EAD-AFA6-DAF923440E86}" name="תאריך הדיווח" dataDxfId="585" dataCellStyle="Normal_2007-16618"/>
    <tableColumn id="2" xr3:uid="{2F29491B-66BC-4AE3-B63A-C53103AA0DAE}" name="31/12/2023" dataDxfId="584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16D747-B492-48EF-804F-C29B436F63BF}" name="TitleRegion1.a6.q29.1" displayName="TitleRegion1.a6.q29.1" ref="A6:Q29" totalsRowShown="0" headerRowDxfId="583" dataDxfId="581" headerRowBorderDxfId="582" tableBorderDxfId="580">
  <autoFilter ref="A6:Q29" xr:uid="{3416D747-B492-48EF-804F-C29B436F63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AAF29B2-A901-4C41-94D9-FB46C388B8D1}" name="שם המנפיק/שם נייר ערך " dataDxfId="579"/>
    <tableColumn id="2" xr3:uid="{A3BB3167-9414-41C1-8FFE-1398B583B6CC}" name="מספר ני&quot;ע"/>
    <tableColumn id="3" xr3:uid="{EC6C0F5C-086F-4598-8D54-239588E58491}" name="זירת מסחר"/>
    <tableColumn id="4" xr3:uid="{609096D2-4B83-49DE-A173-4534A950DB6D}" name="דירוג" dataDxfId="578"/>
    <tableColumn id="5" xr3:uid="{F15B9154-A313-453A-9BA4-789B97296945}" name="שם מדרג" dataDxfId="577"/>
    <tableColumn id="6" xr3:uid="{D4182202-7E99-49F6-AD1B-BF80A6E88E10}" name="תאריך רכישה" dataDxfId="576"/>
    <tableColumn id="7" xr3:uid="{8286765A-3B83-41D0-B630-FA5330948456}" name="מח&quot;מ" dataDxfId="575"/>
    <tableColumn id="8" xr3:uid="{7E618D31-5AA4-4428-A63F-E5EFF201D344}" name="סוג מטבע" dataDxfId="574"/>
    <tableColumn id="9" xr3:uid="{37B7C982-EDCA-46B3-B466-4EFCD24FAEAF}" name="שיעור ריבית" dataDxfId="573"/>
    <tableColumn id="10" xr3:uid="{E197A001-7FD3-457E-9EE2-EF0E3C203B65}" name="תשואה לפידיון" dataDxfId="572"/>
    <tableColumn id="11" xr3:uid="{E9D27F8B-5FBB-4229-9765-C1E44B960CFE}" name="ערך נקוב****" dataDxfId="571"/>
    <tableColumn id="12" xr3:uid="{298D6B95-7E41-473C-A0E0-548A79B1F1B4}" name="שער***" dataDxfId="570"/>
    <tableColumn id="13" xr3:uid="{D5E2DC51-D537-4804-94CF-F2216ED9D1E0}" name="פדיון/ ריבית/ דיבידנד לקבל*****  " dataDxfId="569"/>
    <tableColumn id="14" xr3:uid="{DA51CF3B-F992-4626-882A-804E655FEE7E}" name="שווי שוק" dataDxfId="568"/>
    <tableColumn id="15" xr3:uid="{B744A1F1-53CD-483F-8D0C-96042B741E4D}" name="שעור מערך נקוב**** מונפק" dataDxfId="567"/>
    <tableColumn id="16" xr3:uid="{38789BA0-9C16-4C46-A76D-873B39A0EE13}" name="שעור מנכסי אפיק ההשקעה" dataDxfId="566"/>
    <tableColumn id="17" xr3:uid="{3B0FB618-F0CD-4882-B1C3-04C7594F131D}" name="שעור מסך נכסי השקעה**" dataDxfId="56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6C9D2C-782E-435E-8FA4-54F0FD7DFF66}" name="RowTitleRegion1.a1.b4.1" displayName="_RowTitleRegion1.a1.b4.1" ref="A1:B4" totalsRowShown="0" headerRowDxfId="564" dataDxfId="563" tableBorderDxfId="562" headerRowCellStyle="Normal_2007-16618" dataCellStyle="Normal_2007-16618">
  <autoFilter ref="A1:B4" xr:uid="{8E6C9D2C-782E-435E-8FA4-54F0FD7DFF66}">
    <filterColumn colId="0" hiddenButton="1"/>
    <filterColumn colId="1" hiddenButton="1"/>
  </autoFilter>
  <tableColumns count="2">
    <tableColumn id="1" xr3:uid="{5338C58B-C217-47E7-84FE-3B89580E80D3}" name="תאריך הדיווח" dataDxfId="561" dataCellStyle="Normal_2007-16618"/>
    <tableColumn id="2" xr3:uid="{F28DAAC3-EF5B-485A-8425-937B121A9436}" name="31/12/2023" dataDxfId="560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A529A3-069C-48A9-BBD7-17E198B105D2}" name="TitleRegion1.a6.s13.1" displayName="TitleRegion1.a6.s13.1" ref="A6:S13" totalsRowShown="0" headerRowDxfId="559" dataDxfId="557" headerRowBorderDxfId="558" tableBorderDxfId="556">
  <autoFilter ref="A6:S13" xr:uid="{95A529A3-069C-48A9-BBD7-17E198B105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F156E52-5808-4962-B7B8-9C94E06C0326}" name="שם המנפיק/שם נייר ערך " dataDxfId="555"/>
    <tableColumn id="2" xr3:uid="{028D182F-E214-4EB4-A58C-AF4D45EDC509}" name="מספר ני&quot;ע" dataDxfId="554"/>
    <tableColumn id="3" xr3:uid="{9228A714-74C3-4D91-BA5B-E7C3AF06837F}" name="זירת מסחר" dataDxfId="553"/>
    <tableColumn id="4" xr3:uid="{22A1EE1B-4E52-41BF-8FE3-A4FC5B62D017}" name="ספק מידע" dataDxfId="552"/>
    <tableColumn id="5" xr3:uid="{FE53B02E-91D0-4144-B609-7FE3B6239269}" name="מספר מנפיק" dataDxfId="551"/>
    <tableColumn id="6" xr3:uid="{2B8751F2-C5C5-469F-8499-887C0490CE5C}" name="ענף מסחר" dataDxfId="550"/>
    <tableColumn id="7" xr3:uid="{EE0B3E6B-04C3-4FAD-A04F-42EFCF3634BF}" name="דירוג" dataDxfId="549"/>
    <tableColumn id="8" xr3:uid="{629E24A2-9F9E-4493-9B0C-27EF1B770DB1}" name="שם מדרג" dataDxfId="548"/>
    <tableColumn id="9" xr3:uid="{25C62D32-D6E7-45C2-B390-7A83691CBAD1}" name="תאריך רכישה" dataDxfId="547"/>
    <tableColumn id="10" xr3:uid="{380909E7-DFAC-475D-9DC2-B1ACABCB0239}" name="מח&quot;מ" dataDxfId="546"/>
    <tableColumn id="11" xr3:uid="{60606527-B4AB-47A0-AAD5-D6C8A05CCD64}" name="סוג מטבע" dataDxfId="545"/>
    <tableColumn id="12" xr3:uid="{1B0C70F0-B6B3-4187-A9A1-C1FDC75B1F26}" name="שיעור ריבית" dataDxfId="544"/>
    <tableColumn id="13" xr3:uid="{E0BDF829-E3E9-49BA-9BC2-2C60C1F20A14}" name="תשואה לפידיון" dataDxfId="543"/>
    <tableColumn id="14" xr3:uid="{4A4CFEA6-0883-4D6D-97E4-A65B565A2BE4}" name="ערך נקוב****" dataDxfId="542"/>
    <tableColumn id="15" xr3:uid="{C8852392-25EA-429E-9E2D-7E579E694AF3}" name="שער***" dataDxfId="541"/>
    <tableColumn id="16" xr3:uid="{6C2F9C5B-D474-4E0D-86C3-AC92667F03AE}" name="שווי שוק" dataDxfId="540"/>
    <tableColumn id="17" xr3:uid="{765AEAAF-0788-42B7-B0A4-FC92D9F59739}" name="שעור מערך נקוב מונפק" dataDxfId="539"/>
    <tableColumn id="18" xr3:uid="{3636CB1B-963D-4F40-AC61-5F2C4734845B}" name="שעור מנכסי אפיק ההשקעה" dataDxfId="538"/>
    <tableColumn id="19" xr3:uid="{D468D491-A0DB-4086-A34A-9317826B0086}" name="שעור מסך נכסי השקעה**" dataDxfId="53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11B4B3-1A7D-4889-A76D-FF640FE6495B}" name="RowTitleRegion1.a1.b4.1" displayName="_RowTitleRegion1.a1.b4.1_1" ref="A1:B4" totalsRowShown="0" headerRowDxfId="536" dataDxfId="535" tableBorderDxfId="534" headerRowCellStyle="Normal_2007-16618" dataCellStyle="Normal_2007-16618">
  <autoFilter ref="A1:B4" xr:uid="{C711B4B3-1A7D-4889-A76D-FF640FE6495B}">
    <filterColumn colId="0" hiddenButton="1"/>
    <filterColumn colId="1" hiddenButton="1"/>
  </autoFilter>
  <tableColumns count="2">
    <tableColumn id="1" xr3:uid="{38C53AFF-B485-4736-9C4C-76C9AD424A0A}" name="תאריך הדיווח" dataDxfId="533" dataCellStyle="Normal_2007-16618"/>
    <tableColumn id="2" xr3:uid="{987125DC-9339-4D4E-AF49-75B1405FD173}" name="31/12/2023" dataDxfId="532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E40E1D-3D71-458F-A784-2C9DF25BF2AB}" name="TitleRegion1.a6.t224.1" displayName="TitleRegion1.a6.t224.1" ref="A6:T224" totalsRowShown="0" headerRowDxfId="531" dataDxfId="529" headerRowBorderDxfId="530" tableBorderDxfId="528">
  <autoFilter ref="A6:T224" xr:uid="{FAE40E1D-3D71-458F-A784-2C9DF25BF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EA35D7F-19E1-4EC8-A97A-922354E9FEB8}" name="שם המנפיק/שם נייר ערך " dataDxfId="527"/>
    <tableColumn id="2" xr3:uid="{45EF1111-772C-46E1-96FA-8F9311928085}" name="מספר ני&quot;ע" dataDxfId="526"/>
    <tableColumn id="3" xr3:uid="{D2C8AF02-F78C-4B02-8230-264922D118E7}" name="זירת מסחר" dataDxfId="525"/>
    <tableColumn id="4" xr3:uid="{765B6056-7A31-4746-BCF4-9F9E1F4DEDF0}" name="ספק מידע" dataDxfId="524"/>
    <tableColumn id="5" xr3:uid="{0A9AE7E7-E819-455B-9F17-D0A5E5414D2D}" name="מספר מנפיק" dataDxfId="523"/>
    <tableColumn id="6" xr3:uid="{2094A33E-21DB-4D01-B128-194ADB1D023F}" name="ענף מסחר" dataDxfId="522"/>
    <tableColumn id="7" xr3:uid="{176FA0CB-6A4C-40EE-B5CD-AAFDEE5C7449}" name="דירוג" dataDxfId="521"/>
    <tableColumn id="8" xr3:uid="{877DB00C-34E1-4BBA-BB63-02CCA0187071}" name="שם מדרג" dataDxfId="520"/>
    <tableColumn id="9" xr3:uid="{07C621FB-6B7C-4273-BF4D-86839B7A1A88}" name="תאריך רכישה" dataDxfId="519"/>
    <tableColumn id="10" xr3:uid="{D15B0331-4E4A-4C53-A216-9E02BB428B9B}" name="מח&quot;מ" dataDxfId="518"/>
    <tableColumn id="11" xr3:uid="{CF096FEB-03F2-4789-9896-C9A077712BD3}" name="סוג מטבע" dataDxfId="517"/>
    <tableColumn id="12" xr3:uid="{5F34B9EC-0FC2-4506-8F89-95B6A050DBE0}" name="שיעור ריבית" dataDxfId="516"/>
    <tableColumn id="13" xr3:uid="{1E8CB80A-E197-432F-BCC0-4B1024F93763}" name="תשואה לפידיון" dataDxfId="515"/>
    <tableColumn id="14" xr3:uid="{C3E64CD0-A6BC-49C3-BF58-0662C61F59DB}" name="ערך נקוב****" dataDxfId="514"/>
    <tableColumn id="15" xr3:uid="{79FF6720-D4E6-42FA-A096-A8991302A5C1}" name="שער***" dataDxfId="513"/>
    <tableColumn id="16" xr3:uid="{0F45CC9C-D51C-478E-9442-BDF43BA80D83}" name="פדיון/ ריבית/ דיבידנד לקבל*****  " dataDxfId="512"/>
    <tableColumn id="17" xr3:uid="{A9CE7976-6CE2-4239-BFC8-DF7902E32ABD}" name="שווי שוק" dataDxfId="511"/>
    <tableColumn id="18" xr3:uid="{7B96E9D1-DD34-40E0-90FC-1A70E5571348}" name="שעור מערך נקוב מונפק" dataDxfId="510"/>
    <tableColumn id="19" xr3:uid="{ABED99A9-E8C1-43F4-AE0A-0BD7BD0091EB}" name="שעור מנכסי אפיק ההשקעה" dataDxfId="509"/>
    <tableColumn id="20" xr3:uid="{1315C40E-27FA-4313-A527-8182CA9B4D09}" name="שעור מסך נכסי השקעה**" dataDxfId="50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88E1895-A816-452E-8420-24D8F82E7B98}" name="RowTitleRegion1.a1.b4.1" displayName="_RowTitleRegion1.a1.b4.1_2" ref="A1:B4" totalsRowShown="0" headerRowDxfId="507" dataDxfId="506" tableBorderDxfId="505" headerRowCellStyle="Normal_2007-16618" dataCellStyle="Normal_2007-16618">
  <autoFilter ref="A1:B4" xr:uid="{488E1895-A816-452E-8420-24D8F82E7B98}">
    <filterColumn colId="0" hiddenButton="1"/>
    <filterColumn colId="1" hiddenButton="1"/>
  </autoFilter>
  <tableColumns count="2">
    <tableColumn id="1" xr3:uid="{134586FC-DD7C-4A3F-8FFF-777DC35CC9C1}" name="תאריך הדיווח" dataDxfId="504" dataCellStyle="Normal_2007-16618"/>
    <tableColumn id="2" xr3:uid="{EC3A7B13-47F3-4B21-BCBF-9EC9FDC501F7}" name="31/12/2023" dataDxfId="503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E638B70-1196-4D88-ABAC-0BA1B40F6E2B}" name="TitleRegion1.a6.n265.1" displayName="TitleRegion1.a6.n265.1" ref="A6:N265" totalsRowShown="0" headerRowDxfId="502" dataDxfId="500" headerRowBorderDxfId="501" tableBorderDxfId="499">
  <autoFilter ref="A6:N265" xr:uid="{AE638B70-1196-4D88-ABAC-0BA1B40F6E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18B5371-FCCA-4377-B588-D51ED6B613A8}" name="שם המנפיק/שם נייר ערך " dataDxfId="498"/>
    <tableColumn id="2" xr3:uid="{F1D6C601-7C7A-431E-99FC-98748F8CF2AA}" name="מספר ני&quot;ע" dataDxfId="497"/>
    <tableColumn id="3" xr3:uid="{E2ECC7CE-155C-41E5-8DDB-0A667FBE2B78}" name="זירת מסחר" dataDxfId="496"/>
    <tableColumn id="4" xr3:uid="{828990BC-F1DE-46D6-88B4-60301A479DF9}" name="ספק מידע" dataDxfId="495"/>
    <tableColumn id="5" xr3:uid="{010F0D7B-D65A-4147-9F5D-94003F441671}" name="מספר מנפיק" dataDxfId="494"/>
    <tableColumn id="6" xr3:uid="{4A1016B2-A971-411A-9C2E-3C922F2F2F61}" name="ענף מסחר" dataDxfId="493"/>
    <tableColumn id="7" xr3:uid="{CCD69746-EEE3-4FE7-A3B3-A2A0962727A3}" name="סוג מטבע" dataDxfId="492"/>
    <tableColumn id="8" xr3:uid="{979494F8-F866-4F46-985E-415A429C370C}" name="ערך נקוב****" dataDxfId="491"/>
    <tableColumn id="9" xr3:uid="{6CAA31D8-08EA-408A-9F40-07A1F0FF126F}" name="שער***" dataDxfId="490"/>
    <tableColumn id="10" xr3:uid="{6AD284D4-DAC7-4A7C-BC8B-08B3821C445F}" name="פדיון/ ריבית/ דיבידנד לקבל*****  " dataDxfId="489"/>
    <tableColumn id="11" xr3:uid="{23A1306B-4275-4B4C-927F-07B261A4FC38}" name="שווי שוק" dataDxfId="488"/>
    <tableColumn id="12" xr3:uid="{C7B9C3F4-3983-43E5-B50D-4CFE42D98EAC}" name="שעור מערך נקוב מונפק" dataDxfId="487"/>
    <tableColumn id="13" xr3:uid="{88BDB460-D439-4EE0-9C49-E77311A4CB93}" name="שעור מנכסי אפיק ההשקעה" dataDxfId="486"/>
    <tableColumn id="14" xr3:uid="{3C21FB33-218F-447E-A8F3-480619E73F5C}" name="שעור מסך נכסי השקעה**" dataDxfId="485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7330D6-A65F-4869-ACED-10DEABF99BA6}" name="RowTitleRegion1.a1.b4.1" displayName="_RowTitleRegion1.a1.b4.1_3" ref="A1:B4" totalsRowShown="0" headerRowDxfId="484" dataDxfId="483" tableBorderDxfId="482" headerRowCellStyle="Normal_2007-16618" dataCellStyle="Normal_2007-16618">
  <autoFilter ref="A1:B4" xr:uid="{A47330D6-A65F-4869-ACED-10DEABF99BA6}">
    <filterColumn colId="0" hiddenButton="1"/>
    <filterColumn colId="1" hiddenButton="1"/>
  </autoFilter>
  <tableColumns count="2">
    <tableColumn id="1" xr3:uid="{B9F60244-A0CD-40AD-BC47-D3E87545DDEA}" name="תאריך הדיווח" dataDxfId="481" dataCellStyle="Normal_2007-16618"/>
    <tableColumn id="2" xr3:uid="{49986E0A-6E3E-4E87-9D93-D65224DC7EED}" name="31/12/2023" dataDxfId="480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61CADD-067E-49EA-B076-A09D885B3830}" name="TitleRegion1.a6.m81.1" displayName="TitleRegion1.a6.m81.1" ref="A6:M81" totalsRowShown="0" headerRowDxfId="479" dataDxfId="477" headerRowBorderDxfId="478" tableBorderDxfId="476">
  <autoFilter ref="A6:M81" xr:uid="{1461CADD-067E-49EA-B076-A09D885B38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A38B001-336E-43C6-9FA8-F66E5AB3343A}" name="שם המנפיק/שם נייר ערך " dataDxfId="475"/>
    <tableColumn id="2" xr3:uid="{A02E5885-387B-4F1E-86E2-2167888D546B}" name="מספר ני&quot;ע" dataDxfId="474"/>
    <tableColumn id="3" xr3:uid="{B7DFE346-6D28-4DBA-ACC8-2FDB95C7A019}" name="זירת מסחר" dataDxfId="473"/>
    <tableColumn id="4" xr3:uid="{CB896FB2-10BD-416B-A7A9-99766EB45DE0}" name="מספר מנפיק" dataDxfId="472"/>
    <tableColumn id="5" xr3:uid="{F8636B4C-A8C1-474D-BC55-2322A3C20B0C}" name="ענף מסחר" dataDxfId="471"/>
    <tableColumn id="6" xr3:uid="{BC0033E4-1129-4517-A713-4283DFEC181B}" name="סוג מטבע" dataDxfId="470"/>
    <tableColumn id="7" xr3:uid="{6D0FFCCD-0314-4AB7-BDE5-C1715BE92A87}" name="ערך נקוב****" dataDxfId="469"/>
    <tableColumn id="8" xr3:uid="{3941F53F-7A37-4FAC-A899-9F6994659A0E}" name="שער***" dataDxfId="468"/>
    <tableColumn id="9" xr3:uid="{69BFA554-4F5F-4EC8-B8E9-65AF028A78FA}" name="פדיון/ ריבית/ דיבידנד לקבל*****  " dataDxfId="467"/>
    <tableColumn id="10" xr3:uid="{8E973904-F143-4D33-BDDE-3CD1232A3EB1}" name="שווי שוק" dataDxfId="466"/>
    <tableColumn id="11" xr3:uid="{6A1EABDF-CEEB-47D6-99D5-BB04A442DD87}" name="שעור מערך נקוב מונפק" dataDxfId="465"/>
    <tableColumn id="12" xr3:uid="{B092A7ED-C0A8-4FA5-93B5-B02F7BAEE0AC}" name="שעור מנכסי אפיק ההשקעה" dataDxfId="464"/>
    <tableColumn id="13" xr3:uid="{3EBFD1C0-2BF0-422B-9CD5-6734C4A1823E}" name="שעור מסך נכסי השקעה**" dataDxfId="46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31512F6-39C6-4318-B89A-0FC785810FB4}" name="RowTitleRegion1.a1.b4.1" displayName="_RowTitleRegion1.a1.b4.1_4" ref="A1:B4" totalsRowShown="0" headerRowDxfId="462" dataDxfId="461" tableBorderDxfId="460" headerRowCellStyle="Normal_2007-16618" dataCellStyle="Normal_2007-16618">
  <autoFilter ref="A1:B4" xr:uid="{331512F6-39C6-4318-B89A-0FC785810FB4}">
    <filterColumn colId="0" hiddenButton="1"/>
    <filterColumn colId="1" hiddenButton="1"/>
  </autoFilter>
  <tableColumns count="2">
    <tableColumn id="1" xr3:uid="{B146780E-8EF3-4B7B-AF52-F5C0D1BA3F0C}" name="תאריך הדיווח" dataDxfId="459" dataCellStyle="Normal_2007-16618"/>
    <tableColumn id="2" xr3:uid="{4C4BAAED-4DFB-4A6C-BB1B-2F9BB16D23CA}" name="31/12/2023" dataDxfId="458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2098FB3-2CEA-4158-AD5D-D438027C4D77}" name="TitleRegion1.a6.n22.1" displayName="TitleRegion1.a6.n22.1" ref="A6:N22" totalsRowShown="0" headerRowDxfId="457" dataDxfId="455" headerRowBorderDxfId="456" tableBorderDxfId="454">
  <autoFilter ref="A6:N22" xr:uid="{12098FB3-2CEA-4158-AD5D-D438027C4D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254E290-12D0-4429-A0BB-73EDF09DFCAD}" name="שם המנפיק/שם נייר ערך " dataDxfId="453"/>
    <tableColumn id="2" xr3:uid="{DD4482F6-8A0E-4B22-88B4-E79A60CFB883}" name="מספר ני&quot;ע" dataDxfId="452"/>
    <tableColumn id="3" xr3:uid="{F5C0C5F7-256C-47D8-AF0E-EC7D1680F5DF}" name="זירת מסחר" dataDxfId="451"/>
    <tableColumn id="4" xr3:uid="{2090BED6-6F81-4D64-98A7-EF1BB57A690A}" name="מספר מנפיק" dataDxfId="450"/>
    <tableColumn id="5" xr3:uid="{733BC1FE-3D51-4D06-B7F0-B97CCB54AB4C}" name="ענף מסחר" dataDxfId="449"/>
    <tableColumn id="6" xr3:uid="{60C44EAB-7A73-411D-83B5-04366C24D63C}" name="דירוג" dataDxfId="448"/>
    <tableColumn id="7" xr3:uid="{A06DCA72-5924-4924-B639-AA78F496EB8B}" name="שם מדרג" dataDxfId="447"/>
    <tableColumn id="8" xr3:uid="{BE154008-5918-4764-B177-8F396F1A8518}" name="סוג מטבע" dataDxfId="446"/>
    <tableColumn id="9" xr3:uid="{403092D2-D4E3-4295-9710-746F4DBD0F7F}" name="ערך נקוב****" dataDxfId="445"/>
    <tableColumn id="10" xr3:uid="{B7B7EDCB-E7FE-48AA-B7EA-E7714E7B82EF}" name="שער***" dataDxfId="444"/>
    <tableColumn id="11" xr3:uid="{2144CB47-2061-4730-A7D9-1D984056E8A1}" name="שווי שוק" dataDxfId="443"/>
    <tableColumn id="12" xr3:uid="{C5CC1B62-3DB0-4624-A377-8DDC01465409}" name="שעור מערך נקוב מונפק" dataDxfId="442"/>
    <tableColumn id="13" xr3:uid="{E2935432-7850-4E8C-9F2E-17F878D38F74}" name="שעור מנכסי אפיק ההשקעה" dataDxfId="441"/>
    <tableColumn id="14" xr3:uid="{E2F33172-FBCD-47EB-AF85-A97DD5D81851}" name="שעור מסך נכסי השקעה**" dataDxfId="44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B1B830-C626-452F-985F-7CABC22DA1B1}" name="RowTitleRegion1.a1.b4.1" displayName="_RowTitleRegion1.a1.b4.1_5" ref="A1:B4" totalsRowShown="0" headerRowDxfId="439" dataDxfId="438" tableBorderDxfId="437" headerRowCellStyle="Normal_2007-16618" dataCellStyle="Normal_2007-16618">
  <autoFilter ref="A1:B4" xr:uid="{79B1B830-C626-452F-985F-7CABC22DA1B1}">
    <filterColumn colId="0" hiddenButton="1"/>
    <filterColumn colId="1" hiddenButton="1"/>
  </autoFilter>
  <tableColumns count="2">
    <tableColumn id="1" xr3:uid="{1E4AF570-9DE5-4456-B144-FC2551A2EA00}" name="תאריך הדיווח" dataDxfId="436" dataCellStyle="Normal_2007-16618"/>
    <tableColumn id="2" xr3:uid="{447E08DF-5188-4D7C-9441-C1DCBC3758D8}" name="31/12/2023" dataDxfId="435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33871A4-4E70-4F10-B853-64125C1AEED8}" name="TitleRegion1.a6.k27.1" displayName="TitleRegion1.a6.k27.1" ref="A6:K27" totalsRowShown="0" headerRowDxfId="434" dataDxfId="432" headerRowBorderDxfId="433" tableBorderDxfId="431">
  <autoFilter ref="A6:K27" xr:uid="{833871A4-4E70-4F10-B853-64125C1AEE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4EC7D15-DFEC-482B-B12B-3FA001B7FA68}" name="שם המנפיק/שם נייר ערך" dataDxfId="430"/>
    <tableColumn id="2" xr3:uid="{974FDF02-D71E-49B0-99FD-F212CF6A32C5}" name="מספר ני&quot;ע" dataDxfId="429"/>
    <tableColumn id="3" xr3:uid="{E59AE051-B403-43C7-BC32-25D4EA00CD70}" name="זירת מסחר" dataDxfId="428"/>
    <tableColumn id="4" xr3:uid="{777B7832-3F7C-4B90-9BF1-5E37B52DE37C}" name="ענף מסחר" dataDxfId="427"/>
    <tableColumn id="5" xr3:uid="{2DF1BDCB-87FA-4E27-808B-9CC721A929C8}" name="סוג מטבע" dataDxfId="426"/>
    <tableColumn id="6" xr3:uid="{A016DB97-101A-4142-B536-B1077A31D843}" name="ערך נקוב****" dataDxfId="425"/>
    <tableColumn id="7" xr3:uid="{D91E2028-7AED-43D0-848C-9EDCD9F4743C}" name="שער***" dataDxfId="424"/>
    <tableColumn id="8" xr3:uid="{FBAE8B3C-E37B-4643-BD50-AEFE616657F1}" name="שווי שוק" dataDxfId="423"/>
    <tableColumn id="9" xr3:uid="{382D81AB-8927-4468-B3BD-5D6CE97A48EB}" name="שעור מערך נקוב מונפק" dataDxfId="422"/>
    <tableColumn id="10" xr3:uid="{4E26E5B2-A5D4-4923-AEE5-2D2039CF10F2}" name="שעור מנכסי אפיק ההשקעה" dataDxfId="421"/>
    <tableColumn id="11" xr3:uid="{AC949CBF-04A2-457E-AE48-9A679C52EF8F}" name="שעור מסך נכסי השקעה**" dataDxfId="42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F7D56E0-8BE2-410B-9F3C-F965C3B583A5}" name="RowTitleRegion1.a1.b4.1" displayName="_RowTitleRegion1.a1.b4.1_6" ref="A1:B4" totalsRowShown="0" headerRowDxfId="419" dataDxfId="418" tableBorderDxfId="417" headerRowCellStyle="Normal_2007-16618" dataCellStyle="Normal_2007-16618">
  <autoFilter ref="A1:B4" xr:uid="{EF7D56E0-8BE2-410B-9F3C-F965C3B583A5}">
    <filterColumn colId="0" hiddenButton="1"/>
    <filterColumn colId="1" hiddenButton="1"/>
  </autoFilter>
  <tableColumns count="2">
    <tableColumn id="1" xr3:uid="{7EA817F5-6165-418E-BA07-2F85BCA94780}" name="תאריך הדיווח" dataDxfId="416" dataCellStyle="Normal_2007-16618"/>
    <tableColumn id="2" xr3:uid="{AABB7F97-6FC6-4BDD-B062-002C04986AAC}" name="31/12/2023" dataDxfId="415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E47CC1C-3C7E-4048-8B61-593EF17718C8}" name="TitleRegion1.a6.k25.1" displayName="TitleRegion1.a6.k25.1" ref="A6:K25" totalsRowShown="0" headerRowDxfId="414" dataDxfId="412" headerRowBorderDxfId="413" tableBorderDxfId="411">
  <autoFilter ref="A6:K25" xr:uid="{3E47CC1C-3C7E-4048-8B61-593EF17718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3A42CFF-5D33-405A-A0BD-C777AED91A47}" name="שם המנפיק/שם נייר ערך" dataDxfId="410"/>
    <tableColumn id="2" xr3:uid="{20E9F9E5-92BC-43FC-A0FB-911A6C089D2F}" name="מספר ני&quot;ע" dataDxfId="409"/>
    <tableColumn id="3" xr3:uid="{D9F68CEC-8DC3-449D-89FB-12BB43479C85}" name="זירת מסחר" dataDxfId="408"/>
    <tableColumn id="4" xr3:uid="{4DAC9BD4-36E2-4F92-B9F4-F4255AA741D3}" name="ענף מסחר" dataDxfId="407"/>
    <tableColumn id="5" xr3:uid="{C6AFC07A-2516-4767-95D8-8652703BCC63}" name="סוג מטבע" dataDxfId="406"/>
    <tableColumn id="6" xr3:uid="{F460DB5D-B002-4541-A356-E4F875226707}" name="ערך נקוב****" dataDxfId="405"/>
    <tableColumn id="7" xr3:uid="{7C180485-E930-4ABF-BC6D-3584FBB73A93}" name="שער***" dataDxfId="404"/>
    <tableColumn id="8" xr3:uid="{66F2BD16-0382-48B8-932E-4D64CB137E5A}" name="שווי שוק" dataDxfId="403"/>
    <tableColumn id="9" xr3:uid="{5720BA72-A8F0-40CA-BDA6-2B09E1105CE2}" name="שעור מערך נקוב מונפק" dataDxfId="402"/>
    <tableColumn id="10" xr3:uid="{EBD75FB4-6F5F-43D4-A3D4-3463942D4837}" name="שעור מנכסי אפיק ההשקעה" dataDxfId="401"/>
    <tableColumn id="11" xr3:uid="{E922D851-B1EA-4363-8C66-DE82772829CB}" name="שעור מסך נכסי השקעה**" dataDxfId="40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1685C59-538A-4063-96C2-B5C4620F2383}" name="RowTitleRegion1.a1.b4.1" displayName="_RowTitleRegion1.a1.b4.1_7" ref="A1:B4" totalsRowShown="0" headerRowDxfId="399" dataDxfId="398" tableBorderDxfId="397" headerRowCellStyle="Normal_2007-16618" dataCellStyle="Normal_2007-16618">
  <autoFilter ref="A1:B4" xr:uid="{C1685C59-538A-4063-96C2-B5C4620F2383}">
    <filterColumn colId="0" hiddenButton="1"/>
    <filterColumn colId="1" hiddenButton="1"/>
  </autoFilter>
  <tableColumns count="2">
    <tableColumn id="1" xr3:uid="{1E9A7EDD-78D9-430B-BDC7-A81D22172DFA}" name="תאריך הדיווח" dataDxfId="396" dataCellStyle="Normal_2007-16618"/>
    <tableColumn id="2" xr3:uid="{970349A6-5318-4D61-B5C3-669309A210ED}" name="31/12/2023" dataDxfId="395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DA59972-B8CA-46A2-9243-08C48D8C287C}" name="TitleRegion1.a6.j22.1" displayName="TitleRegion1.a6.j22.1" ref="A6:J22" totalsRowShown="0" headerRowDxfId="394" dataDxfId="392" headerRowBorderDxfId="393" tableBorderDxfId="391">
  <autoFilter ref="A6:J22" xr:uid="{CDA59972-B8CA-46A2-9243-08C48D8C28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C9E278-69A9-45CE-BD78-8B293F89BB5E}" name="שם המנפיק/שם נייר ערך" dataDxfId="390"/>
    <tableColumn id="2" xr3:uid="{14C7E255-DBBF-4F26-824F-B873E93FBF40}" name="מספר ני&quot;ע" dataDxfId="389"/>
    <tableColumn id="3" xr3:uid="{AE51390B-705E-4FF5-AB4F-2710FD905CB2}" name="זירת מסחר" dataDxfId="388"/>
    <tableColumn id="4" xr3:uid="{107E5080-8364-4E1B-B890-B009F984BCE0}" name="ענף מסחר" dataDxfId="387"/>
    <tableColumn id="5" xr3:uid="{EAD756A1-DBA0-4A93-94A5-0787045EF677}" name="סוג מטבע" dataDxfId="386"/>
    <tableColumn id="6" xr3:uid="{186AC5EA-1ED8-4AAF-A32A-C3B56DD67058}" name="ערך נקוב****" dataDxfId="385"/>
    <tableColumn id="7" xr3:uid="{FA25BC42-9D86-4B65-8D31-663A1149B18B}" name="שער***" dataDxfId="384"/>
    <tableColumn id="8" xr3:uid="{66CECE2E-17E8-4A43-B413-800D643AD643}" name="שווי שוק" dataDxfId="383"/>
    <tableColumn id="9" xr3:uid="{11B15776-9145-4245-A41A-A1E1E1104A17}" name="שעור מנכסי אפיק ההשקעה" dataDxfId="382"/>
    <tableColumn id="10" xr3:uid="{4399D48A-FD86-4B12-9DD1-30A8F6DA9F93}" name="שעור מסך נכסי השקעה**" dataDxfId="38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F6629D-6D76-4B5B-BB41-21AF553A11BD}" name="RowTitleRegion1.a1.b4.1" displayName="_RowTitleRegion1.a1.b4.1_8" ref="A1:B4" totalsRowShown="0" headerRowDxfId="380" dataDxfId="379" tableBorderDxfId="378" headerRowCellStyle="Normal_2007-16618" dataCellStyle="Normal_2007-16618">
  <autoFilter ref="A1:B4" xr:uid="{95F6629D-6D76-4B5B-BB41-21AF553A11BD}">
    <filterColumn colId="0" hiddenButton="1"/>
    <filterColumn colId="1" hiddenButton="1"/>
  </autoFilter>
  <tableColumns count="2">
    <tableColumn id="1" xr3:uid="{CDF7E588-D39E-4EA2-8AEC-4CFDFEFF2970}" name="תאריך הדיווח" dataDxfId="377" dataCellStyle="Normal_2007-16618"/>
    <tableColumn id="2" xr3:uid="{00629FC4-9D46-44EC-8770-21CBA564B3DB}" name="31/12/2023" dataDxfId="376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D0EA9AC-FC2F-4FD5-8DD9-620C6238D673}" name="TitleRegion1.a6.p13.1" displayName="TitleRegion1.a6.p13.1" ref="A6:P13" totalsRowShown="0" headerRowDxfId="375" dataDxfId="373" headerRowBorderDxfId="374" tableBorderDxfId="372">
  <autoFilter ref="A6:P13" xr:uid="{CD0EA9AC-FC2F-4FD5-8DD9-620C6238D6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06CFA6D-6DC8-4F58-9EA0-2D372069341E}" name="שם המנפיק/שם נייר ערך" dataDxfId="371"/>
    <tableColumn id="2" xr3:uid="{D998FE5C-E06F-406A-B4EA-03B94592106F}" name="מספר ני&quot;ע" dataDxfId="370"/>
    <tableColumn id="3" xr3:uid="{E8F7109A-2AFD-41E5-A054-4C4125E956DC}" name="נכס הבסיס" dataDxfId="369"/>
    <tableColumn id="4" xr3:uid="{A5CA8162-0AE5-4D78-86E6-45519C123D3B}" name="דירוג" dataDxfId="368"/>
    <tableColumn id="5" xr3:uid="{5A63ECC2-D2FD-44FC-A9BF-8B3F7C57101F}" name="שם מדרג" dataDxfId="367"/>
    <tableColumn id="6" xr3:uid="{738FC918-86FB-4E22-A88F-BFFB352A0CF7}" name="תאריך רכישה" dataDxfId="366"/>
    <tableColumn id="7" xr3:uid="{4D4C1D71-9B75-417E-BD06-B586D9129F5F}" name="מח&quot;מ" dataDxfId="365"/>
    <tableColumn id="8" xr3:uid="{1F72794E-C46C-4D4D-A945-48851219E273}" name="סוג מטבע" dataDxfId="364"/>
    <tableColumn id="9" xr3:uid="{C6BA8154-8F38-4FDF-A102-B20A8FD4E9C9}" name="שיעור ריבית" dataDxfId="363"/>
    <tableColumn id="10" xr3:uid="{ECBD3204-0E6E-41A9-99C6-FBC1BE711F38}" name="תשואה לפידיון" dataDxfId="362"/>
    <tableColumn id="11" xr3:uid="{1DB0C5E9-0827-4196-943B-1747E531CB7C}" name="ערך נקוב****" dataDxfId="361"/>
    <tableColumn id="12" xr3:uid="{23B23C00-9D5B-42B3-98DF-F60E6F503AB6}" name="שער***" dataDxfId="360"/>
    <tableColumn id="13" xr3:uid="{4F0C3C1A-EEE1-49B8-93D3-154ED083F674}" name="שווי שוק" dataDxfId="359"/>
    <tableColumn id="14" xr3:uid="{37B14DCF-A4F5-4B9E-8FB8-40D1828B73EC}" name="שעור מערך נקוב מונפק" dataDxfId="358"/>
    <tableColumn id="15" xr3:uid="{2DD64131-56E4-4DFF-BB01-F36E8C9D1081}" name="שעור מנכסי אפיק ההשקעה" dataDxfId="357"/>
    <tableColumn id="16" xr3:uid="{12FFF20C-1414-4FC1-BADD-4AC173F80C0E}" name="שעור מסך נכסי השקעה**" dataDxfId="356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16A1D6-7A9F-4E4D-9538-292C7C65B129}" name="RowTitleRegion1.a1.b4.1" displayName="_RowTitleRegion1.a1.b4.1_9" ref="A1:B4" totalsRowShown="0" headerRowDxfId="355" dataDxfId="354" tableBorderDxfId="353" headerRowCellStyle="Normal_2007-16618" dataCellStyle="Normal_2007-16618">
  <autoFilter ref="A1:B4" xr:uid="{2716A1D6-7A9F-4E4D-9538-292C7C65B129}">
    <filterColumn colId="0" hiddenButton="1"/>
    <filterColumn colId="1" hiddenButton="1"/>
  </autoFilter>
  <tableColumns count="2">
    <tableColumn id="1" xr3:uid="{AD863465-796D-4B18-B454-A3A4DB451FC6}" name="תאריך הדיווח" dataDxfId="352" dataCellStyle="Normal_2007-16618"/>
    <tableColumn id="2" xr3:uid="{18F6CF67-25AE-46E0-BDFF-C6C19B56BB4F}" name="31/12/2023" dataDxfId="351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5E030E1-8C0D-4B77-AAD5-7D22209BA8D4}" name="TitleRegion1.a6.o163.1" displayName="TitleRegion1.a6.o163.1" ref="A6:O163" totalsRowShown="0" headerRowDxfId="350" dataDxfId="348" headerRowBorderDxfId="349" tableBorderDxfId="347">
  <autoFilter ref="A6:O163" xr:uid="{45E030E1-8C0D-4B77-AAD5-7D22209BA8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89ECC23-A054-4340-98F5-28B211A5FD25}" name="שם המנפיק/שם נייר ערך" dataDxfId="346"/>
    <tableColumn id="2" xr3:uid="{5943B278-4C7F-4E36-BAAE-D070C9CAF500}" name="מספר ני&quot;ע" dataDxfId="345"/>
    <tableColumn id="3" xr3:uid="{A981FFFF-4390-41A0-9295-F09FFB9218ED}" name="דירוג" dataDxfId="344"/>
    <tableColumn id="4" xr3:uid="{16AA2B8E-E256-4FEB-98C7-98FDFC3B3C18}" name="שם מדרג" dataDxfId="343"/>
    <tableColumn id="5" xr3:uid="{75B8C7AF-181C-4928-9D1D-0A240955B871}" name="תאריך רכישה" dataDxfId="342"/>
    <tableColumn id="6" xr3:uid="{D6B30C37-D8C5-43ED-B078-7DC74C0061DE}" name="מח&quot;מ" dataDxfId="341"/>
    <tableColumn id="7" xr3:uid="{F0519197-678B-4362-8158-6110884A4B88}" name="סוג מטבע" dataDxfId="340"/>
    <tableColumn id="8" xr3:uid="{5E597442-47FF-4891-9D67-B0B5BBC1AC46}" name="שיעור ריבית" dataDxfId="339"/>
    <tableColumn id="9" xr3:uid="{AEDA2E3F-7240-44CC-9AFD-66D3E267F993}" name="תשואה לפידיון" dataDxfId="338"/>
    <tableColumn id="10" xr3:uid="{58562A13-7D46-438E-82A8-D935E2B93363}" name="ערך נקוב****" dataDxfId="337"/>
    <tableColumn id="11" xr3:uid="{5CD0685F-AC54-41A9-9579-327DC203C46D}" name="שער***" dataDxfId="336"/>
    <tableColumn id="12" xr3:uid="{61A01B82-00FF-445A-8A38-070173B65429}" name="שווי הוגן" dataDxfId="335"/>
    <tableColumn id="13" xr3:uid="{74976B33-994B-4602-B07E-1D47CF25A45A}" name="שעור מערך נקוב מונפק" dataDxfId="334"/>
    <tableColumn id="14" xr3:uid="{615F61DB-642A-4916-950F-50D7A1A47774}" name="שעור מנכסי אפיק ההשקעה" dataDxfId="333"/>
    <tableColumn id="15" xr3:uid="{83F0AEBC-06A0-45D3-883B-488B94C44AE5}" name="שעור מסך נכסי השקעה**" dataDxfId="33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2C87C2-C49B-4155-AD92-C41992AB665F}" name="RowTitleRegion1.a1.b4.1" displayName="_RowTitleRegion1.a1.b4.1_10" ref="A1:B4" totalsRowShown="0" headerRowDxfId="331" dataDxfId="330" tableBorderDxfId="329" headerRowCellStyle="Normal_2007-16618" dataCellStyle="Normal_2007-16618">
  <autoFilter ref="A1:B4" xr:uid="{092C87C2-C49B-4155-AD92-C41992AB665F}">
    <filterColumn colId="0" hiddenButton="1"/>
    <filterColumn colId="1" hiddenButton="1"/>
  </autoFilter>
  <tableColumns count="2">
    <tableColumn id="1" xr3:uid="{872A4535-4DAD-4133-85E5-10A2898CEDA1}" name="תאריך הדיווח" dataDxfId="328" dataCellStyle="Normal_2007-16618"/>
    <tableColumn id="2" xr3:uid="{F3D17A0C-6780-4001-846A-2A5B8AA9AB51}" name="31/12/2023" dataDxfId="327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9910A1D-46CC-4C15-ADE9-176C94A9D02D}" name="TitleRegion1.a6.r13.1" displayName="TitleRegion1.a6.r13.1" ref="A6:R13" totalsRowShown="0" headerRowDxfId="326" dataDxfId="324" headerRowBorderDxfId="325" tableBorderDxfId="323">
  <autoFilter ref="A6:R13" xr:uid="{A9910A1D-46CC-4C15-ADE9-176C94A9D0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F1D725A-4518-4ABE-89D8-23A41A73A475}" name="שם המנפיק/שם נייר ערך" dataDxfId="322"/>
    <tableColumn id="2" xr3:uid="{1CF3D182-6B31-4497-81B1-CE0615441077}" name="מספר ני&quot;ע" dataDxfId="321"/>
    <tableColumn id="3" xr3:uid="{1883E318-2D74-4F57-B0C6-F86B869DE579}" name="ספק המידע" dataDxfId="320"/>
    <tableColumn id="4" xr3:uid="{696A41BE-BEE2-4E9D-BA44-564E3A6D2115}" name="מספר מנפיק" dataDxfId="319"/>
    <tableColumn id="5" xr3:uid="{01BF256C-2780-4C34-8C4E-FC8A7ECEBAEE}" name="ענף מסחר" dataDxfId="318"/>
    <tableColumn id="6" xr3:uid="{4572FE00-3A08-49B8-86CA-7415BFA4DBD3}" name="דירוג" dataDxfId="317"/>
    <tableColumn id="7" xr3:uid="{C32E7B6D-EAED-4A64-9787-7383B861708A}" name="שם מדרג" dataDxfId="316"/>
    <tableColumn id="8" xr3:uid="{197AAE89-3E3E-4409-BAAD-33ECAEFB0373}" name="תאריך רכישה" dataDxfId="315"/>
    <tableColumn id="9" xr3:uid="{809E0788-1A2D-436A-85F0-6260B135C6C2}" name="מח&quot;מ" dataDxfId="314"/>
    <tableColumn id="10" xr3:uid="{F0E76C7A-B411-4E96-863D-E0B1F296E50B}" name="סוג מטבע" dataDxfId="313"/>
    <tableColumn id="11" xr3:uid="{B4F55016-00AA-400D-8FE2-62C9B5715B4E}" name="שיעור ריבית" dataDxfId="312"/>
    <tableColumn id="12" xr3:uid="{04F09BE2-6C88-44F6-A236-C640921B63B8}" name="תשואה לפידיון" dataDxfId="311"/>
    <tableColumn id="13" xr3:uid="{FB2BB0FE-890E-4EA3-9D59-872292DC41FF}" name="ערך נקוב****" dataDxfId="310"/>
    <tableColumn id="14" xr3:uid="{0782B001-744F-40BB-A393-FE513A2A7A7F}" name="שער***" dataDxfId="309"/>
    <tableColumn id="15" xr3:uid="{707BE668-E2DC-4FDC-B712-475FC433F9D5}" name="שווי הוגן" dataDxfId="308"/>
    <tableColumn id="16" xr3:uid="{03C39608-D513-40E9-9D07-68E65AECFB5D}" name="שעור מערך נקוב מונפק" dataDxfId="307"/>
    <tableColumn id="17" xr3:uid="{F674E5B6-3091-4B5D-98E8-A0061E861235}" name="שעור מנכסי אפיק ההשקעה" dataDxfId="306"/>
    <tableColumn id="18" xr3:uid="{6BBBE4D3-3FA1-4E52-8138-42A00ED6867B}" name="שעור מסך נכסי השקעה**" dataDxfId="305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1FFDC9E-786E-4775-A96D-6196B98E5ECE}" name="RowTitleRegion1.a1.b4.1" displayName="_RowTitleRegion1.a1.b4.1_11" ref="A1:B4" totalsRowShown="0" headerRowDxfId="304" dataDxfId="303" tableBorderDxfId="302" headerRowCellStyle="Normal_2007-16618" dataCellStyle="Normal_2007-16618">
  <autoFilter ref="A1:B4" xr:uid="{21FFDC9E-786E-4775-A96D-6196B98E5ECE}">
    <filterColumn colId="0" hiddenButton="1"/>
    <filterColumn colId="1" hiddenButton="1"/>
  </autoFilter>
  <tableColumns count="2">
    <tableColumn id="1" xr3:uid="{73FBF19A-2FA8-494F-BD9A-A18FD09FEDF9}" name="תאריך הדיווח" dataDxfId="301" dataCellStyle="Normal_2007-16618"/>
    <tableColumn id="2" xr3:uid="{A51AA549-2694-4E75-A9AF-9BCDC413911E}" name="31/12/2023" dataDxfId="300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BD284C3-729A-49A2-8288-01B687D88322}" name="TitleRegion1.a6.r38.1" displayName="TitleRegion1.a6.r38.1" ref="A6:R38" totalsRowShown="0" headerRowDxfId="299" dataDxfId="297" headerRowBorderDxfId="298" tableBorderDxfId="296">
  <autoFilter ref="A6:R38" xr:uid="{DBD284C3-729A-49A2-8288-01B687D883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FD9D1461-8130-4AB1-B047-917006D30340}" name="שם המנפיק/שם נייר ערך" dataDxfId="295"/>
    <tableColumn id="2" xr3:uid="{FC972022-3758-4AC8-B07C-F36ACAF5B0A6}" name="מספר ני&quot;ע" dataDxfId="294"/>
    <tableColumn id="3" xr3:uid="{3DB49C6B-2CA7-4C85-9341-BD02B45A7D9B}" name="ספק המידע" dataDxfId="293"/>
    <tableColumn id="4" xr3:uid="{0EFE2E4D-2DDD-4FFC-8DA4-E93B8FCC0097}" name="מספר מנפיק" dataDxfId="292"/>
    <tableColumn id="5" xr3:uid="{09C9781E-6524-4344-9EC2-AE8011203665}" name="ענף מסחר" dataDxfId="291"/>
    <tableColumn id="6" xr3:uid="{DAA169C6-270D-43BB-B17F-3FC3211DCD45}" name="דירוג" dataDxfId="290"/>
    <tableColumn id="7" xr3:uid="{F9BCBA47-7F66-4883-B5E5-71E76CBA879A}" name="שם מדרג" dataDxfId="289"/>
    <tableColumn id="8" xr3:uid="{B2575036-3022-4761-BE4C-AEE97CC85FB9}" name="תאריך רכישה" dataDxfId="288"/>
    <tableColumn id="9" xr3:uid="{B7AF5336-0103-48AA-BCD4-632A8F723310}" name="מח&quot;מ" dataDxfId="287"/>
    <tableColumn id="10" xr3:uid="{AB114C52-7839-4576-93EE-61A47B449561}" name="סוג מטבע" dataDxfId="286"/>
    <tableColumn id="11" xr3:uid="{AA185DC2-6457-4374-941C-349DB850743F}" name="שיעור ריבית" dataDxfId="285"/>
    <tableColumn id="12" xr3:uid="{F57EBB1E-77DA-47B6-A6C9-E1115EC73A7D}" name="תשואה לפידיון" dataDxfId="284"/>
    <tableColumn id="13" xr3:uid="{21A18A38-E3CE-4C50-9474-60949C04EA3B}" name="ערך נקוב****" dataDxfId="283"/>
    <tableColumn id="14" xr3:uid="{B61AA7E6-A786-4254-A155-4EA1A5A6005C}" name="שער***" dataDxfId="282"/>
    <tableColumn id="15" xr3:uid="{F8684790-48C6-403C-80E1-1D22A52854EF}" name="שווי הוגן" dataDxfId="281"/>
    <tableColumn id="16" xr3:uid="{8EE9573B-3067-4E63-A8DD-A19E16DD5675}" name="שעור מערך נקוב מונפק" dataDxfId="280"/>
    <tableColumn id="17" xr3:uid="{347A02C5-9EA7-49AB-892F-07B3E53E3AA5}" name="שעור מנכסי אפיק ההשקעה" dataDxfId="279"/>
    <tableColumn id="18" xr3:uid="{E979AF5E-A657-4DE7-9187-476685683232}" name="שעור מסך נכסי השקעה**" dataDxfId="278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512E4DE-98F4-4C78-B968-BAB9D752C926}" name="RowTitleRegion1.a1.b4.1" displayName="_RowTitleRegion1.a1.b4.1_12" ref="A1:B4" totalsRowShown="0" headerRowDxfId="277" dataDxfId="276" tableBorderDxfId="275" headerRowCellStyle="Normal_2007-16618" dataCellStyle="Normal_2007-16618">
  <autoFilter ref="A1:B4" xr:uid="{9512E4DE-98F4-4C78-B968-BAB9D752C926}">
    <filterColumn colId="0" hiddenButton="1"/>
    <filterColumn colId="1" hiddenButton="1"/>
  </autoFilter>
  <tableColumns count="2">
    <tableColumn id="1" xr3:uid="{EBD308C9-1E59-464C-974A-04559A7C91CB}" name="תאריך הדיווח" dataDxfId="274" dataCellStyle="Normal_2007-16618"/>
    <tableColumn id="2" xr3:uid="{3064E507-8CA0-46E4-80B1-FF2F52EEF810}" name="31/12/2023" dataDxfId="273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FDCD23F-ABE8-4CCD-A3FD-58055914FDA5}" name="TitleRegion1.a6.l44.1" displayName="TitleRegion1.a6.l44.1" ref="A6:L44" totalsRowShown="0" headerRowDxfId="272" dataDxfId="270" headerRowBorderDxfId="271" tableBorderDxfId="269">
  <autoFilter ref="A6:L44" xr:uid="{9FDCD23F-ABE8-4CCD-A3FD-58055914FD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5CFA91C-5543-4C1B-B649-951E7F960366}" name="שם המנפיק/שם נייר ערך" dataDxfId="268"/>
    <tableColumn id="2" xr3:uid="{2EA835F1-5072-41E6-A230-FBF66EBA24E6}" name="מספר ני&quot;ע" dataDxfId="267"/>
    <tableColumn id="3" xr3:uid="{0D53BA24-EF15-4BE5-BF0B-A8ABD25D8A56}" name="ספק המידע" dataDxfId="266"/>
    <tableColumn id="4" xr3:uid="{8FC72240-ED7D-404F-B61B-0FB8AB2DCE65}" name="מספר מנפיק" dataDxfId="265"/>
    <tableColumn id="5" xr3:uid="{0BE7797B-B54F-401D-B1BC-A530E52C3A0C}" name="ענף מסחר" dataDxfId="264"/>
    <tableColumn id="6" xr3:uid="{FB375593-64E6-4FC0-A6B7-5DB65F17FE9D}" name="סוג מטבע" dataDxfId="263"/>
    <tableColumn id="7" xr3:uid="{BAA62A9F-3CA0-40DE-945A-1952078AE078}" name="ערך נקוב****" dataDxfId="262"/>
    <tableColumn id="8" xr3:uid="{1FEE6087-4281-4F31-8ACA-D621FF669D8B}" name="שער***" dataDxfId="261"/>
    <tableColumn id="9" xr3:uid="{2DD9F10C-229E-40CF-ADA6-D944990E159C}" name="שווי הוגן" dataDxfId="260"/>
    <tableColumn id="10" xr3:uid="{6F28CD32-4328-400C-9089-C2B959EADADE}" name="שעור מערך נקוב מונפק" dataDxfId="259"/>
    <tableColumn id="11" xr3:uid="{C475EF5A-A26D-4394-9A1D-694A8827B0F0}" name="שעור מנכסי אפיק ההשקעה" dataDxfId="258"/>
    <tableColumn id="12" xr3:uid="{6B4280FA-A2B0-493A-81B0-D481FBF25809}" name="שעור מסך נכסי השקעה**" dataDxfId="257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6CCE564-5E00-4CE4-9BFF-A6AEEF5A417B}" name="RowTitleRegion1.a1.b4.1" displayName="_RowTitleRegion1.a1.b4.1_13" ref="A1:B4" totalsRowShown="0" headerRowDxfId="256" dataDxfId="255" tableBorderDxfId="254" headerRowCellStyle="Normal_2007-16618" dataCellStyle="Normal_2007-16618">
  <autoFilter ref="A1:B4" xr:uid="{E6CCE564-5E00-4CE4-9BFF-A6AEEF5A417B}">
    <filterColumn colId="0" hiddenButton="1"/>
    <filterColumn colId="1" hiddenButton="1"/>
  </autoFilter>
  <tableColumns count="2">
    <tableColumn id="1" xr3:uid="{CE23102A-2E15-4B39-B782-8951459B61CA}" name="תאריך הדיווח" dataDxfId="253" dataCellStyle="Normal_2007-16618"/>
    <tableColumn id="2" xr3:uid="{1DDEA64F-BBAF-450D-A135-CE59D57B4E1A}" name="31/12/2023" dataDxfId="252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D0B165C-EE11-4265-9097-75BD9947F05A}" name="TitleRegion1.a6.k12.1" displayName="TitleRegion1.a6.k12.1" ref="A6:K12" totalsRowShown="0" headerRowDxfId="251" headerRowBorderDxfId="250" tableBorderDxfId="249">
  <autoFilter ref="A6:K12" xr:uid="{4D0B165C-EE11-4265-9097-75BD9947F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DEA32FA-E326-4BB4-9AB8-4CC8BE3F2B3C}" name="שם המנפיק/שם נייר ערך"/>
    <tableColumn id="2" xr3:uid="{72D45C45-7B1D-40E9-A0A3-1EE867CEB683}" name="מספר ני&quot;ע" dataDxfId="248"/>
    <tableColumn id="3" xr3:uid="{1578235C-2A27-4659-BF41-FAB088B48B2B}" name="ענף מסחר"/>
    <tableColumn id="4" xr3:uid="{09D1C36C-1715-4CC8-BFDB-54C4BFB1956A}" name="סוג מטבע"/>
    <tableColumn id="5" xr3:uid="{22E8A243-1FC9-4333-AB5D-2F7EFF79DA94}" name="תאריך רכישה"/>
    <tableColumn id="6" xr3:uid="{A367D293-A040-471B-A147-1C436216D45E}" name="ערך נקוב****" dataDxfId="247"/>
    <tableColumn id="7" xr3:uid="{951256FB-3C56-4BDF-80F2-AAC65DE1FC41}" name="שער***" dataDxfId="246"/>
    <tableColumn id="8" xr3:uid="{17E4188E-9123-4A62-9C25-795D19CBED8C}" name="שווי הוגן" dataDxfId="245"/>
    <tableColumn id="9" xr3:uid="{6959DE3D-149F-47C6-862D-61C89B531754}" name="שעור מערך נקוב מונפק"/>
    <tableColumn id="10" xr3:uid="{E0D01405-AD78-4076-B26C-F5BC9862ED61}" name="שעור מנכסי אפיק ההשקעה" dataDxfId="244" dataCellStyle="Percent"/>
    <tableColumn id="11" xr3:uid="{6588FE3F-41A6-4CB7-939D-21BAFFB96C9A}" name="שעור מסך נכסי השקעה**" dataDxfId="243" dataCellStyle="Percent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6B4BC29-4725-4315-8A7E-4C299F6A7ECE}" name="RowTitleRegion1.a1.b4.1" displayName="_RowTitleRegion1.a1.b4.1_14" ref="A1:B4" totalsRowShown="0" headerRowDxfId="242" dataDxfId="241" tableBorderDxfId="240" headerRowCellStyle="Normal_2007-16618" dataCellStyle="Normal_2007-16618">
  <autoFilter ref="A1:B4" xr:uid="{E6B4BC29-4725-4315-8A7E-4C299F6A7ECE}">
    <filterColumn colId="0" hiddenButton="1"/>
    <filterColumn colId="1" hiddenButton="1"/>
  </autoFilter>
  <tableColumns count="2">
    <tableColumn id="1" xr3:uid="{94EE3683-F6FF-458B-9FB8-825C139CEC83}" name="תאריך הדיווח" dataDxfId="239" dataCellStyle="Normal_2007-16618"/>
    <tableColumn id="2" xr3:uid="{7B22A3EC-2C39-4623-89AF-1ACE6B65F0E3}" name="31/12/2023" dataDxfId="23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99A62DB-5686-47A2-BD09-2A8CDF5A665D}" name="TitleRegion1.a6.k20.1" displayName="TitleRegion1.a6.k20.1" ref="A6:K20" totalsRowShown="0" headerRowDxfId="237" dataDxfId="235" headerRowBorderDxfId="236" tableBorderDxfId="234">
  <autoFilter ref="A6:K20" xr:uid="{B99A62DB-5686-47A2-BD09-2A8CDF5A66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2D99B55-39FE-427E-94D4-D58E35DCB50A}" name="שם המנפיק/שם נייר ערך" dataDxfId="233"/>
    <tableColumn id="2" xr3:uid="{E9BC0634-B40D-4CAC-97C4-1B144782F046}" name="מספר ני&quot;ע" dataDxfId="232"/>
    <tableColumn id="3" xr3:uid="{65ADBA08-D67C-4978-BA54-0C99702E0DF9}" name="ענף מסחר" dataDxfId="231"/>
    <tableColumn id="4" xr3:uid="{33A098BB-E7F4-4DB6-9722-59D278B80759}" name="סוג מטבע" dataDxfId="230"/>
    <tableColumn id="5" xr3:uid="{DC08C9EB-0A72-4916-B8DB-B009B6ABA270}" name="תאריך רכישה" dataDxfId="229"/>
    <tableColumn id="6" xr3:uid="{3F32A790-A200-4319-AE3D-0F18E318C42C}" name="ערך נקוב****" dataDxfId="228"/>
    <tableColumn id="7" xr3:uid="{952690F3-5EA6-4AF3-A627-2C2C2916FF31}" name="שער***" dataDxfId="227"/>
    <tableColumn id="8" xr3:uid="{BDE55157-306F-4539-9887-1E9D0800DDCF}" name="שווי הוגן" dataDxfId="226"/>
    <tableColumn id="9" xr3:uid="{E81475C7-04EF-499B-ABC2-9F6A2B71F761}" name="שעור מערך נקוב מונפק" dataDxfId="225"/>
    <tableColumn id="10" xr3:uid="{E9F8F033-2CB3-4A81-8F2D-116D61A79067}" name="שעור מנכסי אפיק ההשקעה" dataDxfId="224"/>
    <tableColumn id="11" xr3:uid="{29D235FB-22C1-4184-8944-9AB4C75BFCDA}" name="שעור מסך נכסי השקעה**" dataDxfId="22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09147B0-0CDA-41E5-920A-518AA3BA7FB0}" name="RowTitleRegion1.a1.b4.1" displayName="_RowTitleRegion1.a1.b4.1_15" ref="A1:B4" totalsRowShown="0" headerRowDxfId="222" dataDxfId="221" tableBorderDxfId="220" headerRowCellStyle="Normal_2007-16618" dataCellStyle="Normal_2007-16618">
  <autoFilter ref="A1:B4" xr:uid="{E09147B0-0CDA-41E5-920A-518AA3BA7FB0}">
    <filterColumn colId="0" hiddenButton="1"/>
    <filterColumn colId="1" hiddenButton="1"/>
  </autoFilter>
  <tableColumns count="2">
    <tableColumn id="1" xr3:uid="{CFAB518C-257D-4374-95B7-7DD1EE06FC1E}" name="תאריך הדיווח" dataDxfId="219" dataCellStyle="Normal_2007-16618"/>
    <tableColumn id="2" xr3:uid="{FE19DF45-2454-420E-A60D-EAA3248733AC}" name="31/12/2023" dataDxfId="21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FED9071-422A-4C23-A310-E7F5244D2E2B}" name="TitleRegion1.a6.j275.1" displayName="TitleRegion1.a6.j275.1" ref="A6:J275" totalsRowShown="0" headerRowDxfId="217" dataDxfId="215" headerRowBorderDxfId="216" tableBorderDxfId="214">
  <autoFilter ref="A6:J275" xr:uid="{3FED9071-422A-4C23-A310-E7F5244D2E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2F80A53-ACBE-4F12-BF91-E74F52D78830}" name="שם המנפיק/שם נייר ערך" dataDxfId="213"/>
    <tableColumn id="2" xr3:uid="{3299B9E4-F282-4464-AEE9-F62EAF814C64}" name="מספר ני&quot;ע" dataDxfId="212"/>
    <tableColumn id="3" xr3:uid="{7E82A0CA-0D00-43A9-AB5A-CD52ADD20436}" name="ענף מסחר" dataDxfId="211"/>
    <tableColumn id="4" xr3:uid="{93DA4A97-0EF3-449C-8B8A-30D40281732D}" name="סוג מטבע" dataDxfId="210"/>
    <tableColumn id="5" xr3:uid="{5114B484-49F2-4B78-979E-EAB952D98BDC}" name="תאריך רכישה" dataDxfId="209"/>
    <tableColumn id="6" xr3:uid="{E551E27A-A705-4227-A3CB-28E0599EB70A}" name="ערך נקוב****" dataDxfId="208"/>
    <tableColumn id="7" xr3:uid="{F793CFE9-5505-4919-8EB5-6E8D50E8CCFE}" name="שער***" dataDxfId="207"/>
    <tableColumn id="8" xr3:uid="{2A75289B-75A8-49F8-90D8-2E4A24E4E897}" name="שווי הוגן" dataDxfId="206"/>
    <tableColumn id="9" xr3:uid="{5ADC8398-B985-4867-B00B-8D503F42ED18}" name="שעור מנכסי אפיק ההשקעה" dataDxfId="205"/>
    <tableColumn id="10" xr3:uid="{0807CF9F-D027-4AA5-B54F-806BBFF59A3F}" name="שעור מסך נכסי השקעה**" dataDxfId="204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9AF3C01-7D8B-4DF0-AD2B-48292788F48B}" name="RowTitleRegion1.a1.b4.1" displayName="_RowTitleRegion1.a1.b4.1_16" ref="A1:B4" totalsRowShown="0" headerRowDxfId="203" dataDxfId="202" tableBorderDxfId="201" headerRowCellStyle="Normal_2007-16618" dataCellStyle="Normal_2007-16618">
  <autoFilter ref="A1:B4" xr:uid="{39AF3C01-7D8B-4DF0-AD2B-48292788F48B}">
    <filterColumn colId="0" hiddenButton="1"/>
    <filterColumn colId="1" hiddenButton="1"/>
  </autoFilter>
  <tableColumns count="2">
    <tableColumn id="1" xr3:uid="{24797A8F-0873-4F8A-A3A2-68B841EA3F51}" name="תאריך הדיווח" dataDxfId="200" dataCellStyle="Normal_2007-16618"/>
    <tableColumn id="2" xr3:uid="{BE011AB5-4BF9-4259-84EA-16A6D68486BD}" name="31/12/2023" dataDxfId="199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9CCFB9D-D2AC-4157-A73F-9AF53C02C8C0}" name="TitleRegion1.a6.p13.1" displayName="TitleRegion1.a6.p13.1_" ref="A6:P13" totalsRowShown="0" headerRowDxfId="198" dataDxfId="196" headerRowBorderDxfId="197" tableBorderDxfId="195">
  <autoFilter ref="A6:P13" xr:uid="{A9CCFB9D-D2AC-4157-A73F-9AF53C02C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85938E3-6300-47D4-89FC-B5683670E8EC}" name="שם המנפיק/שם נייר ערך" dataDxfId="194"/>
    <tableColumn id="2" xr3:uid="{A3A53523-353F-41C9-A56A-71F74A245D90}" name="מספר ני&quot;ע" dataDxfId="193"/>
    <tableColumn id="3" xr3:uid="{6F041447-B65A-4918-9622-784A9D1BCF06}" name="נכס הבסיס" dataDxfId="192"/>
    <tableColumn id="4" xr3:uid="{1B2CB053-461E-4787-96AA-3EED221627DD}" name="דירוג" dataDxfId="191"/>
    <tableColumn id="5" xr3:uid="{B3788DDB-D1EC-4F0B-8F0A-DF0FE149819B}" name="שם מדרג" dataDxfId="190"/>
    <tableColumn id="6" xr3:uid="{386FEE24-DBBA-4818-8975-A89FEA23B57D}" name="תאריך רכישה" dataDxfId="189"/>
    <tableColumn id="7" xr3:uid="{F911DFD5-95E5-45C7-993D-CE89E5FF3928}" name="מח&quot;מ" dataDxfId="188"/>
    <tableColumn id="8" xr3:uid="{9B6969A1-6F30-40B4-BCA0-092BC999B76B}" name="סוג מטבע" dataDxfId="187"/>
    <tableColumn id="9" xr3:uid="{3A8DA0BF-ACE7-43AF-9D03-CD6C97956482}" name="שיעור ריבית" dataDxfId="186"/>
    <tableColumn id="10" xr3:uid="{4295E4CE-91E7-46DE-B839-299124A2E13C}" name="תשואה לפידיון" dataDxfId="185"/>
    <tableColumn id="11" xr3:uid="{0DE41EB9-018E-4D70-BFD0-378041EC2065}" name="ערך נקוב****" dataDxfId="184"/>
    <tableColumn id="12" xr3:uid="{9B4ACB93-0265-417C-BFE8-993218D25B47}" name="שער***" dataDxfId="183"/>
    <tableColumn id="13" xr3:uid="{89118D32-7815-47D7-A160-FE032031EA49}" name="שווי הוגן" dataDxfId="182"/>
    <tableColumn id="14" xr3:uid="{008F00E0-C5E6-4846-BF28-701D6928156A}" name="שעור מערך נקוב מונפק" dataDxfId="181"/>
    <tableColumn id="15" xr3:uid="{6867AEE0-F186-42EF-B66B-3DC9677FB990}" name="שעור מנכסי אפיק ההשקעה" dataDxfId="180"/>
    <tableColumn id="16" xr3:uid="{0701B7C1-A78A-434C-879C-A0849D52D14D}" name="שעור מסך נכסי השקעה**" dataDxfId="179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0DFE520-9BBB-47F3-AE58-15C251D78B2B}" name="RowTitleRegion1.a1.b4.1" displayName="_RowTitleRegion1.a1.b4.1_17" ref="A1:B4" totalsRowShown="0" headerRowDxfId="178" dataDxfId="177" tableBorderDxfId="176" headerRowCellStyle="Normal_2007-16618" dataCellStyle="Normal_2007-16618">
  <autoFilter ref="A1:B4" xr:uid="{20DFE520-9BBB-47F3-AE58-15C251D78B2B}">
    <filterColumn colId="0" hiddenButton="1"/>
    <filterColumn colId="1" hiddenButton="1"/>
  </autoFilter>
  <tableColumns count="2">
    <tableColumn id="1" xr3:uid="{0C662DD1-AF14-43B3-AFAC-DC43819C5ACB}" name="תאריך הדיווח" dataDxfId="175" dataCellStyle="Normal_2007-16618"/>
    <tableColumn id="2" xr3:uid="{3EDA671D-C6CA-445B-A0E5-381227030C3F}" name="31/12/2023" dataDxfId="174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032C232-08C7-46C5-885E-75A92E53E4EC}" name="TitleRegion1.a5.q293.1" displayName="TitleRegion1.a5.q293.1" ref="A5:Q293" totalsRowShown="0" headerRowDxfId="173" dataDxfId="171" headerRowBorderDxfId="172">
  <autoFilter ref="A5:Q293" xr:uid="{E032C232-08C7-46C5-885E-75A92E53E4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8D42484-9AB7-4497-B3E8-BBBF60CAEFDA}" name="שם המנפיק/שם נייר ערך" dataDxfId="170"/>
    <tableColumn id="2" xr3:uid="{9AC91E2E-0DBB-441B-B521-7B9AFE8A111B}" name="קונסורציום כן/לא" dataDxfId="169"/>
    <tableColumn id="3" xr3:uid="{ED3B5517-F9E9-4B38-BD77-BE34671572D8}" name="מספר ני&quot;ע" dataDxfId="168"/>
    <tableColumn id="4" xr3:uid="{F76F1FD2-1E6C-4E03-B6EF-8468A92EAA97}" name="מספר מנפיק" dataDxfId="167"/>
    <tableColumn id="5" xr3:uid="{67C491C6-BB96-420C-9A0F-A26CD907F3B2}" name="דירוג" dataDxfId="166"/>
    <tableColumn id="6" xr3:uid="{34DE5922-7AA7-4AF8-A215-7FE0F92BE789}" name="תאריך רכישה" dataDxfId="165"/>
    <tableColumn id="7" xr3:uid="{97E793A5-F01E-42C5-91D2-87F941F39175}" name="שם מדרג" dataDxfId="164"/>
    <tableColumn id="8" xr3:uid="{B4D2AAEA-1296-4450-A653-4B80CA23CE60}" name="מח&quot;מ" dataDxfId="163"/>
    <tableColumn id="9" xr3:uid="{C80C3BF7-4B00-40D9-A67E-3C2E4FB8BB51}" name="ענף משק" dataDxfId="162"/>
    <tableColumn id="10" xr3:uid="{27350AFC-664D-4E35-9326-024171011863}" name="סוג מטבע" dataDxfId="161"/>
    <tableColumn id="11" xr3:uid="{2BE3D916-4617-403D-BBF7-2E41AEC5A68A}" name="שיעור ריבית ממוצע" dataDxfId="160"/>
    <tableColumn id="12" xr3:uid="{125828ED-7AE8-4121-9E7F-BF41F861F1B7}" name="תשואה לפידיון" dataDxfId="159"/>
    <tableColumn id="13" xr3:uid="{11488EDB-4475-4BD5-835A-E0F34CFEE318}" name="ערך נקוב****" dataDxfId="158"/>
    <tableColumn id="14" xr3:uid="{1961DB44-FBA2-46C4-9022-2C4C1839E316}" name="שער***" dataDxfId="157"/>
    <tableColumn id="15" xr3:uid="{24A2C551-550E-480B-8695-61066E724B01}" name="שווי הוגן" dataDxfId="156"/>
    <tableColumn id="16" xr3:uid="{6C03DF26-47A3-4CAF-9AE5-47FE1D56C9DC}" name="שעור מנכסי אפיק ההשקעה" dataDxfId="155"/>
    <tableColumn id="17" xr3:uid="{405D99B9-219D-40BE-A534-E13EBDA20226}" name="שעור מסך נכסי השקעה**" dataDxfId="154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9121728-9DE4-4F4A-917A-BBAE4C2EF81B}" name="RowTitleRegion1.a1.b4.1" displayName="_RowTitleRegion1.a1.b4.1_18" ref="A1:B4" totalsRowShown="0" headerRowDxfId="153" dataDxfId="152" tableBorderDxfId="151" headerRowCellStyle="Normal_2007-16618" dataCellStyle="Normal_2007-16618">
  <autoFilter ref="A1:B4" xr:uid="{09121728-9DE4-4F4A-917A-BBAE4C2EF81B}">
    <filterColumn colId="0" hiddenButton="1"/>
    <filterColumn colId="1" hiddenButton="1"/>
  </autoFilter>
  <tableColumns count="2">
    <tableColumn id="1" xr3:uid="{B6EF059D-68AC-4BA9-A44D-151D9CED5BD7}" name="תאריך הדיווח" dataDxfId="150" dataCellStyle="Normal_2007-16618"/>
    <tableColumn id="2" xr3:uid="{4AC471CB-3E81-4A4F-A704-C942171CDCE6}" name="31/12/2023" dataDxfId="149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F67F73D-FD1B-439D-A024-23CEB2A4D506}" name="TitleRegion1.a5.n12.1" displayName="TitleRegion1.a5.n12.1" ref="A5:N12" totalsRowShown="0" headerRowDxfId="148" dataDxfId="146" headerRowBorderDxfId="147">
  <autoFilter ref="A5:N12" xr:uid="{EF67F73D-FD1B-439D-A024-23CEB2A4D5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5CA0D70-5305-4555-B2DB-1FB22C8F0A08}" name="שם המנפיק/שם נייר ערך" dataDxfId="145"/>
    <tableColumn id="2" xr3:uid="{061EE9E8-78A5-4E8C-BD20-586962995355}" name="מספר ני&quot;ע" dataDxfId="144"/>
    <tableColumn id="3" xr3:uid="{40CAE7E1-1527-4A65-9A75-D4A0340BE99D}" name="מספר מנפיק" dataDxfId="143"/>
    <tableColumn id="4" xr3:uid="{7D93E5FC-8488-4895-8961-346076A903BF}" name="דירוג" dataDxfId="142"/>
    <tableColumn id="5" xr3:uid="{ACFF8A13-18A7-4D09-8788-2B1C654FD417}" name="שם מדרג" dataDxfId="141"/>
    <tableColumn id="6" xr3:uid="{3DB68CDE-4708-4D80-955C-385747EF9721}" name="מח&quot;מ" dataDxfId="140"/>
    <tableColumn id="7" xr3:uid="{B452ABD8-982B-486B-91B0-C359FAE327AD}" name="סוג מטבע" dataDxfId="139"/>
    <tableColumn id="8" xr3:uid="{E8D0D6BA-A240-4189-9C69-5FFC55824F24}" name="תנאי ושיעור ריבית" dataDxfId="138"/>
    <tableColumn id="9" xr3:uid="{5D0A8CF0-5561-4196-9635-91C645F45205}" name="תשואה לפידיון" dataDxfId="137"/>
    <tableColumn id="10" xr3:uid="{2A8F4CBC-3C0E-4AD9-BAF3-3A63EDD98305}" name="ערך נקוב****" dataDxfId="136"/>
    <tableColumn id="11" xr3:uid="{21DF1F30-814F-4819-B0FA-EA1B85497DD6}" name="שער***" dataDxfId="135"/>
    <tableColumn id="12" xr3:uid="{472E2E8B-733B-41C4-A021-DDE941B916F0}" name="שווי הוגן" dataDxfId="134"/>
    <tableColumn id="13" xr3:uid="{82D56276-90E8-4F48-BAFF-FA5C0B0EA6BC}" name="שעור מנכסי אפיק ההשקעה" dataDxfId="133"/>
    <tableColumn id="14" xr3:uid="{75D05C8E-978B-4FB9-9296-84CD94828993}" name="שעור מסך נכסי השקעה**" dataDxfId="132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582839E-78BF-47E6-8A5E-D001E3D8145D}" name="RowTitleRegion1.a1.b4.1" displayName="_RowTitleRegion1.a1.b4.1_19" ref="A1:B4" totalsRowShown="0" headerRowDxfId="131" dataDxfId="130" tableBorderDxfId="129" headerRowCellStyle="Normal_2007-16618" dataCellStyle="Normal_2007-16618">
  <autoFilter ref="A1:B4" xr:uid="{A582839E-78BF-47E6-8A5E-D001E3D8145D}">
    <filterColumn colId="0" hiddenButton="1"/>
    <filterColumn colId="1" hiddenButton="1"/>
  </autoFilter>
  <tableColumns count="2">
    <tableColumn id="1" xr3:uid="{7846D5CA-E2FE-4888-86CC-E3DFEBA1B743}" name="תאריך הדיווח" dataDxfId="128" dataCellStyle="Normal_2007-16618"/>
    <tableColumn id="2" xr3:uid="{842DBA17-13AE-4C6A-8D6C-7009C7E48C2A}" name="31/12/2023" dataDxfId="127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B58B997-CE3A-4930-BC71-6CE17ADE3B3E}" name="TitleRegion1.a5.i23.1" displayName="TitleRegion1.a5.i23.1" ref="A5:I23" totalsRowShown="0" headerRowDxfId="126" dataDxfId="124" headerRowBorderDxfId="125">
  <autoFilter ref="A5:I23" xr:uid="{8B58B997-CE3A-4930-BC71-6CE17ADE3B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7C50024-1B0C-4685-BF00-4E8BEF235126}" name="שם המנפיק/שם נייר ערך" dataDxfId="123"/>
    <tableColumn id="2" xr3:uid="{99FE8BBA-489C-4C24-B6F1-851D66CF47F5}" name="תאריך שערוך אחרון" dataDxfId="122"/>
    <tableColumn id="3" xr3:uid="{E2E5CF93-9FBA-49EE-8C43-E8563D43A50E}" name="אופי הנכס" dataDxfId="121"/>
    <tableColumn id="4" xr3:uid="{FE7BC1F9-91CA-46DE-B926-5A86608A84C0}" name="שעור תשואה במהלך התקופה" dataDxfId="120" dataCellStyle="Percent"/>
    <tableColumn id="5" xr3:uid="{1C8F842F-8D9A-426F-A9B8-CE3397F2E3E6}" name="סוג מטבע" dataDxfId="119"/>
    <tableColumn id="6" xr3:uid="{F2E950A6-70B6-4A91-9A1D-22A7D0F43BEA}" name="שווי משוערך" dataDxfId="118"/>
    <tableColumn id="7" xr3:uid="{C2EA306B-2734-421B-8228-87BCB55C89A2}" name="שעור מנכסי אפיק ההשקעה" dataDxfId="117">
      <calculatedColumnFormula>IFERROR(F6/$F$8,0)</calculatedColumnFormula>
    </tableColumn>
    <tableColumn id="8" xr3:uid="{936293C7-5B27-417D-983E-610FFBFAEEE9}" name="שעור מסך נכסי השקעה" dataDxfId="116">
      <calculatedColumnFormula>F6/'סכום נכסי הקרן'!$C$41</calculatedColumnFormula>
    </tableColumn>
    <tableColumn id="9" xr3:uid="{6E46C1A3-81C8-4375-A49E-B2C2CA5FC433}" name="כתובת הנכס" dataDxfId="11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57072FE-22A8-4195-B816-A64021AED82A}" name="RowTitleRegion1.a1.b4.1" displayName="_RowTitleRegion1.a1.b4.1_20" ref="A1:B4" totalsRowShown="0" headerRowDxfId="114" dataDxfId="113" tableBorderDxfId="112" headerRowCellStyle="Normal_2007-16618" dataCellStyle="Normal_2007-16618">
  <autoFilter ref="A1:B4" xr:uid="{357072FE-22A8-4195-B816-A64021AED82A}">
    <filterColumn colId="0" hiddenButton="1"/>
    <filterColumn colId="1" hiddenButton="1"/>
  </autoFilter>
  <tableColumns count="2">
    <tableColumn id="1" xr3:uid="{AB0E21EF-115A-482B-80D2-35B1EB66AB40}" name="תאריך הדיווח" dataDxfId="111" dataCellStyle="Normal_2007-16618"/>
    <tableColumn id="2" xr3:uid="{131CFBE7-2DA8-403F-B067-5613D59F4228}" name="31/12/2023" dataDxfId="110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8D1E41-86C7-4841-AC03-F2D87367A60C}" name="TitleRegion1.a5.j8.1" displayName="TitleRegion1.a5.j8.1" ref="A5:J8" totalsRowShown="0" headerRowDxfId="109" headerRowBorderDxfId="108">
  <autoFilter ref="A5:J8" xr:uid="{EC8D1E41-86C7-4841-AC03-F2D87367A6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29DE39F-92D2-4D92-9A3D-9E7D8D9705E5}" name="שם המנפיק/שם נייר ערך"/>
    <tableColumn id="2" xr3:uid="{7C7D2CEA-9E20-49F1-9383-BDA34CE9A190}" name="מספר מנפיק"/>
    <tableColumn id="3" xr3:uid="{11E9A992-1148-4533-B8F8-44696B0F7CC0}" name="דירוג"/>
    <tableColumn id="4" xr3:uid="{FC3671CC-7523-4856-8021-B80880EBC23B}" name="שם המדרג"/>
    <tableColumn id="5" xr3:uid="{FFFC91FD-18C0-4AC1-BA26-A3A794B6D895}" name="שעור הריבית"/>
    <tableColumn id="6" xr3:uid="{91336148-AB8C-444C-9142-3ABF657AB951}" name="סוג מטבע"/>
    <tableColumn id="7" xr3:uid="{3939C985-1676-4CE8-A40C-F3EA2E2D798E}" name="תשואה לפדיון"/>
    <tableColumn id="8" xr3:uid="{CB586A61-1C81-4246-812D-F9742230BC11}" name="שווי הוגן"/>
    <tableColumn id="9" xr3:uid="{9CD54C54-61CE-4AC4-A950-F2136539627D}" name="שעור מנכסי אפיק ההשקעה"/>
    <tableColumn id="10" xr3:uid="{56ED4197-4229-46C6-9AAC-54DCD428FE05}" name="שעור מסך נכסי השקעה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609EE34-201D-4E17-8942-EBCF2995205B}" name="RowTitleRegion1.a1.b4.1" displayName="_RowTitleRegion1.a1.b4.1_21" ref="A1:B4" totalsRowShown="0" headerRowDxfId="107" dataDxfId="106" tableBorderDxfId="105" headerRowCellStyle="Normal_2007-16618" dataCellStyle="Normal_2007-16618">
  <autoFilter ref="A1:B4" xr:uid="{B609EE34-201D-4E17-8942-EBCF2995205B}">
    <filterColumn colId="0" hiddenButton="1"/>
    <filterColumn colId="1" hiddenButton="1"/>
  </autoFilter>
  <tableColumns count="2">
    <tableColumn id="1" xr3:uid="{E41EE000-043A-4696-B39B-8A407854953A}" name="תאריך הדיווח" dataDxfId="104" dataCellStyle="Normal_2007-16618"/>
    <tableColumn id="2" xr3:uid="{80A74FFB-2C00-4507-B1F1-CD931232058A}" name="31/12/2023" dataDxfId="103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1274AAE-8529-4DB9-9736-847F70D6F468}" name="TitleRegion1.a5.j16.1" displayName="TitleRegion1.a5.j16.1" ref="A5:J16" totalsRowShown="0" headerRowDxfId="102" dataDxfId="100" headerRowBorderDxfId="101">
  <autoFilter ref="A5:J16" xr:uid="{F1274AAE-8529-4DB9-9736-847F70D6F4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585B439-F556-4334-AA58-6DB3DA1D9378}" name="שם המנפיק/שם נייר ערך" dataDxfId="99"/>
    <tableColumn id="2" xr3:uid="{4E671344-DF05-4474-AB9A-4733FBB0AD23}" name="מספר ני&quot;ע" dataDxfId="98"/>
    <tableColumn id="3" xr3:uid="{ECF1D4B8-FCF0-4CFD-92ED-F2C9141A9296}" name="דירוג" dataDxfId="97"/>
    <tableColumn id="4" xr3:uid="{3F31EA06-99E3-430B-AF0D-293413E50540}" name="שם המדרג" dataDxfId="96"/>
    <tableColumn id="5" xr3:uid="{4C567B60-0108-4F10-9A51-98BDB4011A06}" name="שעור הריבית" dataDxfId="95"/>
    <tableColumn id="6" xr3:uid="{6301CFA5-69A0-4A18-BE45-1BE890DC272D}" name="סוג מטבע" dataDxfId="94"/>
    <tableColumn id="7" xr3:uid="{C0D635BE-3CA5-44EA-B23D-FBEE2CA943C5}" name="תשואה לפדיון" dataDxfId="93"/>
    <tableColumn id="8" xr3:uid="{6A0A7BE2-4E58-4A54-9F9E-016741A1193C}" name="שווי הוגן" dataDxfId="92"/>
    <tableColumn id="9" xr3:uid="{4F617E8D-D233-4778-B3DE-CA8CEDD41D11}" name="שעור מנכסי אפיק ההשקעה" dataDxfId="91">
      <calculatedColumnFormula>IFERROR(H6/$H$8,0)</calculatedColumnFormula>
    </tableColumn>
    <tableColumn id="10" xr3:uid="{C5F73EE0-DCC4-4C52-B327-9FE96A268E74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378E956-E770-4D92-B8E4-91E318B199EB}" name="RowTitleRegion1.a1.b4.1" displayName="_RowTitleRegion1.a1.b4.1_22" ref="A1:B4" totalsRowShown="0" headerRowDxfId="89" dataDxfId="88" tableBorderDxfId="87" headerRowCellStyle="Normal_2007-16618" dataCellStyle="Normal_2007-16618">
  <autoFilter ref="A1:B4" xr:uid="{8378E956-E770-4D92-B8E4-91E318B199EB}">
    <filterColumn colId="0" hiddenButton="1"/>
    <filterColumn colId="1" hiddenButton="1"/>
  </autoFilter>
  <tableColumns count="2">
    <tableColumn id="1" xr3:uid="{E1ABA9E1-E4EB-437E-9402-4295E6916D46}" name="תאריך הדיווח" dataDxfId="86" dataCellStyle="Normal_2007-16618"/>
    <tableColumn id="2" xr3:uid="{04BAB19C-770E-41D8-B8F3-9928BD7B13A7}" name="31/12/2023" dataDxfId="85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8C08C43-43D5-45A2-8069-BB80F47F4D36}" name="TitleRegion1.a5.c121.1" displayName="TitleRegion1.a5.c121.1" ref="A5:C121" totalsRowShown="0" headerRowBorderDxfId="84">
  <autoFilter ref="A5:C121" xr:uid="{58C08C43-43D5-45A2-8069-BB80F47F4D36}">
    <filterColumn colId="0" hiddenButton="1"/>
    <filterColumn colId="1" hiddenButton="1"/>
    <filterColumn colId="2" hiddenButton="1"/>
  </autoFilter>
  <tableColumns count="3">
    <tableColumn id="1" xr3:uid="{C840FB98-BDE7-4DB5-8AC4-D3CEBCA903CF}" name="שם המנפיק/שם נייר ערך" dataDxfId="83"/>
    <tableColumn id="2" xr3:uid="{D228B95F-5294-4458-8C57-53ABB79B2A5C}" name="סכום ההתחייבות" dataDxfId="82"/>
    <tableColumn id="3" xr3:uid="{EAF6635E-F183-4FCC-9C62-9EF6BA87AE53}" name="תאריך סיום ההתחייבות" dataDxfId="81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3E4F6FF-E47D-4121-8F78-7C15C6359368}" name="RowTitleRegion1.a1.b4.1" displayName="_RowTitleRegion1.a1.b4.1_23" ref="A1:B4" totalsRowShown="0" headerRowDxfId="80" dataDxfId="79" tableBorderDxfId="78" headerRowCellStyle="Normal_2007-16618" dataCellStyle="Normal_2007-16618">
  <autoFilter ref="A1:B4" xr:uid="{13E4F6FF-E47D-4121-8F78-7C15C6359368}">
    <filterColumn colId="0" hiddenButton="1"/>
    <filterColumn colId="1" hiddenButton="1"/>
  </autoFilter>
  <tableColumns count="2">
    <tableColumn id="1" xr3:uid="{7F84968C-F006-49C2-84E9-04E57D135EC0}" name="תאריך הדיווח" dataDxfId="77" dataCellStyle="Normal_2007-16618"/>
    <tableColumn id="2" xr3:uid="{A76DF3D1-E917-4086-B78D-AF62119FBA28}" name="31/12/2023" dataDxfId="76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D3AE52B-05DC-4D90-AED0-885893C2ADA2}" name="TitleRegion1.a5.o11.1" displayName="TitleRegion1.a5.o11.1" ref="A5:O11" totalsRowShown="0" headerRowDxfId="75" dataDxfId="73" headerRowBorderDxfId="74" tableBorderDxfId="72">
  <autoFilter ref="A5:O11" xr:uid="{BD3AE52B-05DC-4D90-AED0-885893C2AD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7B8A5C6-1343-4740-BBBB-C57476CC025D}" name="שם המנפיק/שם נייר ערך" dataDxfId="71"/>
    <tableColumn id="2" xr3:uid="{F36ABFBB-40D4-42AE-941E-0450241FFF70}" name="מספר ני&quot;ע" dataDxfId="70"/>
    <tableColumn id="3" xr3:uid="{68488618-C60B-4EBD-B727-EF13C82092A6}" name="ענף מסחר" dataDxfId="69"/>
    <tableColumn id="4" xr3:uid="{E8EC43F8-48D7-4D4E-94F5-4055A0EE331D}" name="דירוג" dataDxfId="68"/>
    <tableColumn id="5" xr3:uid="{A63FAA59-D730-4179-B60A-A8553DB1A3EF}" name="שם מדרג" dataDxfId="67"/>
    <tableColumn id="6" xr3:uid="{44D0F28D-055D-41F1-BC75-EAFB0BEAC572}" name="תאריך רכישה" dataDxfId="66"/>
    <tableColumn id="7" xr3:uid="{FEDA31DA-842A-4D75-B77B-F4DAF3D8DBA8}" name="מח&quot;מ" dataDxfId="65"/>
    <tableColumn id="8" xr3:uid="{C22A1F1C-FE3D-4942-864A-DE99BC8ED074}" name="סוג מטבע" dataDxfId="64"/>
    <tableColumn id="9" xr3:uid="{AA4D0681-E81A-49CC-B525-2AF3783AE7B5}" name="שיעור ריבית" dataDxfId="63"/>
    <tableColumn id="10" xr3:uid="{1F9E265F-732F-4985-92A3-4EA4AA93B2DA}" name="ריבית אפקטיבית" dataDxfId="62"/>
    <tableColumn id="11" xr3:uid="{9435334E-CE2C-457E-B312-EA4B5309EC4A}" name="ערך נקוב ****" dataDxfId="61"/>
    <tableColumn id="12" xr3:uid="{581AE52B-578C-4F69-B940-815AC7824BD6}" name="עלות מתואמת" dataDxfId="60"/>
    <tableColumn id="13" xr3:uid="{5A387081-9DE7-4948-9E30-D078A2FB2B98}" name="שעור מערך נקוב מונפק" dataDxfId="59"/>
    <tableColumn id="14" xr3:uid="{6F295F29-629B-43DC-BF3C-BA3FAB743560}" name="שעור מנכסי אפיק ההשקעה" dataDxfId="58"/>
    <tableColumn id="15" xr3:uid="{B2C0C3D1-F75C-456B-B9EC-2A7A09CFBD51}" name="שעור מסך נכסי השקעה**" dataDxfId="57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A016F88-967D-462D-BF02-E1FF9F977B6B}" name="RowTitleRegion1.a1.b4.1" displayName="_RowTitleRegion1.a1.b4.1_24" ref="A1:B4" totalsRowShown="0" headerRowDxfId="56" dataDxfId="55" tableBorderDxfId="54" headerRowCellStyle="Normal_2007-16618" dataCellStyle="Normal_2007-16618">
  <autoFilter ref="A1:B4" xr:uid="{0A016F88-967D-462D-BF02-E1FF9F977B6B}">
    <filterColumn colId="0" hiddenButton="1"/>
    <filterColumn colId="1" hiddenButton="1"/>
  </autoFilter>
  <tableColumns count="2">
    <tableColumn id="1" xr3:uid="{A0202A9B-C34C-4B46-B0B7-1375FE4D7CD7}" name="תאריך הדיווח" dataDxfId="53" dataCellStyle="Normal_2007-16618"/>
    <tableColumn id="2" xr3:uid="{6B2AD7AE-0DFD-457A-A851-072A72DE0D1A}" name="31/12/2023" dataDxfId="52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AF07641-38A2-47A7-B681-37413A6CA368}" name="TitleRegion1.a5.o11.1" displayName="TitleRegion1.a5.o11.1_" ref="A5:O11" totalsRowShown="0" headerRowDxfId="51" dataDxfId="49" headerRowBorderDxfId="50" tableBorderDxfId="48">
  <autoFilter ref="A5:O11" xr:uid="{8AF07641-38A2-47A7-B681-37413A6CA3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9ECB0C6-8E42-4902-BD0C-3519D985937F}" name="שם המנפיק/שם נייר ערך" dataDxfId="47"/>
    <tableColumn id="2" xr3:uid="{7C2CFC4D-A472-4052-B542-400CD416D438}" name="מספר ני&quot;ע" dataDxfId="46"/>
    <tableColumn id="3" xr3:uid="{6F9FB6A8-FF63-423E-B96B-013C7787062E}" name="ענף מסחר" dataDxfId="45"/>
    <tableColumn id="4" xr3:uid="{42AEC95A-A812-4F76-ADF6-AD6D8792A4F9}" name="דירוג" dataDxfId="44"/>
    <tableColumn id="5" xr3:uid="{4DC641FA-FEA8-4D40-8401-7417E71F175B}" name="שם מדרג" dataDxfId="43"/>
    <tableColumn id="6" xr3:uid="{79A48B15-1AA0-4EDA-A158-8BFA398C7A39}" name="תאריך רכישה" dataDxfId="42"/>
    <tableColumn id="7" xr3:uid="{8FD404A0-AD06-4AEB-AD0C-13A0CD3A9F7C}" name="מח&quot;מ" dataDxfId="41"/>
    <tableColumn id="8" xr3:uid="{56F6690E-87E1-4B96-85CB-07097521FCBB}" name="סוג מטבע" dataDxfId="40"/>
    <tableColumn id="9" xr3:uid="{DCEA09F3-1EE4-4115-8A24-9966E16FA404}" name="שיעור ריבית" dataDxfId="39"/>
    <tableColumn id="10" xr3:uid="{87FC8973-91F6-456B-B55C-31D2E19DAA59}" name="ריבית אפקטיבית" dataDxfId="38"/>
    <tableColumn id="11" xr3:uid="{69D5A53E-1166-4164-A737-7315ADA1BE03}" name="ערך נקוב****" dataDxfId="37"/>
    <tableColumn id="12" xr3:uid="{DC02DEEF-BC58-4D0A-97B5-129D3B59CDAA}" name="עלות מתואמת" dataDxfId="36"/>
    <tableColumn id="13" xr3:uid="{00CA0F35-36A3-4422-AE0A-920DD38C6F93}" name="שעור מערך נקוב מונפק" dataDxfId="35"/>
    <tableColumn id="14" xr3:uid="{510A5907-B04E-4684-8346-AC54427BED8F}" name="שעור מנכסי אפיק ההשקעה" dataDxfId="34"/>
    <tableColumn id="15" xr3:uid="{7511E6AB-6695-440F-A309-5F194B30AA42}" name="שעור מסך נכסי השקעה**" dataDxfId="3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682C9BA-C043-4767-BD07-93B8FA35114D}" name="RowTitleRegion1.a1.b4.1" displayName="_RowTitleRegion1.a1.b4.1_25" ref="A1:B4" totalsRowShown="0" headerRowDxfId="32" dataDxfId="31" tableBorderDxfId="30" headerRowCellStyle="Normal_2007-16618" dataCellStyle="Normal_2007-16618">
  <autoFilter ref="A1:B4" xr:uid="{7682C9BA-C043-4767-BD07-93B8FA35114D}">
    <filterColumn colId="0" hiddenButton="1"/>
    <filterColumn colId="1" hiddenButton="1"/>
  </autoFilter>
  <tableColumns count="2">
    <tableColumn id="1" xr3:uid="{8BA4FB88-203B-4572-971E-50C612C8CE2B}" name="תאריך הדיווח" dataDxfId="29" dataCellStyle="Normal_2007-16618"/>
    <tableColumn id="2" xr3:uid="{E9D3B64C-4865-4A74-B6CE-1B861A1B4FF1}" name="31/12/2023" dataDxfId="28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49FDB7C-2E60-4631-B838-B84874B59F03}" name="TitleRegion1.a5.o11.1" displayName="_TitleRegion1.a5.o11.1" ref="A5:O11" totalsRowShown="0" headerRowDxfId="27" dataDxfId="25" headerRowBorderDxfId="26" tableBorderDxfId="24">
  <autoFilter ref="A5:O11" xr:uid="{849FDB7C-2E60-4631-B838-B84874B59F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D4D0E39-0347-462C-ADFB-7EC6ACF5E44C}" name="שם המנפיק/שם נייר ערך" dataDxfId="23"/>
    <tableColumn id="2" xr3:uid="{A50BE072-686A-4B12-B2AE-5451788099CF}" name="מספר ני&quot;ע" dataDxfId="22"/>
    <tableColumn id="3" xr3:uid="{F5379C2C-898A-4511-A9AA-46C552DB5171}" name="ענף מסחר" dataDxfId="21"/>
    <tableColumn id="4" xr3:uid="{71D2B25C-6D9C-4B29-9542-943B16A018F7}" name="דירוג" dataDxfId="20"/>
    <tableColumn id="5" xr3:uid="{32504AE1-C54F-47E2-89D5-5F3E7A63EE6A}" name="שם מדרג" dataDxfId="19"/>
    <tableColumn id="6" xr3:uid="{D7E1093F-A680-4DDA-A535-0E49F8BF9BE7}" name="תאריך רכישה" dataDxfId="18"/>
    <tableColumn id="7" xr3:uid="{B4A19649-CA2D-4DA0-BB04-BCC59C2700B9}" name="מח&quot;מ" dataDxfId="17"/>
    <tableColumn id="8" xr3:uid="{F123A654-9829-4E26-8FF4-EB1E4F9CA534}" name="סוג מטבע" dataDxfId="16"/>
    <tableColumn id="9" xr3:uid="{B1899CB0-D232-4F47-B68F-737FA16C802A}" name="שיעור ריבית" dataDxfId="15"/>
    <tableColumn id="10" xr3:uid="{8598E2CF-427E-4C58-A1C9-15AFCF8650D9}" name="ריבית אפקטיבית" dataDxfId="14"/>
    <tableColumn id="11" xr3:uid="{2B865B5F-AB00-4D02-8012-BB7545331DD7}" name="ערך נקוב****" dataDxfId="13"/>
    <tableColumn id="12" xr3:uid="{374C886C-C5F5-4852-8233-3E44EF5C0338}" name="עלות מתואמת" dataDxfId="12"/>
    <tableColumn id="13" xr3:uid="{6E15F69A-E080-45CC-93DD-AF8F84C9C923}" name="שעור מערך נקוב מונפק" dataDxfId="11"/>
    <tableColumn id="14" xr3:uid="{D102AD66-53B0-47BB-9C9E-7696DFF22053}" name="שעור מנכסי אפיק ההשקעה" dataDxfId="10"/>
    <tableColumn id="15" xr3:uid="{9A6BABE0-21D9-4668-B9FB-4CF1D00E3874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9.28515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143</v>
      </c>
      <c r="C1" s="37" t="s" vm="1">
        <v>213</v>
      </c>
    </row>
    <row r="2" spans="1:4">
      <c r="B2" s="37" t="s">
        <v>142</v>
      </c>
      <c r="C2" s="37" t="s">
        <v>214</v>
      </c>
    </row>
    <row r="3" spans="1:4">
      <c r="B3" s="37" t="s">
        <v>144</v>
      </c>
      <c r="C3" s="37" t="s">
        <v>215</v>
      </c>
    </row>
    <row r="4" spans="1:4">
      <c r="B4" s="37" t="s">
        <v>145</v>
      </c>
      <c r="C4" s="37">
        <v>2207</v>
      </c>
    </row>
    <row r="5" spans="1:4" ht="18.75">
      <c r="A5" s="106" t="s">
        <v>2923</v>
      </c>
      <c r="B5" s="105" t="s">
        <v>156</v>
      </c>
      <c r="C5" s="107" t="s">
        <v>2924</v>
      </c>
      <c r="D5" s="108" t="s">
        <v>2925</v>
      </c>
    </row>
    <row r="6" spans="1:4" s="9" customFormat="1">
      <c r="A6" s="109" t="s">
        <v>2923</v>
      </c>
      <c r="B6" s="110" t="s">
        <v>2923</v>
      </c>
      <c r="C6" s="18" t="s">
        <v>109</v>
      </c>
      <c r="D6" s="19" t="s">
        <v>107</v>
      </c>
    </row>
    <row r="7" spans="1:4" s="9" customFormat="1">
      <c r="A7" s="109" t="s">
        <v>2923</v>
      </c>
      <c r="B7" s="110" t="s">
        <v>2923</v>
      </c>
      <c r="C7" s="20" t="s">
        <v>193</v>
      </c>
      <c r="D7" s="21" t="s">
        <v>19</v>
      </c>
    </row>
    <row r="8" spans="1:4" s="10" customFormat="1" ht="20.25">
      <c r="A8" s="111" t="s">
        <v>2923</v>
      </c>
      <c r="B8" s="112" t="s">
        <v>2923</v>
      </c>
      <c r="C8" s="14" t="s">
        <v>0</v>
      </c>
      <c r="D8" s="22" t="s">
        <v>1</v>
      </c>
    </row>
    <row r="9" spans="1:4" s="10" customFormat="1" ht="20.25">
      <c r="A9" s="111" t="s">
        <v>2923</v>
      </c>
      <c r="B9" s="45" t="s">
        <v>155</v>
      </c>
      <c r="C9" s="87">
        <f>C10+C11+C22+C32+C33+C34+C35+C36</f>
        <v>3127269.4068591171</v>
      </c>
      <c r="D9" s="88">
        <f>C9/$C$41</f>
        <v>1</v>
      </c>
    </row>
    <row r="10" spans="1:4">
      <c r="A10" s="33" t="s">
        <v>123</v>
      </c>
      <c r="B10" s="23" t="s">
        <v>157</v>
      </c>
      <c r="C10" s="87">
        <f>מזומנים!I8</f>
        <v>65643.394039729013</v>
      </c>
      <c r="D10" s="88">
        <f t="shared" ref="D10:D41" si="0">C10/$C$41</f>
        <v>2.0990642474150688E-2</v>
      </c>
    </row>
    <row r="11" spans="1:4">
      <c r="A11" s="106" t="s">
        <v>2923</v>
      </c>
      <c r="B11" s="23" t="s">
        <v>158</v>
      </c>
      <c r="C11" s="87">
        <f>SUM(C12:C21)</f>
        <v>979484.43329921202</v>
      </c>
      <c r="D11" s="88">
        <f t="shared" si="0"/>
        <v>0.3132075641295517</v>
      </c>
    </row>
    <row r="12" spans="1:4">
      <c r="A12" s="35" t="s">
        <v>123</v>
      </c>
      <c r="B12" s="24" t="s">
        <v>68</v>
      </c>
      <c r="C12" s="87" vm="2">
        <v>845626.51724027493</v>
      </c>
      <c r="D12" s="88">
        <f t="shared" si="0"/>
        <v>0.27040411529161557</v>
      </c>
    </row>
    <row r="13" spans="1:4">
      <c r="A13" s="35" t="s">
        <v>123</v>
      </c>
      <c r="B13" s="24" t="s">
        <v>69</v>
      </c>
      <c r="C13" s="87">
        <v>0</v>
      </c>
      <c r="D13" s="88">
        <f t="shared" si="0"/>
        <v>0</v>
      </c>
    </row>
    <row r="14" spans="1:4">
      <c r="A14" s="35" t="s">
        <v>123</v>
      </c>
      <c r="B14" s="24" t="s">
        <v>70</v>
      </c>
      <c r="C14" s="87" vm="3">
        <v>89937.537490693998</v>
      </c>
      <c r="D14" s="88">
        <f t="shared" si="0"/>
        <v>2.8759126825924169E-2</v>
      </c>
    </row>
    <row r="15" spans="1:4">
      <c r="A15" s="35" t="s">
        <v>123</v>
      </c>
      <c r="B15" s="24" t="s">
        <v>71</v>
      </c>
      <c r="C15" s="87" vm="4">
        <v>20942.156858419999</v>
      </c>
      <c r="D15" s="88">
        <f t="shared" si="0"/>
        <v>6.6966270358693918E-3</v>
      </c>
    </row>
    <row r="16" spans="1:4">
      <c r="A16" s="35" t="s">
        <v>123</v>
      </c>
      <c r="B16" s="24" t="s">
        <v>206</v>
      </c>
      <c r="C16" s="87" vm="5">
        <v>21722.650171821999</v>
      </c>
      <c r="D16" s="88">
        <f t="shared" si="0"/>
        <v>6.9462036510756558E-3</v>
      </c>
    </row>
    <row r="17" spans="1:4">
      <c r="A17" s="35" t="s">
        <v>123</v>
      </c>
      <c r="B17" s="24" t="s">
        <v>72</v>
      </c>
      <c r="C17" s="87" vm="6">
        <v>787.25432347900005</v>
      </c>
      <c r="D17" s="88">
        <f t="shared" si="0"/>
        <v>2.5173856839845514E-4</v>
      </c>
    </row>
    <row r="18" spans="1:4">
      <c r="A18" s="35" t="s">
        <v>123</v>
      </c>
      <c r="B18" s="24" t="s">
        <v>73</v>
      </c>
      <c r="C18" s="87" vm="7">
        <v>2.202504518</v>
      </c>
      <c r="D18" s="88">
        <f t="shared" si="0"/>
        <v>7.042899831940263E-7</v>
      </c>
    </row>
    <row r="19" spans="1:4">
      <c r="A19" s="35" t="s">
        <v>123</v>
      </c>
      <c r="B19" s="24" t="s">
        <v>74</v>
      </c>
      <c r="C19" s="87" vm="8">
        <v>58.834845784999999</v>
      </c>
      <c r="D19" s="88">
        <f t="shared" si="0"/>
        <v>1.8813488104336671E-5</v>
      </c>
    </row>
    <row r="20" spans="1:4">
      <c r="A20" s="35" t="s">
        <v>123</v>
      </c>
      <c r="B20" s="24" t="s">
        <v>75</v>
      </c>
      <c r="C20" s="87" vm="9">
        <v>407.27986421899999</v>
      </c>
      <c r="D20" s="88">
        <f t="shared" si="0"/>
        <v>1.3023497858089968E-4</v>
      </c>
    </row>
    <row r="21" spans="1:4">
      <c r="A21" s="35" t="s">
        <v>123</v>
      </c>
      <c r="B21" s="24" t="s">
        <v>76</v>
      </c>
      <c r="C21" s="87">
        <v>0</v>
      </c>
      <c r="D21" s="88">
        <f t="shared" si="0"/>
        <v>0</v>
      </c>
    </row>
    <row r="22" spans="1:4">
      <c r="A22" s="106" t="s">
        <v>2923</v>
      </c>
      <c r="B22" s="23" t="s">
        <v>159</v>
      </c>
      <c r="C22" s="87">
        <f>SUM(C23:C31)</f>
        <v>1979251.126071135</v>
      </c>
      <c r="D22" s="88">
        <f t="shared" si="0"/>
        <v>0.63290074137200802</v>
      </c>
    </row>
    <row r="23" spans="1:4">
      <c r="A23" s="35" t="s">
        <v>123</v>
      </c>
      <c r="B23" s="24" t="s">
        <v>77</v>
      </c>
      <c r="C23" s="87" vm="10">
        <v>1889143.0696014243</v>
      </c>
      <c r="D23" s="88">
        <f t="shared" si="0"/>
        <v>0.60408708807048095</v>
      </c>
    </row>
    <row r="24" spans="1:4">
      <c r="A24" s="35" t="s">
        <v>123</v>
      </c>
      <c r="B24" s="24" t="s">
        <v>78</v>
      </c>
      <c r="C24" s="87">
        <v>0</v>
      </c>
      <c r="D24" s="88">
        <f t="shared" si="0"/>
        <v>0</v>
      </c>
    </row>
    <row r="25" spans="1:4">
      <c r="A25" s="35" t="s">
        <v>123</v>
      </c>
      <c r="B25" s="24" t="s">
        <v>70</v>
      </c>
      <c r="C25" s="87" vm="11">
        <v>12843.290434214001</v>
      </c>
      <c r="D25" s="88">
        <f t="shared" si="0"/>
        <v>4.1068704877310841E-3</v>
      </c>
    </row>
    <row r="26" spans="1:4">
      <c r="A26" s="35" t="s">
        <v>123</v>
      </c>
      <c r="B26" s="24" t="s">
        <v>79</v>
      </c>
      <c r="C26" s="87">
        <f>'לא סחיר - מניות'!I9</f>
        <v>12498.934704132002</v>
      </c>
      <c r="D26" s="88">
        <f t="shared" si="0"/>
        <v>3.9967566199182519E-3</v>
      </c>
    </row>
    <row r="27" spans="1:4">
      <c r="A27" s="35" t="s">
        <v>123</v>
      </c>
      <c r="B27" s="24" t="s">
        <v>80</v>
      </c>
      <c r="C27" s="87" vm="12">
        <v>58396.250953475988</v>
      </c>
      <c r="D27" s="88">
        <f t="shared" si="0"/>
        <v>1.867323960813675E-2</v>
      </c>
    </row>
    <row r="28" spans="1:4">
      <c r="A28" s="35" t="s">
        <v>123</v>
      </c>
      <c r="B28" s="24" t="s">
        <v>81</v>
      </c>
      <c r="C28" s="87">
        <v>0</v>
      </c>
      <c r="D28" s="88">
        <f t="shared" si="0"/>
        <v>0</v>
      </c>
    </row>
    <row r="29" spans="1:4">
      <c r="A29" s="35" t="s">
        <v>123</v>
      </c>
      <c r="B29" s="24" t="s">
        <v>171</v>
      </c>
      <c r="C29" s="87" vm="13">
        <v>0.6625757630000001</v>
      </c>
      <c r="D29" s="88">
        <f t="shared" si="0"/>
        <v>2.1187038172878753E-7</v>
      </c>
    </row>
    <row r="30" spans="1:4">
      <c r="A30" s="35" t="s">
        <v>123</v>
      </c>
      <c r="B30" s="24" t="s">
        <v>104</v>
      </c>
      <c r="C30" s="87" vm="14">
        <v>6368.9178021259995</v>
      </c>
      <c r="D30" s="88">
        <f t="shared" si="0"/>
        <v>2.036574715359315E-3</v>
      </c>
    </row>
    <row r="31" spans="1:4">
      <c r="A31" s="35" t="s">
        <v>123</v>
      </c>
      <c r="B31" s="24" t="s">
        <v>82</v>
      </c>
      <c r="C31" s="87">
        <v>0</v>
      </c>
      <c r="D31" s="88">
        <f t="shared" si="0"/>
        <v>0</v>
      </c>
    </row>
    <row r="32" spans="1:4">
      <c r="A32" s="35" t="s">
        <v>123</v>
      </c>
      <c r="B32" s="23" t="s">
        <v>160</v>
      </c>
      <c r="C32" s="87" vm="15">
        <v>79866.741403163003</v>
      </c>
      <c r="D32" s="88">
        <f t="shared" si="0"/>
        <v>2.5538810704312621E-2</v>
      </c>
    </row>
    <row r="33" spans="1:4">
      <c r="A33" s="35" t="s">
        <v>123</v>
      </c>
      <c r="B33" s="23" t="s">
        <v>161</v>
      </c>
      <c r="C33" s="87">
        <v>0</v>
      </c>
      <c r="D33" s="88">
        <f t="shared" si="0"/>
        <v>0</v>
      </c>
    </row>
    <row r="34" spans="1:4">
      <c r="A34" s="35" t="s">
        <v>123</v>
      </c>
      <c r="B34" s="23" t="s">
        <v>162</v>
      </c>
      <c r="C34" s="87" vm="16">
        <v>23037.549719999999</v>
      </c>
      <c r="D34" s="88">
        <f t="shared" si="0"/>
        <v>7.3666661623303618E-3</v>
      </c>
    </row>
    <row r="35" spans="1:4">
      <c r="A35" s="35" t="s">
        <v>123</v>
      </c>
      <c r="B35" s="36" t="s">
        <v>163</v>
      </c>
      <c r="C35" s="87">
        <v>0</v>
      </c>
      <c r="D35" s="88">
        <f t="shared" si="0"/>
        <v>0</v>
      </c>
    </row>
    <row r="36" spans="1:4">
      <c r="A36" s="35" t="s">
        <v>123</v>
      </c>
      <c r="B36" s="23" t="s">
        <v>164</v>
      </c>
      <c r="C36" s="87">
        <f>'השקעות אחרות '!H8</f>
        <v>-13.837674121662676</v>
      </c>
      <c r="D36" s="88">
        <f t="shared" si="0"/>
        <v>-4.4248423533041841E-6</v>
      </c>
    </row>
    <row r="37" spans="1:4">
      <c r="A37" s="113" t="s">
        <v>2923</v>
      </c>
      <c r="B37" s="46" t="s">
        <v>166</v>
      </c>
      <c r="C37" s="87">
        <f>SUM(C38:C40)</f>
        <v>0</v>
      </c>
      <c r="D37" s="88">
        <f t="shared" si="0"/>
        <v>0</v>
      </c>
    </row>
    <row r="38" spans="1:4">
      <c r="A38" s="35" t="s">
        <v>123</v>
      </c>
      <c r="B38" s="47" t="s">
        <v>167</v>
      </c>
      <c r="C38" s="87">
        <v>0</v>
      </c>
      <c r="D38" s="88">
        <f t="shared" si="0"/>
        <v>0</v>
      </c>
    </row>
    <row r="39" spans="1:4">
      <c r="A39" s="35" t="s">
        <v>123</v>
      </c>
      <c r="B39" s="47" t="s">
        <v>191</v>
      </c>
      <c r="C39" s="87">
        <v>0</v>
      </c>
      <c r="D39" s="88">
        <f t="shared" si="0"/>
        <v>0</v>
      </c>
    </row>
    <row r="40" spans="1:4">
      <c r="A40" s="35" t="s">
        <v>123</v>
      </c>
      <c r="B40" s="47" t="s">
        <v>168</v>
      </c>
      <c r="C40" s="87">
        <v>0</v>
      </c>
      <c r="D40" s="88">
        <f t="shared" si="0"/>
        <v>0</v>
      </c>
    </row>
    <row r="41" spans="1:4">
      <c r="A41" s="106" t="s">
        <v>2923</v>
      </c>
      <c r="B41" s="47" t="s">
        <v>83</v>
      </c>
      <c r="C41" s="87">
        <f>C37+C9</f>
        <v>3127269.4068591171</v>
      </c>
      <c r="D41" s="88">
        <f t="shared" si="0"/>
        <v>1</v>
      </c>
    </row>
    <row r="42" spans="1:4">
      <c r="A42" s="35" t="s">
        <v>123</v>
      </c>
      <c r="B42" s="47" t="s">
        <v>165</v>
      </c>
      <c r="C42" s="87">
        <f>'יתרת התחייבות להשקעה'!B8</f>
        <v>39970.419840089337</v>
      </c>
      <c r="D42" s="114" t="s">
        <v>2923</v>
      </c>
    </row>
    <row r="43" spans="1:4">
      <c r="A43" s="106" t="s">
        <v>2923</v>
      </c>
      <c r="B43" s="5" t="s">
        <v>108</v>
      </c>
      <c r="C43" s="106" t="s">
        <v>2923</v>
      </c>
      <c r="D43" s="106" t="s">
        <v>2923</v>
      </c>
    </row>
    <row r="44" spans="1:4">
      <c r="A44" s="106" t="s">
        <v>2923</v>
      </c>
      <c r="B44" s="115" t="s">
        <v>2923</v>
      </c>
      <c r="C44" s="50" t="s">
        <v>150</v>
      </c>
      <c r="D44" s="30" t="s">
        <v>103</v>
      </c>
    </row>
    <row r="45" spans="1:4">
      <c r="A45" s="106" t="s">
        <v>2923</v>
      </c>
      <c r="B45" s="115" t="s">
        <v>2923</v>
      </c>
      <c r="C45" s="51" t="s">
        <v>0</v>
      </c>
      <c r="D45" s="19" t="s">
        <v>1</v>
      </c>
    </row>
    <row r="46" spans="1:4">
      <c r="A46" s="106" t="s">
        <v>2923</v>
      </c>
      <c r="B46" s="115" t="s">
        <v>2923</v>
      </c>
      <c r="C46" s="89" t="s">
        <v>133</v>
      </c>
      <c r="D46" s="90" vm="17">
        <v>2.4752999999999998</v>
      </c>
    </row>
    <row r="47" spans="1:4">
      <c r="A47" s="106" t="s">
        <v>2923</v>
      </c>
      <c r="B47" s="115" t="s">
        <v>2923</v>
      </c>
      <c r="C47" s="89" t="s">
        <v>140</v>
      </c>
      <c r="D47" s="90">
        <v>0.74744976816074182</v>
      </c>
    </row>
    <row r="48" spans="1:4">
      <c r="A48" s="106" t="s">
        <v>2923</v>
      </c>
      <c r="B48" s="115" t="s">
        <v>2923</v>
      </c>
      <c r="C48" s="89" t="s">
        <v>137</v>
      </c>
      <c r="D48" s="90" vm="18">
        <v>2.7391000000000001</v>
      </c>
    </row>
    <row r="49" spans="1:4">
      <c r="A49" s="106" t="s">
        <v>2923</v>
      </c>
      <c r="B49" s="116" t="s">
        <v>2923</v>
      </c>
      <c r="C49" s="89" t="s">
        <v>2514</v>
      </c>
      <c r="D49" s="90" vm="19">
        <v>4.3135000000000003</v>
      </c>
    </row>
    <row r="50" spans="1:4">
      <c r="A50" s="106" t="s">
        <v>2923</v>
      </c>
      <c r="B50" s="115" t="s">
        <v>2923</v>
      </c>
      <c r="C50" s="89" t="s">
        <v>131</v>
      </c>
      <c r="D50" s="90" vm="20">
        <v>4.0115999999999996</v>
      </c>
    </row>
    <row r="51" spans="1:4">
      <c r="A51" s="106" t="s">
        <v>2923</v>
      </c>
      <c r="B51" s="115" t="s">
        <v>2923</v>
      </c>
      <c r="C51" s="89" t="s">
        <v>132</v>
      </c>
      <c r="D51" s="90" vm="21">
        <v>4.6208999999999998</v>
      </c>
    </row>
    <row r="52" spans="1:4">
      <c r="A52" s="106" t="s">
        <v>2923</v>
      </c>
      <c r="B52" s="115" t="s">
        <v>2923</v>
      </c>
      <c r="C52" s="89" t="s">
        <v>134</v>
      </c>
      <c r="D52" s="90">
        <v>0.46448192400783739</v>
      </c>
    </row>
    <row r="53" spans="1:4">
      <c r="A53" s="106" t="s">
        <v>2923</v>
      </c>
      <c r="B53" s="115" t="s">
        <v>2923</v>
      </c>
      <c r="C53" s="89" t="s">
        <v>138</v>
      </c>
      <c r="D53" s="90">
        <v>2.5637E-2</v>
      </c>
    </row>
    <row r="54" spans="1:4">
      <c r="A54" s="106" t="s">
        <v>2923</v>
      </c>
      <c r="B54" s="115" t="s">
        <v>2923</v>
      </c>
      <c r="C54" s="89" t="s">
        <v>139</v>
      </c>
      <c r="D54" s="90">
        <v>0.2137704222363675</v>
      </c>
    </row>
    <row r="55" spans="1:4">
      <c r="A55" s="106" t="s">
        <v>2923</v>
      </c>
      <c r="B55" s="115" t="s">
        <v>2923</v>
      </c>
      <c r="C55" s="89" t="s">
        <v>136</v>
      </c>
      <c r="D55" s="90" vm="22">
        <v>0.53820000000000001</v>
      </c>
    </row>
    <row r="56" spans="1:4">
      <c r="A56" s="106" t="s">
        <v>2923</v>
      </c>
      <c r="B56" s="115" t="s">
        <v>2923</v>
      </c>
      <c r="C56" s="89" t="s">
        <v>2515</v>
      </c>
      <c r="D56" s="90">
        <v>2.2929893999999997</v>
      </c>
    </row>
    <row r="57" spans="1:4">
      <c r="A57" s="106" t="s">
        <v>2923</v>
      </c>
      <c r="B57" s="115" t="s">
        <v>2923</v>
      </c>
      <c r="C57" s="89" t="s">
        <v>135</v>
      </c>
      <c r="D57" s="90" vm="23">
        <v>0.36270000000000002</v>
      </c>
    </row>
    <row r="58" spans="1:4">
      <c r="A58" s="106" t="s">
        <v>2923</v>
      </c>
      <c r="B58" s="115" t="s">
        <v>2923</v>
      </c>
      <c r="C58" s="89" t="s">
        <v>129</v>
      </c>
      <c r="D58" s="90" vm="24">
        <v>3.6269999999999998</v>
      </c>
    </row>
    <row r="59" spans="1:4">
      <c r="A59" s="106" t="s">
        <v>2923</v>
      </c>
      <c r="B59" s="115" t="s">
        <v>2923</v>
      </c>
      <c r="C59" s="89" t="s">
        <v>141</v>
      </c>
      <c r="D59" s="90" vm="25">
        <v>0.19539999999999999</v>
      </c>
    </row>
    <row r="60" spans="1:4">
      <c r="A60" s="106" t="s">
        <v>2923</v>
      </c>
      <c r="B60" s="115" t="s">
        <v>2923</v>
      </c>
      <c r="C60" s="89" t="s">
        <v>2516</v>
      </c>
      <c r="D60" s="90" vm="26">
        <v>0.35589999999999999</v>
      </c>
    </row>
    <row r="61" spans="1:4">
      <c r="A61" s="106" t="s">
        <v>2923</v>
      </c>
      <c r="B61" s="115" t="s">
        <v>2923</v>
      </c>
      <c r="C61" s="89" t="s">
        <v>2517</v>
      </c>
      <c r="D61" s="90">
        <v>4.0537957812358541E-2</v>
      </c>
    </row>
    <row r="62" spans="1:4">
      <c r="A62" s="106" t="s">
        <v>2923</v>
      </c>
      <c r="B62" s="115" t="s">
        <v>2923</v>
      </c>
      <c r="C62" s="89" t="s">
        <v>2518</v>
      </c>
      <c r="D62" s="90">
        <v>0.51084507042253524</v>
      </c>
    </row>
    <row r="63" spans="1:4">
      <c r="A63" s="106" t="s">
        <v>2923</v>
      </c>
      <c r="B63" s="115" t="s">
        <v>2923</v>
      </c>
      <c r="C63" s="89" t="s">
        <v>130</v>
      </c>
      <c r="D63" s="90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9.28515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143</v>
      </c>
      <c r="B1" s="37" t="s" vm="1">
        <v>213</v>
      </c>
    </row>
    <row r="2" spans="1:11">
      <c r="A2" s="37" t="s">
        <v>142</v>
      </c>
      <c r="B2" s="37" t="s">
        <v>214</v>
      </c>
    </row>
    <row r="3" spans="1:11">
      <c r="A3" s="37" t="s">
        <v>144</v>
      </c>
      <c r="B3" s="37" t="s">
        <v>215</v>
      </c>
    </row>
    <row r="4" spans="1:11">
      <c r="A4" s="37" t="s">
        <v>145</v>
      </c>
      <c r="B4" s="37">
        <v>2207</v>
      </c>
    </row>
    <row r="5" spans="1:11" s="3" customFormat="1">
      <c r="A5" s="54" t="s">
        <v>113</v>
      </c>
      <c r="B5" s="40" t="s">
        <v>45</v>
      </c>
      <c r="C5" s="40" t="s">
        <v>115</v>
      </c>
      <c r="D5" s="40" t="s">
        <v>14</v>
      </c>
      <c r="E5" s="40" t="s">
        <v>66</v>
      </c>
      <c r="F5" s="40" t="s">
        <v>101</v>
      </c>
      <c r="G5" s="40" t="s">
        <v>16</v>
      </c>
      <c r="H5" s="40" t="s">
        <v>18</v>
      </c>
      <c r="I5" s="40" t="s">
        <v>62</v>
      </c>
      <c r="J5" s="40" t="s">
        <v>146</v>
      </c>
      <c r="K5" s="42" t="s">
        <v>147</v>
      </c>
    </row>
    <row r="6" spans="1:11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18" t="s">
        <v>2923</v>
      </c>
      <c r="F6" s="118" t="s">
        <v>2923</v>
      </c>
      <c r="G6" s="12" t="s">
        <v>19</v>
      </c>
      <c r="H6" s="12" t="s">
        <v>19</v>
      </c>
      <c r="I6" s="12" t="s">
        <v>193</v>
      </c>
      <c r="J6" s="12" t="s">
        <v>19</v>
      </c>
      <c r="K6" s="13" t="s">
        <v>19</v>
      </c>
    </row>
    <row r="7" spans="1:11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70" t="s">
        <v>44</v>
      </c>
      <c r="B8" s="120" t="s">
        <v>2923</v>
      </c>
      <c r="C8" s="120" t="s">
        <v>2923</v>
      </c>
      <c r="D8" s="120" t="s">
        <v>2923</v>
      </c>
      <c r="E8" s="120" t="s">
        <v>2923</v>
      </c>
      <c r="F8" s="120" t="s">
        <v>2923</v>
      </c>
      <c r="G8" s="120" t="s">
        <v>2923</v>
      </c>
      <c r="H8" s="120" t="s">
        <v>2923</v>
      </c>
      <c r="I8" s="72">
        <f>I9+I50</f>
        <v>65643.394039729013</v>
      </c>
      <c r="J8" s="74">
        <f>IFERROR(I8/$I$8,0)</f>
        <v>1</v>
      </c>
      <c r="K8" s="74">
        <f>I8/'סכום נכסי הקרן'!$C$41</f>
        <v>2.0990642474150688E-2</v>
      </c>
    </row>
    <row r="9" spans="1:11">
      <c r="A9" s="56" t="s">
        <v>183</v>
      </c>
      <c r="B9" s="121" t="s">
        <v>2923</v>
      </c>
      <c r="C9" s="121" t="s">
        <v>2923</v>
      </c>
      <c r="D9" s="121" t="s">
        <v>2923</v>
      </c>
      <c r="E9" s="121" t="s">
        <v>2923</v>
      </c>
      <c r="F9" s="121" t="s">
        <v>2923</v>
      </c>
      <c r="G9" s="121" t="s">
        <v>2923</v>
      </c>
      <c r="H9" s="121" t="s">
        <v>2923</v>
      </c>
      <c r="I9" s="65">
        <f>I10+I20</f>
        <v>64708.678400674013</v>
      </c>
      <c r="J9" s="66">
        <f t="shared" ref="J9:J50" si="0">IFERROR(I9/$I$8,0)</f>
        <v>0.98576070520532066</v>
      </c>
      <c r="K9" s="66">
        <f>I9/'סכום נכסי הקרן'!$C$41</f>
        <v>2.0691750528031537E-2</v>
      </c>
    </row>
    <row r="10" spans="1:11">
      <c r="A10" s="71" t="s">
        <v>42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121" t="s">
        <v>2923</v>
      </c>
      <c r="I10" s="65">
        <f>SUM(I11:I18)</f>
        <v>46120.327650894011</v>
      </c>
      <c r="J10" s="66">
        <f t="shared" si="0"/>
        <v>0.7025890163902988</v>
      </c>
      <c r="K10" s="66">
        <f>I10/'סכום נכסי הקרן'!$C$41</f>
        <v>1.4747794849313961E-2</v>
      </c>
    </row>
    <row r="11" spans="1:11">
      <c r="A11" s="61" t="s">
        <v>2519</v>
      </c>
      <c r="B11" s="55">
        <v>30011000</v>
      </c>
      <c r="C11" s="55">
        <v>11</v>
      </c>
      <c r="D11" s="55" t="s">
        <v>249</v>
      </c>
      <c r="E11" s="55" t="s">
        <v>250</v>
      </c>
      <c r="F11" s="68" t="s">
        <v>130</v>
      </c>
      <c r="G11" s="122" t="s">
        <v>2923</v>
      </c>
      <c r="H11" s="122" t="s">
        <v>2923</v>
      </c>
      <c r="I11" s="62">
        <v>1110.4235851110002</v>
      </c>
      <c r="J11" s="63">
        <f t="shared" si="0"/>
        <v>1.6915998957015298E-2</v>
      </c>
      <c r="K11" s="63">
        <f>I11/'סכום נכסי הקרן'!$C$41</f>
        <v>3.5507768619981407E-4</v>
      </c>
    </row>
    <row r="12" spans="1:11">
      <c r="A12" s="61" t="s">
        <v>2520</v>
      </c>
      <c r="B12" s="55">
        <v>34112000</v>
      </c>
      <c r="C12" s="55">
        <v>12</v>
      </c>
      <c r="D12" s="55" t="s">
        <v>249</v>
      </c>
      <c r="E12" s="55" t="s">
        <v>250</v>
      </c>
      <c r="F12" s="68" t="s">
        <v>130</v>
      </c>
      <c r="G12" s="122" t="s">
        <v>2923</v>
      </c>
      <c r="H12" s="122" t="s">
        <v>2923</v>
      </c>
      <c r="I12" s="62">
        <v>766.01369</v>
      </c>
      <c r="J12" s="63">
        <f t="shared" si="0"/>
        <v>1.1669318767039825E-2</v>
      </c>
      <c r="K12" s="63">
        <f>I12/'סכום נכסי הקרן'!$C$41</f>
        <v>2.4494649815582991E-4</v>
      </c>
    </row>
    <row r="13" spans="1:11">
      <c r="A13" s="61" t="s">
        <v>2520</v>
      </c>
      <c r="B13" s="55">
        <v>30012000</v>
      </c>
      <c r="C13" s="55">
        <v>12</v>
      </c>
      <c r="D13" s="55" t="s">
        <v>249</v>
      </c>
      <c r="E13" s="55" t="s">
        <v>250</v>
      </c>
      <c r="F13" s="68" t="s">
        <v>130</v>
      </c>
      <c r="G13" s="122" t="s">
        <v>2923</v>
      </c>
      <c r="H13" s="122" t="s">
        <v>2923</v>
      </c>
      <c r="I13" s="62">
        <v>3163.3162705589998</v>
      </c>
      <c r="J13" s="63">
        <f t="shared" si="0"/>
        <v>4.8189407583716377E-2</v>
      </c>
      <c r="K13" s="63">
        <f>I13/'סכום נכסי הקרן'!$C$41</f>
        <v>1.0115266256309162E-3</v>
      </c>
    </row>
    <row r="14" spans="1:11">
      <c r="A14" s="61" t="s">
        <v>2521</v>
      </c>
      <c r="B14" s="55">
        <v>34810000</v>
      </c>
      <c r="C14" s="55">
        <v>10</v>
      </c>
      <c r="D14" s="55" t="s">
        <v>249</v>
      </c>
      <c r="E14" s="55" t="s">
        <v>250</v>
      </c>
      <c r="F14" s="68" t="s">
        <v>130</v>
      </c>
      <c r="G14" s="122" t="s">
        <v>2923</v>
      </c>
      <c r="H14" s="122" t="s">
        <v>2923</v>
      </c>
      <c r="I14" s="62">
        <v>1403.2016451710001</v>
      </c>
      <c r="J14" s="63">
        <f t="shared" si="0"/>
        <v>2.137612878946734E-2</v>
      </c>
      <c r="K14" s="63">
        <f>I14/'סכום נכסי הקרן'!$C$41</f>
        <v>4.4869867690110849E-4</v>
      </c>
    </row>
    <row r="15" spans="1:11">
      <c r="A15" s="61" t="s">
        <v>2521</v>
      </c>
      <c r="B15" s="55">
        <v>34110000</v>
      </c>
      <c r="C15" s="55">
        <v>10</v>
      </c>
      <c r="D15" s="55" t="s">
        <v>249</v>
      </c>
      <c r="E15" s="55" t="s">
        <v>250</v>
      </c>
      <c r="F15" s="68" t="s">
        <v>130</v>
      </c>
      <c r="G15" s="122" t="s">
        <v>2923</v>
      </c>
      <c r="H15" s="122" t="s">
        <v>2923</v>
      </c>
      <c r="I15" s="62">
        <v>11028.628403820001</v>
      </c>
      <c r="J15" s="63">
        <f t="shared" si="0"/>
        <v>0.16800819892318794</v>
      </c>
      <c r="K15" s="63">
        <f>I15/'סכום נכסי הקרן'!$C$41</f>
        <v>3.5266000363226267E-3</v>
      </c>
    </row>
    <row r="16" spans="1:11">
      <c r="A16" s="61" t="s">
        <v>2521</v>
      </c>
      <c r="B16" s="55">
        <v>30110000</v>
      </c>
      <c r="C16" s="55">
        <v>10</v>
      </c>
      <c r="D16" s="55" t="s">
        <v>249</v>
      </c>
      <c r="E16" s="55" t="s">
        <v>250</v>
      </c>
      <c r="F16" s="68" t="s">
        <v>130</v>
      </c>
      <c r="G16" s="122" t="s">
        <v>2923</v>
      </c>
      <c r="H16" s="122" t="s">
        <v>2923</v>
      </c>
      <c r="I16" s="62">
        <v>28380.618350000001</v>
      </c>
      <c r="J16" s="63">
        <f t="shared" si="0"/>
        <v>0.43234538319001825</v>
      </c>
      <c r="K16" s="63">
        <f>I16/'סכום נכסי הקרן'!$C$41</f>
        <v>9.0752073638913529E-3</v>
      </c>
    </row>
    <row r="17" spans="1:11">
      <c r="A17" s="61" t="s">
        <v>2522</v>
      </c>
      <c r="B17" s="55">
        <v>30120000</v>
      </c>
      <c r="C17" s="55">
        <v>20</v>
      </c>
      <c r="D17" s="55" t="s">
        <v>249</v>
      </c>
      <c r="E17" s="55" t="s">
        <v>250</v>
      </c>
      <c r="F17" s="68" t="s">
        <v>130</v>
      </c>
      <c r="G17" s="122" t="s">
        <v>2923</v>
      </c>
      <c r="H17" s="122" t="s">
        <v>2923</v>
      </c>
      <c r="I17" s="62">
        <v>267.49689623300003</v>
      </c>
      <c r="J17" s="63">
        <f t="shared" si="0"/>
        <v>4.0750009981370596E-3</v>
      </c>
      <c r="K17" s="63">
        <f>I17/'סכום נכסי הקרן'!$C$41</f>
        <v>8.5536889033702209E-5</v>
      </c>
    </row>
    <row r="18" spans="1:11">
      <c r="A18" s="61" t="s">
        <v>2523</v>
      </c>
      <c r="B18" s="55">
        <v>30026000</v>
      </c>
      <c r="C18" s="55">
        <v>26</v>
      </c>
      <c r="D18" s="55" t="s">
        <v>249</v>
      </c>
      <c r="E18" s="55" t="s">
        <v>250</v>
      </c>
      <c r="F18" s="68" t="s">
        <v>130</v>
      </c>
      <c r="G18" s="122" t="s">
        <v>2923</v>
      </c>
      <c r="H18" s="122" t="s">
        <v>2923</v>
      </c>
      <c r="I18" s="62">
        <v>0.62880999999999998</v>
      </c>
      <c r="J18" s="63">
        <f t="shared" si="0"/>
        <v>9.5791817165856562E-6</v>
      </c>
      <c r="K18" s="63">
        <f>I18/'סכום נכסי הקרן'!$C$41</f>
        <v>2.0107317860777057E-7</v>
      </c>
    </row>
    <row r="19" spans="1:11">
      <c r="A19" s="123" t="s">
        <v>2923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  <c r="K19" s="124" t="s">
        <v>2923</v>
      </c>
    </row>
    <row r="20" spans="1:11">
      <c r="A20" s="71" t="s">
        <v>43</v>
      </c>
      <c r="B20" s="121" t="s">
        <v>2923</v>
      </c>
      <c r="C20" s="121" t="s">
        <v>2923</v>
      </c>
      <c r="D20" s="121" t="s">
        <v>2923</v>
      </c>
      <c r="E20" s="121" t="s">
        <v>2923</v>
      </c>
      <c r="F20" s="121" t="s">
        <v>2923</v>
      </c>
      <c r="G20" s="121" t="s">
        <v>2923</v>
      </c>
      <c r="H20" s="121" t="s">
        <v>2923</v>
      </c>
      <c r="I20" s="65">
        <f>SUM(I21:I48)</f>
        <v>18588.350749780002</v>
      </c>
      <c r="J20" s="66">
        <f t="shared" si="0"/>
        <v>0.2831716888150218</v>
      </c>
      <c r="K20" s="66">
        <f>I20/'סכום נכסי הקרן'!$C$41</f>
        <v>5.9439556787175786E-3</v>
      </c>
    </row>
    <row r="21" spans="1:11">
      <c r="A21" s="61" t="s">
        <v>2519</v>
      </c>
      <c r="B21" s="55">
        <v>32011000</v>
      </c>
      <c r="C21" s="55">
        <v>11</v>
      </c>
      <c r="D21" s="55" t="s">
        <v>249</v>
      </c>
      <c r="E21" s="55" t="s">
        <v>250</v>
      </c>
      <c r="F21" s="68" t="s">
        <v>131</v>
      </c>
      <c r="G21" s="122" t="s">
        <v>2923</v>
      </c>
      <c r="H21" s="122" t="s">
        <v>2923</v>
      </c>
      <c r="I21" s="62">
        <v>40.776831178999998</v>
      </c>
      <c r="J21" s="63">
        <f t="shared" si="0"/>
        <v>6.2118712439397704E-4</v>
      </c>
      <c r="K21" s="63">
        <f>I21/'סכום נכסי הקרן'!$C$41</f>
        <v>1.3039116837699743E-5</v>
      </c>
    </row>
    <row r="22" spans="1:11">
      <c r="A22" s="61" t="s">
        <v>2519</v>
      </c>
      <c r="B22" s="55">
        <v>31211000</v>
      </c>
      <c r="C22" s="55">
        <v>11</v>
      </c>
      <c r="D22" s="55" t="s">
        <v>249</v>
      </c>
      <c r="E22" s="55" t="s">
        <v>250</v>
      </c>
      <c r="F22" s="68" t="s">
        <v>133</v>
      </c>
      <c r="G22" s="122" t="s">
        <v>2923</v>
      </c>
      <c r="H22" s="122" t="s">
        <v>2923</v>
      </c>
      <c r="I22" s="62">
        <v>0.79283239599999999</v>
      </c>
      <c r="J22" s="63">
        <f t="shared" si="0"/>
        <v>1.2077870250282277E-5</v>
      </c>
      <c r="K22" s="63">
        <f>I22/'סכום נכסי הקרן'!$C$41</f>
        <v>2.5352225627285619E-7</v>
      </c>
    </row>
    <row r="23" spans="1:11">
      <c r="A23" s="61" t="s">
        <v>2519</v>
      </c>
      <c r="B23" s="55">
        <v>30211000</v>
      </c>
      <c r="C23" s="55">
        <v>11</v>
      </c>
      <c r="D23" s="55" t="s">
        <v>249</v>
      </c>
      <c r="E23" s="55" t="s">
        <v>250</v>
      </c>
      <c r="F23" s="68" t="s">
        <v>132</v>
      </c>
      <c r="G23" s="122" t="s">
        <v>2923</v>
      </c>
      <c r="H23" s="122" t="s">
        <v>2923</v>
      </c>
      <c r="I23" s="62">
        <v>0.21419981599999999</v>
      </c>
      <c r="J23" s="63">
        <f t="shared" si="0"/>
        <v>3.2630825863507444E-6</v>
      </c>
      <c r="K23" s="63">
        <f>I23/'סכום נכסי הקרן'!$C$41</f>
        <v>6.8494199933715412E-8</v>
      </c>
    </row>
    <row r="24" spans="1:11">
      <c r="A24" s="61" t="s">
        <v>2519</v>
      </c>
      <c r="B24" s="55">
        <v>30311000</v>
      </c>
      <c r="C24" s="55">
        <v>11</v>
      </c>
      <c r="D24" s="55" t="s">
        <v>249</v>
      </c>
      <c r="E24" s="55" t="s">
        <v>250</v>
      </c>
      <c r="F24" s="68" t="s">
        <v>129</v>
      </c>
      <c r="G24" s="122" t="s">
        <v>2923</v>
      </c>
      <c r="H24" s="122" t="s">
        <v>2923</v>
      </c>
      <c r="I24" s="62">
        <v>673.19003898099982</v>
      </c>
      <c r="J24" s="63">
        <f t="shared" si="0"/>
        <v>1.0255259479325041E-2</v>
      </c>
      <c r="K24" s="63">
        <f>I24/'סכום נכסי הקרן'!$C$41</f>
        <v>2.1526448521015667E-4</v>
      </c>
    </row>
    <row r="25" spans="1:11">
      <c r="A25" s="61" t="s">
        <v>2520</v>
      </c>
      <c r="B25" s="55">
        <v>32012000</v>
      </c>
      <c r="C25" s="55">
        <v>12</v>
      </c>
      <c r="D25" s="55" t="s">
        <v>249</v>
      </c>
      <c r="E25" s="55" t="s">
        <v>250</v>
      </c>
      <c r="F25" s="68" t="s">
        <v>131</v>
      </c>
      <c r="G25" s="122" t="s">
        <v>2923</v>
      </c>
      <c r="H25" s="122" t="s">
        <v>2923</v>
      </c>
      <c r="I25" s="62">
        <v>145.35180847199999</v>
      </c>
      <c r="J25" s="63">
        <f t="shared" si="0"/>
        <v>2.2142640641650774E-3</v>
      </c>
      <c r="K25" s="63">
        <f>I25/'סכום נכסי הקרן'!$C$41</f>
        <v>4.6478825314249001E-5</v>
      </c>
    </row>
    <row r="26" spans="1:11">
      <c r="A26" s="61" t="s">
        <v>2520</v>
      </c>
      <c r="B26" s="55">
        <v>30312000</v>
      </c>
      <c r="C26" s="55">
        <v>12</v>
      </c>
      <c r="D26" s="55" t="s">
        <v>249</v>
      </c>
      <c r="E26" s="55" t="s">
        <v>250</v>
      </c>
      <c r="F26" s="68" t="s">
        <v>129</v>
      </c>
      <c r="G26" s="122" t="s">
        <v>2923</v>
      </c>
      <c r="H26" s="122" t="s">
        <v>2923</v>
      </c>
      <c r="I26" s="62">
        <v>2307.8770744449998</v>
      </c>
      <c r="J26" s="63">
        <f t="shared" si="0"/>
        <v>3.5157796274949089E-2</v>
      </c>
      <c r="K26" s="63">
        <f>I26/'סכום נכסי הקרן'!$C$41</f>
        <v>7.379847317864832E-4</v>
      </c>
    </row>
    <row r="27" spans="1:11">
      <c r="A27" s="61" t="s">
        <v>2520</v>
      </c>
      <c r="B27" s="55">
        <v>30212000</v>
      </c>
      <c r="C27" s="55">
        <v>12</v>
      </c>
      <c r="D27" s="55" t="s">
        <v>249</v>
      </c>
      <c r="E27" s="55" t="s">
        <v>250</v>
      </c>
      <c r="F27" s="68" t="s">
        <v>132</v>
      </c>
      <c r="G27" s="122" t="s">
        <v>2923</v>
      </c>
      <c r="H27" s="122" t="s">
        <v>2923</v>
      </c>
      <c r="I27" s="62">
        <v>299.82067129100005</v>
      </c>
      <c r="J27" s="63">
        <f t="shared" si="0"/>
        <v>4.5674157419334704E-3</v>
      </c>
      <c r="K27" s="63">
        <f>I27/'סכום נכסי הקרן'!$C$41</f>
        <v>9.5872990869733181E-5</v>
      </c>
    </row>
    <row r="28" spans="1:11">
      <c r="A28" s="61" t="s">
        <v>2520</v>
      </c>
      <c r="B28" s="55">
        <v>31712000</v>
      </c>
      <c r="C28" s="55">
        <v>12</v>
      </c>
      <c r="D28" s="55" t="s">
        <v>249</v>
      </c>
      <c r="E28" s="55" t="s">
        <v>250</v>
      </c>
      <c r="F28" s="68" t="s">
        <v>138</v>
      </c>
      <c r="G28" s="122" t="s">
        <v>2923</v>
      </c>
      <c r="H28" s="122" t="s">
        <v>2923</v>
      </c>
      <c r="I28" s="62">
        <v>0.14334845599999999</v>
      </c>
      <c r="J28" s="63">
        <f t="shared" si="0"/>
        <v>2.1837453424977071E-6</v>
      </c>
      <c r="K28" s="63">
        <f>I28/'סכום נכסי הקרן'!$C$41</f>
        <v>4.5838217738961115E-8</v>
      </c>
    </row>
    <row r="29" spans="1:11">
      <c r="A29" s="61" t="s">
        <v>2520</v>
      </c>
      <c r="B29" s="55">
        <v>31112000</v>
      </c>
      <c r="C29" s="55">
        <v>12</v>
      </c>
      <c r="D29" s="55" t="s">
        <v>249</v>
      </c>
      <c r="E29" s="55" t="s">
        <v>250</v>
      </c>
      <c r="F29" s="68" t="s">
        <v>137</v>
      </c>
      <c r="G29" s="122" t="s">
        <v>2923</v>
      </c>
      <c r="H29" s="122" t="s">
        <v>2923</v>
      </c>
      <c r="I29" s="62">
        <v>3.2297984000000002E-2</v>
      </c>
      <c r="J29" s="63">
        <f t="shared" si="0"/>
        <v>4.9202184732331879E-7</v>
      </c>
      <c r="K29" s="63">
        <f>I29/'סכום נכסי הקרן'!$C$41</f>
        <v>1.032785468663494E-8</v>
      </c>
    </row>
    <row r="30" spans="1:11">
      <c r="A30" s="61" t="s">
        <v>2521</v>
      </c>
      <c r="B30" s="55">
        <v>32610000</v>
      </c>
      <c r="C30" s="55">
        <v>10</v>
      </c>
      <c r="D30" s="55" t="s">
        <v>249</v>
      </c>
      <c r="E30" s="55" t="s">
        <v>250</v>
      </c>
      <c r="F30" s="68" t="s">
        <v>134</v>
      </c>
      <c r="G30" s="122" t="s">
        <v>2923</v>
      </c>
      <c r="H30" s="122" t="s">
        <v>2923</v>
      </c>
      <c r="I30" s="62">
        <v>4.121525E-3</v>
      </c>
      <c r="J30" s="63">
        <f t="shared" si="0"/>
        <v>6.278659201420254E-8</v>
      </c>
      <c r="K30" s="63">
        <f>I30/'סכום נכסי הקרן'!$C$41</f>
        <v>1.3179309051404902E-9</v>
      </c>
    </row>
    <row r="31" spans="1:11">
      <c r="A31" s="61" t="s">
        <v>2521</v>
      </c>
      <c r="B31" s="55">
        <v>34510000</v>
      </c>
      <c r="C31" s="55">
        <v>10</v>
      </c>
      <c r="D31" s="55" t="s">
        <v>249</v>
      </c>
      <c r="E31" s="55" t="s">
        <v>250</v>
      </c>
      <c r="F31" s="68" t="s">
        <v>131</v>
      </c>
      <c r="G31" s="122" t="s">
        <v>2923</v>
      </c>
      <c r="H31" s="122" t="s">
        <v>2923</v>
      </c>
      <c r="I31" s="62">
        <v>207.97839163999996</v>
      </c>
      <c r="J31" s="63">
        <f t="shared" si="0"/>
        <v>3.1683064942395617E-3</v>
      </c>
      <c r="K31" s="63">
        <f>I31/'סכום נכסי הקרן'!$C$41</f>
        <v>6.6504788869112407E-5</v>
      </c>
    </row>
    <row r="32" spans="1:11">
      <c r="A32" s="61" t="s">
        <v>2521</v>
      </c>
      <c r="B32" s="55">
        <v>30310000</v>
      </c>
      <c r="C32" s="55">
        <v>10</v>
      </c>
      <c r="D32" s="55" t="s">
        <v>249</v>
      </c>
      <c r="E32" s="55" t="s">
        <v>250</v>
      </c>
      <c r="F32" s="68" t="s">
        <v>129</v>
      </c>
      <c r="G32" s="122" t="s">
        <v>2923</v>
      </c>
      <c r="H32" s="122" t="s">
        <v>2923</v>
      </c>
      <c r="I32" s="62">
        <v>10411.241923457001</v>
      </c>
      <c r="J32" s="63">
        <f t="shared" si="0"/>
        <v>0.15860304110960288</v>
      </c>
      <c r="K32" s="63">
        <f>I32/'סכום נכסי הקרן'!$C$41</f>
        <v>3.3291797312446979E-3</v>
      </c>
    </row>
    <row r="33" spans="1:11">
      <c r="A33" s="61" t="s">
        <v>2521</v>
      </c>
      <c r="B33" s="55">
        <v>33810000</v>
      </c>
      <c r="C33" s="55">
        <v>10</v>
      </c>
      <c r="D33" s="55" t="s">
        <v>249</v>
      </c>
      <c r="E33" s="55" t="s">
        <v>250</v>
      </c>
      <c r="F33" s="68" t="s">
        <v>132</v>
      </c>
      <c r="G33" s="122" t="s">
        <v>2923</v>
      </c>
      <c r="H33" s="122" t="s">
        <v>2923</v>
      </c>
      <c r="I33" s="62">
        <v>8.4662579999999987E-2</v>
      </c>
      <c r="J33" s="63">
        <f t="shared" si="0"/>
        <v>1.2897349571650742E-6</v>
      </c>
      <c r="K33" s="63">
        <f>I33/'סכום נכסי הקרן'!$C$41</f>
        <v>2.7072365372266126E-8</v>
      </c>
    </row>
    <row r="34" spans="1:11">
      <c r="A34" s="61" t="s">
        <v>2521</v>
      </c>
      <c r="B34" s="55">
        <v>34610000</v>
      </c>
      <c r="C34" s="55">
        <v>10</v>
      </c>
      <c r="D34" s="55" t="s">
        <v>249</v>
      </c>
      <c r="E34" s="55" t="s">
        <v>250</v>
      </c>
      <c r="F34" s="68" t="s">
        <v>133</v>
      </c>
      <c r="G34" s="122" t="s">
        <v>2923</v>
      </c>
      <c r="H34" s="122" t="s">
        <v>2923</v>
      </c>
      <c r="I34" s="62">
        <v>5.930594911</v>
      </c>
      <c r="J34" s="63">
        <f t="shared" si="0"/>
        <v>9.0345647079288077E-5</v>
      </c>
      <c r="K34" s="63">
        <f>I34/'סכום נכסי הקרן'!$C$41</f>
        <v>1.8964131769371324E-6</v>
      </c>
    </row>
    <row r="35" spans="1:11">
      <c r="A35" s="61" t="s">
        <v>2521</v>
      </c>
      <c r="B35" s="55">
        <v>31710000</v>
      </c>
      <c r="C35" s="55">
        <v>10</v>
      </c>
      <c r="D35" s="55" t="s">
        <v>249</v>
      </c>
      <c r="E35" s="55" t="s">
        <v>250</v>
      </c>
      <c r="F35" s="68" t="s">
        <v>138</v>
      </c>
      <c r="G35" s="122" t="s">
        <v>2923</v>
      </c>
      <c r="H35" s="122" t="s">
        <v>2923</v>
      </c>
      <c r="I35" s="62">
        <v>79.368568594999999</v>
      </c>
      <c r="J35" s="63">
        <f t="shared" si="0"/>
        <v>1.2090869120351116E-3</v>
      </c>
      <c r="K35" s="63">
        <f>I35/'סכום נכסי הקרן'!$C$41</f>
        <v>2.537951109070391E-5</v>
      </c>
    </row>
    <row r="36" spans="1:11">
      <c r="A36" s="61" t="s">
        <v>2521</v>
      </c>
      <c r="B36" s="55">
        <v>30710000</v>
      </c>
      <c r="C36" s="55">
        <v>10</v>
      </c>
      <c r="D36" s="55" t="s">
        <v>249</v>
      </c>
      <c r="E36" s="55" t="s">
        <v>250</v>
      </c>
      <c r="F36" s="68" t="s">
        <v>2514</v>
      </c>
      <c r="G36" s="122" t="s">
        <v>2923</v>
      </c>
      <c r="H36" s="122" t="s">
        <v>2923</v>
      </c>
      <c r="I36" s="62">
        <v>1.5074496999999999E-2</v>
      </c>
      <c r="J36" s="63">
        <f t="shared" si="0"/>
        <v>2.2964225449519778E-7</v>
      </c>
      <c r="K36" s="63">
        <f>I36/'סכום נכסי הקרן'!$C$41</f>
        <v>4.8203384610666201E-9</v>
      </c>
    </row>
    <row r="37" spans="1:11">
      <c r="A37" s="61" t="s">
        <v>2521</v>
      </c>
      <c r="B37" s="55">
        <v>30210000</v>
      </c>
      <c r="C37" s="55">
        <v>10</v>
      </c>
      <c r="D37" s="55" t="s">
        <v>249</v>
      </c>
      <c r="E37" s="55" t="s">
        <v>250</v>
      </c>
      <c r="F37" s="68" t="s">
        <v>132</v>
      </c>
      <c r="G37" s="122" t="s">
        <v>2923</v>
      </c>
      <c r="H37" s="122" t="s">
        <v>2923</v>
      </c>
      <c r="I37" s="62">
        <v>-3.8380300000000003</v>
      </c>
      <c r="J37" s="63">
        <f t="shared" si="0"/>
        <v>-5.8467878697392295E-5</v>
      </c>
      <c r="K37" s="63">
        <f>I37/'סכום נכסי הקרן'!$C$41</f>
        <v>-1.227278337958973E-6</v>
      </c>
    </row>
    <row r="38" spans="1:11">
      <c r="A38" s="61" t="s">
        <v>2521</v>
      </c>
      <c r="B38" s="55">
        <v>34710000</v>
      </c>
      <c r="C38" s="55">
        <v>10</v>
      </c>
      <c r="D38" s="55" t="s">
        <v>249</v>
      </c>
      <c r="E38" s="55" t="s">
        <v>250</v>
      </c>
      <c r="F38" s="68" t="s">
        <v>137</v>
      </c>
      <c r="G38" s="122" t="s">
        <v>2923</v>
      </c>
      <c r="H38" s="122" t="s">
        <v>2923</v>
      </c>
      <c r="I38" s="62">
        <v>1.5493423999999999E-2</v>
      </c>
      <c r="J38" s="63">
        <f t="shared" si="0"/>
        <v>2.3602411524643276E-7</v>
      </c>
      <c r="K38" s="63">
        <f>I38/'סכום נכסי הקרן'!$C$41</f>
        <v>4.9542978184156087E-9</v>
      </c>
    </row>
    <row r="39" spans="1:11">
      <c r="A39" s="61" t="s">
        <v>2521</v>
      </c>
      <c r="B39" s="55">
        <v>31410000</v>
      </c>
      <c r="C39" s="55">
        <v>10</v>
      </c>
      <c r="D39" s="55" t="s">
        <v>249</v>
      </c>
      <c r="E39" s="55" t="s">
        <v>250</v>
      </c>
      <c r="F39" s="68" t="s">
        <v>129</v>
      </c>
      <c r="G39" s="122" t="s">
        <v>2923</v>
      </c>
      <c r="H39" s="122" t="s">
        <v>2923</v>
      </c>
      <c r="I39" s="62">
        <v>9.2297243359999985</v>
      </c>
      <c r="J39" s="63">
        <f t="shared" si="0"/>
        <v>1.4060400853761369E-4</v>
      </c>
      <c r="K39" s="63">
        <f>I39/'סכום נכסי הקרן'!$C$41</f>
        <v>2.9513684736454803E-6</v>
      </c>
    </row>
    <row r="40" spans="1:11">
      <c r="A40" s="61" t="s">
        <v>2521</v>
      </c>
      <c r="B40" s="55">
        <v>34010000</v>
      </c>
      <c r="C40" s="55">
        <v>10</v>
      </c>
      <c r="D40" s="55" t="s">
        <v>249</v>
      </c>
      <c r="E40" s="55" t="s">
        <v>250</v>
      </c>
      <c r="F40" s="68" t="s">
        <v>129</v>
      </c>
      <c r="G40" s="122" t="s">
        <v>2923</v>
      </c>
      <c r="H40" s="122" t="s">
        <v>2923</v>
      </c>
      <c r="I40" s="62">
        <v>2736.290727696</v>
      </c>
      <c r="J40" s="63">
        <f t="shared" si="0"/>
        <v>4.1684175044939459E-2</v>
      </c>
      <c r="K40" s="63">
        <f>I40/'סכום נכסי הקרן'!$C$41</f>
        <v>8.7497761519823847E-4</v>
      </c>
    </row>
    <row r="41" spans="1:11">
      <c r="A41" s="61" t="s">
        <v>2521</v>
      </c>
      <c r="B41" s="55">
        <v>30810000</v>
      </c>
      <c r="C41" s="55">
        <v>10</v>
      </c>
      <c r="D41" s="55" t="s">
        <v>249</v>
      </c>
      <c r="E41" s="55" t="s">
        <v>250</v>
      </c>
      <c r="F41" s="68" t="s">
        <v>135</v>
      </c>
      <c r="G41" s="122" t="s">
        <v>2923</v>
      </c>
      <c r="H41" s="122" t="s">
        <v>2923</v>
      </c>
      <c r="I41" s="62">
        <v>9.5999999999999992E-4</v>
      </c>
      <c r="J41" s="63">
        <f t="shared" si="0"/>
        <v>1.4624472333331578E-8</v>
      </c>
      <c r="K41" s="63">
        <f>I41/'סכום נכסי הקרן'!$C$41</f>
        <v>3.0697707012207142E-10</v>
      </c>
    </row>
    <row r="42" spans="1:11">
      <c r="A42" s="61" t="s">
        <v>2522</v>
      </c>
      <c r="B42" s="55">
        <v>31720000</v>
      </c>
      <c r="C42" s="55">
        <v>20</v>
      </c>
      <c r="D42" s="55" t="s">
        <v>249</v>
      </c>
      <c r="E42" s="55" t="s">
        <v>250</v>
      </c>
      <c r="F42" s="68" t="s">
        <v>138</v>
      </c>
      <c r="G42" s="122" t="s">
        <v>2923</v>
      </c>
      <c r="H42" s="122" t="s">
        <v>2923</v>
      </c>
      <c r="I42" s="62">
        <v>2.8806517349999998</v>
      </c>
      <c r="J42" s="63">
        <f t="shared" si="0"/>
        <v>4.3883345417157401E-5</v>
      </c>
      <c r="K42" s="63">
        <f>I42/'סכום נכסי הקרן'!$C$41</f>
        <v>9.2113961422121015E-7</v>
      </c>
    </row>
    <row r="43" spans="1:11">
      <c r="A43" s="61" t="s">
        <v>2522</v>
      </c>
      <c r="B43" s="55">
        <v>34020000</v>
      </c>
      <c r="C43" s="55">
        <v>20</v>
      </c>
      <c r="D43" s="55" t="s">
        <v>249</v>
      </c>
      <c r="E43" s="55" t="s">
        <v>250</v>
      </c>
      <c r="F43" s="68" t="s">
        <v>129</v>
      </c>
      <c r="G43" s="122" t="s">
        <v>2923</v>
      </c>
      <c r="H43" s="122" t="s">
        <v>2923</v>
      </c>
      <c r="I43" s="62">
        <v>1667.0242642580004</v>
      </c>
      <c r="J43" s="63">
        <f t="shared" si="0"/>
        <v>2.5395156491284956E-2</v>
      </c>
      <c r="K43" s="63">
        <f>I43/'סכום נכסי הקרן'!$C$41</f>
        <v>5.3306065048366956E-4</v>
      </c>
    </row>
    <row r="44" spans="1:11">
      <c r="A44" s="61" t="s">
        <v>2522</v>
      </c>
      <c r="B44" s="55">
        <v>30820000</v>
      </c>
      <c r="C44" s="55">
        <v>20</v>
      </c>
      <c r="D44" s="55" t="s">
        <v>249</v>
      </c>
      <c r="E44" s="55" t="s">
        <v>250</v>
      </c>
      <c r="F44" s="68" t="s">
        <v>135</v>
      </c>
      <c r="G44" s="122" t="s">
        <v>2923</v>
      </c>
      <c r="H44" s="122" t="s">
        <v>2923</v>
      </c>
      <c r="I44" s="62">
        <v>5.5500000000000009E-7</v>
      </c>
      <c r="J44" s="63">
        <f t="shared" si="0"/>
        <v>8.454773067707321E-12</v>
      </c>
      <c r="K44" s="63">
        <f>I44/'סכום נכסי הקרן'!$C$41</f>
        <v>1.7747111866432258E-13</v>
      </c>
    </row>
    <row r="45" spans="1:11">
      <c r="A45" s="61" t="s">
        <v>2522</v>
      </c>
      <c r="B45" s="55">
        <v>34520000</v>
      </c>
      <c r="C45" s="55">
        <v>20</v>
      </c>
      <c r="D45" s="55" t="s">
        <v>249</v>
      </c>
      <c r="E45" s="55" t="s">
        <v>250</v>
      </c>
      <c r="F45" s="68" t="s">
        <v>131</v>
      </c>
      <c r="G45" s="122" t="s">
        <v>2923</v>
      </c>
      <c r="H45" s="122" t="s">
        <v>2923</v>
      </c>
      <c r="I45" s="62">
        <v>0.60054323200000004</v>
      </c>
      <c r="J45" s="63">
        <f t="shared" si="0"/>
        <v>9.148570709743259E-6</v>
      </c>
      <c r="K45" s="63">
        <f>I45/'סכום נכסי הקרן'!$C$41</f>
        <v>1.9203437691770776E-7</v>
      </c>
    </row>
    <row r="46" spans="1:11">
      <c r="A46" s="61" t="s">
        <v>2522</v>
      </c>
      <c r="B46" s="55">
        <v>31120000</v>
      </c>
      <c r="C46" s="55">
        <v>20</v>
      </c>
      <c r="D46" s="55" t="s">
        <v>249</v>
      </c>
      <c r="E46" s="55" t="s">
        <v>250</v>
      </c>
      <c r="F46" s="68" t="s">
        <v>137</v>
      </c>
      <c r="G46" s="122" t="s">
        <v>2923</v>
      </c>
      <c r="H46" s="122" t="s">
        <v>2923</v>
      </c>
      <c r="I46" s="62">
        <v>0.47154802200000001</v>
      </c>
      <c r="J46" s="63">
        <f t="shared" si="0"/>
        <v>7.1834802099752403E-6</v>
      </c>
      <c r="K46" s="63">
        <f>I46/'סכום נכסי הקרן'!$C$41</f>
        <v>1.5078586480772717E-7</v>
      </c>
    </row>
    <row r="47" spans="1:11">
      <c r="A47" s="61" t="s">
        <v>2522</v>
      </c>
      <c r="B47" s="55">
        <v>31220000</v>
      </c>
      <c r="C47" s="55">
        <v>20</v>
      </c>
      <c r="D47" s="55" t="s">
        <v>249</v>
      </c>
      <c r="E47" s="55" t="s">
        <v>250</v>
      </c>
      <c r="F47" s="68" t="s">
        <v>133</v>
      </c>
      <c r="G47" s="122" t="s">
        <v>2923</v>
      </c>
      <c r="H47" s="122" t="s">
        <v>2923</v>
      </c>
      <c r="I47" s="62">
        <v>7.0762970000000005E-3</v>
      </c>
      <c r="J47" s="63">
        <f t="shared" si="0"/>
        <v>1.0779907260305965E-7</v>
      </c>
      <c r="K47" s="63">
        <f>I47/'סכום נכסי הקרן'!$C$41</f>
        <v>2.2627717920558374E-9</v>
      </c>
    </row>
    <row r="48" spans="1:11">
      <c r="A48" s="61" t="s">
        <v>2523</v>
      </c>
      <c r="B48" s="55">
        <v>30326000</v>
      </c>
      <c r="C48" s="55">
        <v>26</v>
      </c>
      <c r="D48" s="55" t="s">
        <v>249</v>
      </c>
      <c r="E48" s="55" t="s">
        <v>250</v>
      </c>
      <c r="F48" s="68" t="s">
        <v>129</v>
      </c>
      <c r="G48" s="122" t="s">
        <v>2923</v>
      </c>
      <c r="H48" s="122" t="s">
        <v>2923</v>
      </c>
      <c r="I48" s="62">
        <v>2.8453499999999998</v>
      </c>
      <c r="J48" s="63">
        <f t="shared" si="0"/>
        <v>4.3345564951713543E-5</v>
      </c>
      <c r="K48" s="63">
        <f>I48/'סכום נכסי הקרן'!$C$41</f>
        <v>9.0985125674149578E-7</v>
      </c>
    </row>
    <row r="49" spans="1:11">
      <c r="A49" s="123" t="s">
        <v>2923</v>
      </c>
      <c r="B49" s="124" t="s">
        <v>2923</v>
      </c>
      <c r="C49" s="124" t="s">
        <v>2923</v>
      </c>
      <c r="D49" s="124" t="s">
        <v>2923</v>
      </c>
      <c r="E49" s="124" t="s">
        <v>2923</v>
      </c>
      <c r="F49" s="124" t="s">
        <v>2923</v>
      </c>
      <c r="G49" s="124" t="s">
        <v>2923</v>
      </c>
      <c r="H49" s="124" t="s">
        <v>2923</v>
      </c>
      <c r="I49" s="124" t="s">
        <v>2923</v>
      </c>
      <c r="J49" s="124" t="s">
        <v>2923</v>
      </c>
      <c r="K49" s="124" t="s">
        <v>2923</v>
      </c>
    </row>
    <row r="50" spans="1:11">
      <c r="A50" s="56" t="s">
        <v>182</v>
      </c>
      <c r="B50" s="121" t="s">
        <v>2923</v>
      </c>
      <c r="C50" s="121" t="s">
        <v>2923</v>
      </c>
      <c r="D50" s="121" t="s">
        <v>2923</v>
      </c>
      <c r="E50" s="121" t="s">
        <v>2923</v>
      </c>
      <c r="F50" s="121" t="s">
        <v>2923</v>
      </c>
      <c r="G50" s="121" t="s">
        <v>2923</v>
      </c>
      <c r="H50" s="121" t="s">
        <v>2923</v>
      </c>
      <c r="I50" s="65">
        <f>I51</f>
        <v>934.715639055</v>
      </c>
      <c r="J50" s="66">
        <f t="shared" si="0"/>
        <v>1.4239294794679369E-2</v>
      </c>
      <c r="K50" s="66">
        <f>I50/'סכום נכסי הקרן'!$C$41</f>
        <v>2.9889194611914957E-4</v>
      </c>
    </row>
    <row r="51" spans="1:11">
      <c r="A51" s="71" t="s">
        <v>43</v>
      </c>
      <c r="B51" s="124" t="s">
        <v>2923</v>
      </c>
      <c r="C51" s="124" t="s">
        <v>2923</v>
      </c>
      <c r="D51" s="124" t="s">
        <v>2923</v>
      </c>
      <c r="E51" s="124" t="s">
        <v>2923</v>
      </c>
      <c r="F51" s="124" t="s">
        <v>2923</v>
      </c>
      <c r="G51" s="124" t="s">
        <v>2923</v>
      </c>
      <c r="H51" s="124" t="s">
        <v>2923</v>
      </c>
      <c r="I51" s="65">
        <f>SUM(I52:I54)</f>
        <v>934.715639055</v>
      </c>
      <c r="J51" s="66">
        <f t="shared" ref="J51" si="1">IFERROR(I51/$I$8,0)</f>
        <v>1.4239294794679369E-2</v>
      </c>
      <c r="K51" s="66">
        <f>I51/'סכום נכסי הקרן'!$C$41</f>
        <v>2.9889194611914957E-4</v>
      </c>
    </row>
    <row r="52" spans="1:11">
      <c r="A52" s="61" t="s">
        <v>2524</v>
      </c>
      <c r="B52" s="55">
        <v>31785000</v>
      </c>
      <c r="C52" s="55">
        <v>85</v>
      </c>
      <c r="D52" s="55" t="s">
        <v>2525</v>
      </c>
      <c r="E52" s="55" t="s">
        <v>2526</v>
      </c>
      <c r="F52" s="68" t="s">
        <v>138</v>
      </c>
      <c r="G52" s="122" t="s">
        <v>2923</v>
      </c>
      <c r="H52" s="122" t="s">
        <v>2923</v>
      </c>
      <c r="I52" s="62">
        <v>21.088111638999997</v>
      </c>
      <c r="J52" s="63">
        <f>IFERROR(I52/$I$8,0)</f>
        <v>3.2125260961121156E-4</v>
      </c>
      <c r="K52" s="63">
        <f>I52/'סכום נכסי הקרן'!$C$41</f>
        <v>6.7432986722368471E-6</v>
      </c>
    </row>
    <row r="53" spans="1:11">
      <c r="A53" s="61" t="s">
        <v>2524</v>
      </c>
      <c r="B53" s="55">
        <v>32085000</v>
      </c>
      <c r="C53" s="55">
        <v>85</v>
      </c>
      <c r="D53" s="55" t="s">
        <v>2525</v>
      </c>
      <c r="E53" s="55" t="s">
        <v>2526</v>
      </c>
      <c r="F53" s="68" t="s">
        <v>131</v>
      </c>
      <c r="G53" s="122" t="s">
        <v>2923</v>
      </c>
      <c r="H53" s="122" t="s">
        <v>2923</v>
      </c>
      <c r="I53" s="62">
        <v>49.395842616000003</v>
      </c>
      <c r="J53" s="63">
        <f>IFERROR(I53/$I$8,0)</f>
        <v>7.5248763929093023E-4</v>
      </c>
      <c r="K53" s="63">
        <f>I53/'סכום נכסי הקרן'!$C$41</f>
        <v>1.5795199002573582E-5</v>
      </c>
    </row>
    <row r="54" spans="1:11">
      <c r="A54" s="61" t="s">
        <v>2524</v>
      </c>
      <c r="B54" s="55">
        <v>30385000</v>
      </c>
      <c r="C54" s="55">
        <v>85</v>
      </c>
      <c r="D54" s="55" t="s">
        <v>2525</v>
      </c>
      <c r="E54" s="55" t="s">
        <v>2526</v>
      </c>
      <c r="F54" s="68" t="s">
        <v>129</v>
      </c>
      <c r="G54" s="122" t="s">
        <v>2923</v>
      </c>
      <c r="H54" s="122" t="s">
        <v>2923</v>
      </c>
      <c r="I54" s="62">
        <v>864.23168480000004</v>
      </c>
      <c r="J54" s="63">
        <f>IFERROR(I54/$I$8,0)</f>
        <v>1.3165554545777227E-2</v>
      </c>
      <c r="K54" s="63">
        <f>I54/'סכום נכסי הקרן'!$C$41</f>
        <v>2.7635344844433913E-4</v>
      </c>
    </row>
    <row r="55" spans="1:11">
      <c r="A55" s="125" t="s">
        <v>2923</v>
      </c>
      <c r="B55" s="124" t="s">
        <v>2923</v>
      </c>
      <c r="C55" s="124" t="s">
        <v>2923</v>
      </c>
      <c r="D55" s="124" t="s">
        <v>2923</v>
      </c>
      <c r="E55" s="124" t="s">
        <v>2923</v>
      </c>
      <c r="F55" s="124" t="s">
        <v>2923</v>
      </c>
      <c r="G55" s="122" t="s">
        <v>2923</v>
      </c>
      <c r="H55" s="122" t="s">
        <v>2923</v>
      </c>
      <c r="I55" s="124" t="s">
        <v>2923</v>
      </c>
      <c r="J55" s="124" t="s">
        <v>2923</v>
      </c>
      <c r="K55" s="124" t="s">
        <v>2923</v>
      </c>
    </row>
    <row r="56" spans="1:11">
      <c r="A56" s="125" t="s">
        <v>2923</v>
      </c>
      <c r="B56" s="124" t="s">
        <v>2923</v>
      </c>
      <c r="C56" s="124" t="s">
        <v>2923</v>
      </c>
      <c r="D56" s="124" t="s">
        <v>2923</v>
      </c>
      <c r="E56" s="124" t="s">
        <v>2923</v>
      </c>
      <c r="F56" s="124" t="s">
        <v>2923</v>
      </c>
      <c r="G56" s="122" t="s">
        <v>2923</v>
      </c>
      <c r="H56" s="122" t="s">
        <v>2923</v>
      </c>
      <c r="I56" s="124" t="s">
        <v>2923</v>
      </c>
      <c r="J56" s="124" t="s">
        <v>2923</v>
      </c>
      <c r="K56" s="124" t="s">
        <v>2923</v>
      </c>
    </row>
    <row r="57" spans="1:11">
      <c r="A57" s="91" t="s">
        <v>205</v>
      </c>
      <c r="B57" s="126" t="s">
        <v>2923</v>
      </c>
      <c r="C57" s="127" t="s">
        <v>2923</v>
      </c>
      <c r="D57" s="127" t="s">
        <v>2923</v>
      </c>
      <c r="E57" s="127" t="s">
        <v>2923</v>
      </c>
      <c r="F57" s="127" t="s">
        <v>2923</v>
      </c>
      <c r="G57" s="127" t="s">
        <v>2923</v>
      </c>
      <c r="H57" s="127" t="s">
        <v>2923</v>
      </c>
      <c r="I57" s="127" t="s">
        <v>2923</v>
      </c>
      <c r="J57" s="127" t="s">
        <v>2923</v>
      </c>
      <c r="K57" s="127" t="s">
        <v>2923</v>
      </c>
    </row>
    <row r="58" spans="1:11" hidden="1">
      <c r="A58" s="92"/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D50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69.285156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5.42578125" style="1" bestFit="1" customWidth="1"/>
    <col min="12" max="12" width="9.5703125" style="1" customWidth="1"/>
    <col min="13" max="13" width="32.2851562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143</v>
      </c>
      <c r="B1" s="37" t="s" vm="1">
        <v>213</v>
      </c>
    </row>
    <row r="2" spans="1:17">
      <c r="A2" s="37" t="s">
        <v>142</v>
      </c>
      <c r="B2" s="37" t="s">
        <v>214</v>
      </c>
    </row>
    <row r="3" spans="1:17">
      <c r="A3" s="37" t="s">
        <v>144</v>
      </c>
      <c r="B3" s="37" t="s">
        <v>215</v>
      </c>
    </row>
    <row r="4" spans="1:17">
      <c r="A4" s="37" t="s">
        <v>145</v>
      </c>
      <c r="B4" s="37">
        <v>2207</v>
      </c>
    </row>
    <row r="5" spans="1:17">
      <c r="A5" s="147" t="s">
        <v>87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s="3" customFormat="1">
      <c r="A6" s="38" t="s">
        <v>113</v>
      </c>
      <c r="B6" s="39" t="s">
        <v>45</v>
      </c>
      <c r="C6" s="39" t="s">
        <v>117</v>
      </c>
      <c r="D6" s="39" t="s">
        <v>14</v>
      </c>
      <c r="E6" s="39" t="s">
        <v>66</v>
      </c>
      <c r="F6" s="39" t="s">
        <v>102</v>
      </c>
      <c r="G6" s="39" t="s">
        <v>17</v>
      </c>
      <c r="H6" s="39" t="s">
        <v>101</v>
      </c>
      <c r="I6" s="39" t="s">
        <v>16</v>
      </c>
      <c r="J6" s="39" t="s">
        <v>18</v>
      </c>
      <c r="K6" s="39" t="s">
        <v>190</v>
      </c>
      <c r="L6" s="39" t="s">
        <v>189</v>
      </c>
      <c r="M6" s="39" t="s">
        <v>204</v>
      </c>
      <c r="N6" s="39" t="s">
        <v>62</v>
      </c>
      <c r="O6" s="39" t="s">
        <v>192</v>
      </c>
      <c r="P6" s="39" t="s">
        <v>146</v>
      </c>
      <c r="Q6" s="128" t="s">
        <v>148</v>
      </c>
    </row>
    <row r="7" spans="1:17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27" t="s">
        <v>21</v>
      </c>
      <c r="G7" s="27" t="s">
        <v>20</v>
      </c>
      <c r="H7" s="118" t="s">
        <v>2923</v>
      </c>
      <c r="I7" s="27" t="s">
        <v>19</v>
      </c>
      <c r="J7" s="27" t="s">
        <v>19</v>
      </c>
      <c r="K7" s="27" t="s">
        <v>197</v>
      </c>
      <c r="L7" s="118" t="s">
        <v>2923</v>
      </c>
      <c r="M7" s="12" t="s">
        <v>193</v>
      </c>
      <c r="N7" s="27" t="s">
        <v>198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19" t="s">
        <v>2923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111</v>
      </c>
      <c r="Q8" s="15" t="s">
        <v>112</v>
      </c>
    </row>
    <row r="9" spans="1:17" s="4" customFormat="1" ht="20.25">
      <c r="A9" s="55" t="s">
        <v>25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62">
        <v>15.136209295227845</v>
      </c>
      <c r="H9" s="124" t="s">
        <v>2923</v>
      </c>
      <c r="I9" s="124" t="s">
        <v>2923</v>
      </c>
      <c r="J9" s="63">
        <v>1.6072126734274165E-2</v>
      </c>
      <c r="K9" s="124" t="s">
        <v>2923</v>
      </c>
      <c r="L9" s="124" t="s">
        <v>2923</v>
      </c>
      <c r="M9" s="124" t="s">
        <v>2923</v>
      </c>
      <c r="N9" s="62">
        <v>845626.51724027493</v>
      </c>
      <c r="O9" s="124" t="s">
        <v>2923</v>
      </c>
      <c r="P9" s="63">
        <f>IFERROR(N9/$N$9,0)</f>
        <v>1</v>
      </c>
      <c r="Q9" s="63">
        <f>N9/'סכום נכסי הקרן'!$C$41</f>
        <v>0.27040411529161557</v>
      </c>
    </row>
    <row r="10" spans="1:17">
      <c r="A10" s="56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65">
        <v>15.136209295227841</v>
      </c>
      <c r="H10" s="121" t="s">
        <v>2923</v>
      </c>
      <c r="I10" s="121" t="s">
        <v>2923</v>
      </c>
      <c r="J10" s="66">
        <v>1.6072126734274172E-2</v>
      </c>
      <c r="K10" s="121" t="s">
        <v>2923</v>
      </c>
      <c r="L10" s="121" t="s">
        <v>2923</v>
      </c>
      <c r="M10" s="121" t="s">
        <v>2923</v>
      </c>
      <c r="N10" s="65">
        <v>845626.51724027493</v>
      </c>
      <c r="O10" s="121" t="s">
        <v>2923</v>
      </c>
      <c r="P10" s="66">
        <f t="shared" ref="P10:P23" si="0">IFERROR(N10/$N$9,0)</f>
        <v>1</v>
      </c>
      <c r="Q10" s="66">
        <f>N10/'סכום נכסי הקרן'!$C$41</f>
        <v>0.27040411529161557</v>
      </c>
    </row>
    <row r="11" spans="1:17">
      <c r="A11" s="58" t="s">
        <v>23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62">
        <v>15.136209295227841</v>
      </c>
      <c r="H11" s="124" t="s">
        <v>2923</v>
      </c>
      <c r="I11" s="124" t="s">
        <v>2923</v>
      </c>
      <c r="J11" s="63">
        <v>1.6072126734274172E-2</v>
      </c>
      <c r="K11" s="124" t="s">
        <v>2923</v>
      </c>
      <c r="L11" s="124" t="s">
        <v>2923</v>
      </c>
      <c r="M11" s="124" t="s">
        <v>2923</v>
      </c>
      <c r="N11" s="62">
        <v>845626.51724027493</v>
      </c>
      <c r="O11" s="124" t="s">
        <v>2923</v>
      </c>
      <c r="P11" s="63">
        <f t="shared" si="0"/>
        <v>1</v>
      </c>
      <c r="Q11" s="63">
        <f>N11/'סכום נכסי הקרן'!$C$41</f>
        <v>0.27040411529161557</v>
      </c>
    </row>
    <row r="12" spans="1:17">
      <c r="A12" s="59" t="s">
        <v>22</v>
      </c>
      <c r="B12" s="121" t="s">
        <v>2923</v>
      </c>
      <c r="C12" s="121" t="s">
        <v>2923</v>
      </c>
      <c r="D12" s="121" t="s">
        <v>2923</v>
      </c>
      <c r="E12" s="121" t="s">
        <v>2923</v>
      </c>
      <c r="F12" s="121" t="s">
        <v>2923</v>
      </c>
      <c r="G12" s="65">
        <v>15.136209295227841</v>
      </c>
      <c r="H12" s="121" t="s">
        <v>2923</v>
      </c>
      <c r="I12" s="121" t="s">
        <v>2923</v>
      </c>
      <c r="J12" s="66">
        <v>1.6072126734274172E-2</v>
      </c>
      <c r="K12" s="121" t="s">
        <v>2923</v>
      </c>
      <c r="L12" s="121" t="s">
        <v>2923</v>
      </c>
      <c r="M12" s="121" t="s">
        <v>2923</v>
      </c>
      <c r="N12" s="65">
        <v>845626.51724027493</v>
      </c>
      <c r="O12" s="121" t="s">
        <v>2923</v>
      </c>
      <c r="P12" s="66">
        <f t="shared" si="0"/>
        <v>1</v>
      </c>
      <c r="Q12" s="66">
        <f>N12/'סכום נכסי הקרן'!$C$41</f>
        <v>0.27040411529161557</v>
      </c>
    </row>
    <row r="13" spans="1:17">
      <c r="A13" s="60" t="s">
        <v>216</v>
      </c>
      <c r="B13" s="55" t="s">
        <v>217</v>
      </c>
      <c r="C13" s="68" t="s">
        <v>118</v>
      </c>
      <c r="D13" s="55" t="s">
        <v>218</v>
      </c>
      <c r="E13" s="124" t="s">
        <v>2923</v>
      </c>
      <c r="F13" s="124" t="s">
        <v>2923</v>
      </c>
      <c r="G13" s="62">
        <v>0.57999999998145468</v>
      </c>
      <c r="H13" s="68" t="s">
        <v>130</v>
      </c>
      <c r="I13" s="69">
        <v>0.04</v>
      </c>
      <c r="J13" s="63">
        <v>8.1000000002018138E-3</v>
      </c>
      <c r="K13" s="62">
        <v>12862.967165999999</v>
      </c>
      <c r="L13" s="64">
        <v>142.53</v>
      </c>
      <c r="M13" s="124" t="s">
        <v>2923</v>
      </c>
      <c r="N13" s="62">
        <v>18.333586723</v>
      </c>
      <c r="O13" s="63">
        <v>1.4695423186826301E-6</v>
      </c>
      <c r="P13" s="63">
        <f t="shared" si="0"/>
        <v>2.168047755034002E-5</v>
      </c>
      <c r="Q13" s="63">
        <f>N13/'סכום נכסי הקרן'!$C$41</f>
        <v>5.862490351099426E-6</v>
      </c>
    </row>
    <row r="14" spans="1:17">
      <c r="A14" s="60" t="s">
        <v>219</v>
      </c>
      <c r="B14" s="55" t="s">
        <v>220</v>
      </c>
      <c r="C14" s="68" t="s">
        <v>118</v>
      </c>
      <c r="D14" s="55" t="s">
        <v>218</v>
      </c>
      <c r="E14" s="124" t="s">
        <v>2923</v>
      </c>
      <c r="F14" s="124" t="s">
        <v>2923</v>
      </c>
      <c r="G14" s="62">
        <v>3.3700000000000707</v>
      </c>
      <c r="H14" s="68" t="s">
        <v>130</v>
      </c>
      <c r="I14" s="69">
        <v>7.4999999999999997E-3</v>
      </c>
      <c r="J14" s="63">
        <v>1.1599999999999793E-2</v>
      </c>
      <c r="K14" s="62">
        <v>15573577.694272</v>
      </c>
      <c r="L14" s="64">
        <v>111.6</v>
      </c>
      <c r="M14" s="124" t="s">
        <v>2923</v>
      </c>
      <c r="N14" s="62">
        <v>17380.113588621003</v>
      </c>
      <c r="O14" s="63">
        <v>7.4374717681381989E-4</v>
      </c>
      <c r="P14" s="63">
        <f t="shared" si="0"/>
        <v>2.0552942976932033E-2</v>
      </c>
      <c r="Q14" s="63">
        <f>N14/'סכום נכסי הקרן'!$C$41</f>
        <v>5.5576003623163299E-3</v>
      </c>
    </row>
    <row r="15" spans="1:17">
      <c r="A15" s="60" t="s">
        <v>221</v>
      </c>
      <c r="B15" s="55" t="s">
        <v>222</v>
      </c>
      <c r="C15" s="68" t="s">
        <v>118</v>
      </c>
      <c r="D15" s="55" t="s">
        <v>218</v>
      </c>
      <c r="E15" s="124" t="s">
        <v>2923</v>
      </c>
      <c r="F15" s="124" t="s">
        <v>2923</v>
      </c>
      <c r="G15" s="62">
        <v>5.3399999999999705</v>
      </c>
      <c r="H15" s="68" t="s">
        <v>130</v>
      </c>
      <c r="I15" s="69">
        <v>5.0000000000000001E-3</v>
      </c>
      <c r="J15" s="63">
        <v>1.2599999999999839E-2</v>
      </c>
      <c r="K15" s="62">
        <v>32134641.107306</v>
      </c>
      <c r="L15" s="64">
        <v>107.42</v>
      </c>
      <c r="M15" s="124" t="s">
        <v>2923</v>
      </c>
      <c r="N15" s="62">
        <v>34519.031979655992</v>
      </c>
      <c r="O15" s="63">
        <v>1.5809976429074612E-3</v>
      </c>
      <c r="P15" s="63">
        <f t="shared" si="0"/>
        <v>4.0820659328789484E-2</v>
      </c>
      <c r="Q15" s="63">
        <f>N15/'סכום נכסי הקרן'!$C$41</f>
        <v>1.1038074271421755E-2</v>
      </c>
    </row>
    <row r="16" spans="1:17">
      <c r="A16" s="60" t="s">
        <v>223</v>
      </c>
      <c r="B16" s="55" t="s">
        <v>224</v>
      </c>
      <c r="C16" s="68" t="s">
        <v>118</v>
      </c>
      <c r="D16" s="55" t="s">
        <v>218</v>
      </c>
      <c r="E16" s="124" t="s">
        <v>2923</v>
      </c>
      <c r="F16" s="124" t="s">
        <v>2923</v>
      </c>
      <c r="G16" s="62">
        <v>10.160000000000004</v>
      </c>
      <c r="H16" s="68" t="s">
        <v>130</v>
      </c>
      <c r="I16" s="69">
        <v>0.04</v>
      </c>
      <c r="J16" s="63">
        <v>1.5300000000000012E-2</v>
      </c>
      <c r="K16" s="62">
        <v>84914184.595761999</v>
      </c>
      <c r="L16" s="64">
        <v>172.48</v>
      </c>
      <c r="M16" s="124" t="s">
        <v>2923</v>
      </c>
      <c r="N16" s="62">
        <v>146459.97659467699</v>
      </c>
      <c r="O16" s="63">
        <v>5.3296867750859374E-3</v>
      </c>
      <c r="P16" s="63">
        <f t="shared" si="0"/>
        <v>0.17319700081384995</v>
      </c>
      <c r="Q16" s="63">
        <f>N16/'סכום נכסי הקרן'!$C$41</f>
        <v>4.6833181776230318E-2</v>
      </c>
    </row>
    <row r="17" spans="1:17">
      <c r="A17" s="60" t="s">
        <v>225</v>
      </c>
      <c r="B17" s="55" t="s">
        <v>226</v>
      </c>
      <c r="C17" s="68" t="s">
        <v>118</v>
      </c>
      <c r="D17" s="55" t="s">
        <v>218</v>
      </c>
      <c r="E17" s="124" t="s">
        <v>2923</v>
      </c>
      <c r="F17" s="124" t="s">
        <v>2923</v>
      </c>
      <c r="G17" s="62">
        <v>19.080000000000037</v>
      </c>
      <c r="H17" s="68" t="s">
        <v>130</v>
      </c>
      <c r="I17" s="69">
        <v>0.01</v>
      </c>
      <c r="J17" s="63">
        <v>1.7300000000000041E-2</v>
      </c>
      <c r="K17" s="62">
        <v>321624392.90875697</v>
      </c>
      <c r="L17" s="64">
        <v>98.46</v>
      </c>
      <c r="M17" s="124" t="s">
        <v>2923</v>
      </c>
      <c r="N17" s="62">
        <v>316671.38292001601</v>
      </c>
      <c r="O17" s="63">
        <v>1.7764294140964722E-2</v>
      </c>
      <c r="P17" s="63">
        <f t="shared" si="0"/>
        <v>0.37448137737388093</v>
      </c>
      <c r="Q17" s="63">
        <f>N17/'סכום נכסי הקרן'!$C$41</f>
        <v>0.1012613055419699</v>
      </c>
    </row>
    <row r="18" spans="1:17">
      <c r="A18" s="60" t="s">
        <v>227</v>
      </c>
      <c r="B18" s="55" t="s">
        <v>228</v>
      </c>
      <c r="C18" s="68" t="s">
        <v>118</v>
      </c>
      <c r="D18" s="55" t="s">
        <v>218</v>
      </c>
      <c r="E18" s="124" t="s">
        <v>2923</v>
      </c>
      <c r="F18" s="124" t="s">
        <v>2923</v>
      </c>
      <c r="G18" s="62">
        <v>2.5799999999999961</v>
      </c>
      <c r="H18" s="68" t="s">
        <v>130</v>
      </c>
      <c r="I18" s="69">
        <v>1E-3</v>
      </c>
      <c r="J18" s="63">
        <v>1.1299999999999923E-2</v>
      </c>
      <c r="K18" s="62">
        <v>31070594.104134001</v>
      </c>
      <c r="L18" s="64">
        <v>108.67</v>
      </c>
      <c r="M18" s="124" t="s">
        <v>2923</v>
      </c>
      <c r="N18" s="62">
        <v>33764.413886602</v>
      </c>
      <c r="O18" s="63">
        <v>1.548144870311539E-3</v>
      </c>
      <c r="P18" s="63">
        <f t="shared" si="0"/>
        <v>3.9928281810264275E-2</v>
      </c>
      <c r="Q18" s="63">
        <f>N18/'סכום נכסי הקרן'!$C$41</f>
        <v>1.0796771718018818E-2</v>
      </c>
    </row>
    <row r="19" spans="1:17">
      <c r="A19" s="60" t="s">
        <v>229</v>
      </c>
      <c r="B19" s="55" t="s">
        <v>230</v>
      </c>
      <c r="C19" s="68" t="s">
        <v>118</v>
      </c>
      <c r="D19" s="55" t="s">
        <v>218</v>
      </c>
      <c r="E19" s="124" t="s">
        <v>2923</v>
      </c>
      <c r="F19" s="124" t="s">
        <v>2923</v>
      </c>
      <c r="G19" s="62">
        <v>14.419999999999977</v>
      </c>
      <c r="H19" s="68" t="s">
        <v>130</v>
      </c>
      <c r="I19" s="69">
        <v>2.75E-2</v>
      </c>
      <c r="J19" s="63">
        <v>1.6500000000000029E-2</v>
      </c>
      <c r="K19" s="62">
        <v>77201038.351226002</v>
      </c>
      <c r="L19" s="64">
        <v>140.35</v>
      </c>
      <c r="M19" s="124" t="s">
        <v>2923</v>
      </c>
      <c r="N19" s="62">
        <v>108351.66212283798</v>
      </c>
      <c r="O19" s="63">
        <v>4.2358880763508555E-3</v>
      </c>
      <c r="P19" s="63">
        <f t="shared" si="0"/>
        <v>0.12813181695915421</v>
      </c>
      <c r="Q19" s="63">
        <f>N19/'סכום נכסי הקרן'!$C$41</f>
        <v>3.4647370605547324E-2</v>
      </c>
    </row>
    <row r="20" spans="1:17">
      <c r="A20" s="60" t="s">
        <v>231</v>
      </c>
      <c r="B20" s="55" t="s">
        <v>232</v>
      </c>
      <c r="C20" s="68" t="s">
        <v>118</v>
      </c>
      <c r="D20" s="55" t="s">
        <v>218</v>
      </c>
      <c r="E20" s="124" t="s">
        <v>2923</v>
      </c>
      <c r="F20" s="124" t="s">
        <v>2923</v>
      </c>
      <c r="G20" s="62">
        <v>1.8300000000000425</v>
      </c>
      <c r="H20" s="68" t="s">
        <v>130</v>
      </c>
      <c r="I20" s="69">
        <v>7.4999999999999997E-3</v>
      </c>
      <c r="J20" s="63">
        <v>1.2500000000000289E-2</v>
      </c>
      <c r="K20" s="62">
        <v>15801037.948293999</v>
      </c>
      <c r="L20" s="64">
        <v>111.09</v>
      </c>
      <c r="M20" s="124" t="s">
        <v>2923</v>
      </c>
      <c r="N20" s="62">
        <v>17553.373376521999</v>
      </c>
      <c r="O20" s="63">
        <v>7.280669077539332E-4</v>
      </c>
      <c r="P20" s="63">
        <f t="shared" si="0"/>
        <v>2.0757832232848977E-2</v>
      </c>
      <c r="Q20" s="63">
        <f>N20/'סכום נכסי הקרן'!$C$41</f>
        <v>5.613003260295308E-3</v>
      </c>
    </row>
    <row r="21" spans="1:17">
      <c r="A21" s="60" t="s">
        <v>233</v>
      </c>
      <c r="B21" s="55" t="s">
        <v>234</v>
      </c>
      <c r="C21" s="68" t="s">
        <v>118</v>
      </c>
      <c r="D21" s="55" t="s">
        <v>218</v>
      </c>
      <c r="E21" s="124" t="s">
        <v>2923</v>
      </c>
      <c r="F21" s="124" t="s">
        <v>2923</v>
      </c>
      <c r="G21" s="62">
        <v>4.7299999999997775</v>
      </c>
      <c r="H21" s="68" t="s">
        <v>130</v>
      </c>
      <c r="I21" s="69">
        <v>1.1000000000000001E-2</v>
      </c>
      <c r="J21" s="63">
        <v>1.2099999999999363E-2</v>
      </c>
      <c r="K21" s="62">
        <v>9799754.1914700009</v>
      </c>
      <c r="L21" s="64">
        <v>100.55</v>
      </c>
      <c r="M21" s="124" t="s">
        <v>2923</v>
      </c>
      <c r="N21" s="62">
        <v>9853.653520803</v>
      </c>
      <c r="O21" s="63">
        <v>1.4415768232572187E-3</v>
      </c>
      <c r="P21" s="63">
        <f t="shared" si="0"/>
        <v>1.1652488799618849E-2</v>
      </c>
      <c r="Q21" s="63">
        <f>N21/'סכום נכסי הקרן'!$C$41</f>
        <v>3.1508809248063947E-3</v>
      </c>
    </row>
    <row r="22" spans="1:17">
      <c r="A22" s="60" t="s">
        <v>235</v>
      </c>
      <c r="B22" s="55" t="s">
        <v>236</v>
      </c>
      <c r="C22" s="68" t="s">
        <v>118</v>
      </c>
      <c r="D22" s="55" t="s">
        <v>218</v>
      </c>
      <c r="E22" s="124" t="s">
        <v>2923</v>
      </c>
      <c r="F22" s="124" t="s">
        <v>2923</v>
      </c>
      <c r="G22" s="62">
        <v>7.8899999999999775</v>
      </c>
      <c r="H22" s="68" t="s">
        <v>130</v>
      </c>
      <c r="I22" s="69">
        <v>1E-3</v>
      </c>
      <c r="J22" s="63">
        <v>1.4599999999999913E-2</v>
      </c>
      <c r="K22" s="62">
        <v>47070066.314140007</v>
      </c>
      <c r="L22" s="64">
        <v>100.3</v>
      </c>
      <c r="M22" s="124" t="s">
        <v>2923</v>
      </c>
      <c r="N22" s="62">
        <v>47211.277341326997</v>
      </c>
      <c r="O22" s="63">
        <v>1.824380515323399E-3</v>
      </c>
      <c r="P22" s="63">
        <f t="shared" si="0"/>
        <v>5.5829939552276907E-2</v>
      </c>
      <c r="Q22" s="63">
        <f>N22/'סכום נכסי הקרן'!$C$41</f>
        <v>1.5096645411417814E-2</v>
      </c>
    </row>
    <row r="23" spans="1:17">
      <c r="A23" s="60" t="s">
        <v>237</v>
      </c>
      <c r="B23" s="55" t="s">
        <v>238</v>
      </c>
      <c r="C23" s="68" t="s">
        <v>118</v>
      </c>
      <c r="D23" s="55" t="s">
        <v>218</v>
      </c>
      <c r="E23" s="124" t="s">
        <v>2923</v>
      </c>
      <c r="F23" s="124" t="s">
        <v>2923</v>
      </c>
      <c r="G23" s="62">
        <v>25.70000000000001</v>
      </c>
      <c r="H23" s="68" t="s">
        <v>130</v>
      </c>
      <c r="I23" s="69">
        <v>5.0000000000000001E-3</v>
      </c>
      <c r="J23" s="63">
        <v>1.7899999999999992E-2</v>
      </c>
      <c r="K23" s="62">
        <v>141984660.56482899</v>
      </c>
      <c r="L23" s="64">
        <v>80.180000000000007</v>
      </c>
      <c r="M23" s="124" t="s">
        <v>2923</v>
      </c>
      <c r="N23" s="62">
        <v>113843.29832248999</v>
      </c>
      <c r="O23" s="63">
        <v>9.0423781530392325E-3</v>
      </c>
      <c r="P23" s="63">
        <f t="shared" si="0"/>
        <v>0.13462597967483408</v>
      </c>
      <c r="Q23" s="63">
        <f>N23/'סכום נכסי הקרן'!$C$41</f>
        <v>3.6403418929240532E-2</v>
      </c>
    </row>
    <row r="24" spans="1:17">
      <c r="A24" s="125" t="s">
        <v>2923</v>
      </c>
      <c r="B24" s="124" t="s">
        <v>2923</v>
      </c>
      <c r="C24" s="124" t="s">
        <v>2923</v>
      </c>
      <c r="D24" s="124" t="s">
        <v>2923</v>
      </c>
      <c r="E24" s="124" t="s">
        <v>2923</v>
      </c>
      <c r="F24" s="124" t="s">
        <v>2923</v>
      </c>
      <c r="G24" s="124" t="s">
        <v>2923</v>
      </c>
      <c r="H24" s="124" t="s">
        <v>2923</v>
      </c>
      <c r="I24" s="124" t="s">
        <v>2923</v>
      </c>
      <c r="J24" s="124" t="s">
        <v>2923</v>
      </c>
      <c r="K24" s="124" t="s">
        <v>2923</v>
      </c>
      <c r="L24" s="124" t="s">
        <v>2923</v>
      </c>
      <c r="M24" s="124" t="s">
        <v>2923</v>
      </c>
      <c r="N24" s="124" t="s">
        <v>2923</v>
      </c>
      <c r="O24" s="124" t="s">
        <v>2923</v>
      </c>
      <c r="P24" s="124" t="s">
        <v>2923</v>
      </c>
      <c r="Q24" s="124" t="s">
        <v>2923</v>
      </c>
    </row>
    <row r="25" spans="1:17">
      <c r="A25" s="124" t="s">
        <v>2923</v>
      </c>
      <c r="B25" s="124" t="s">
        <v>2923</v>
      </c>
      <c r="C25" s="124" t="s">
        <v>2923</v>
      </c>
      <c r="D25" s="124" t="s">
        <v>2923</v>
      </c>
      <c r="E25" s="124" t="s">
        <v>2923</v>
      </c>
      <c r="F25" s="124" t="s">
        <v>2923</v>
      </c>
      <c r="G25" s="124" t="s">
        <v>2923</v>
      </c>
      <c r="H25" s="124" t="s">
        <v>2923</v>
      </c>
      <c r="I25" s="124" t="s">
        <v>2923</v>
      </c>
      <c r="J25" s="124" t="s">
        <v>2923</v>
      </c>
      <c r="K25" s="124" t="s">
        <v>2923</v>
      </c>
      <c r="L25" s="124" t="s">
        <v>2923</v>
      </c>
      <c r="M25" s="124" t="s">
        <v>2923</v>
      </c>
      <c r="N25" s="124" t="s">
        <v>2923</v>
      </c>
      <c r="O25" s="124" t="s">
        <v>2923</v>
      </c>
      <c r="P25" s="124" t="s">
        <v>2923</v>
      </c>
      <c r="Q25" s="124" t="s">
        <v>2923</v>
      </c>
    </row>
    <row r="26" spans="1:17">
      <c r="A26" s="124" t="s">
        <v>2923</v>
      </c>
      <c r="B26" s="124" t="s">
        <v>2923</v>
      </c>
      <c r="C26" s="124" t="s">
        <v>2923</v>
      </c>
      <c r="D26" s="124" t="s">
        <v>2923</v>
      </c>
      <c r="E26" s="124" t="s">
        <v>2923</v>
      </c>
      <c r="F26" s="124" t="s">
        <v>2923</v>
      </c>
      <c r="G26" s="124" t="s">
        <v>2923</v>
      </c>
      <c r="H26" s="124" t="s">
        <v>2923</v>
      </c>
      <c r="I26" s="124" t="s">
        <v>2923</v>
      </c>
      <c r="J26" s="124" t="s">
        <v>2923</v>
      </c>
      <c r="K26" s="124" t="s">
        <v>2923</v>
      </c>
      <c r="L26" s="124" t="s">
        <v>2923</v>
      </c>
      <c r="M26" s="124" t="s">
        <v>2923</v>
      </c>
      <c r="N26" s="124" t="s">
        <v>2923</v>
      </c>
      <c r="O26" s="124" t="s">
        <v>2923</v>
      </c>
      <c r="P26" s="124" t="s">
        <v>2923</v>
      </c>
      <c r="Q26" s="124" t="s">
        <v>2923</v>
      </c>
    </row>
    <row r="27" spans="1:17">
      <c r="A27" s="91" t="s">
        <v>110</v>
      </c>
      <c r="B27" s="129" t="s">
        <v>2923</v>
      </c>
      <c r="C27" s="129" t="s">
        <v>2923</v>
      </c>
      <c r="D27" s="124" t="s">
        <v>2923</v>
      </c>
      <c r="E27" s="124" t="s">
        <v>2923</v>
      </c>
      <c r="F27" s="124" t="s">
        <v>2923</v>
      </c>
      <c r="G27" s="124" t="s">
        <v>2923</v>
      </c>
      <c r="H27" s="124" t="s">
        <v>2923</v>
      </c>
      <c r="I27" s="124" t="s">
        <v>2923</v>
      </c>
      <c r="J27" s="124" t="s">
        <v>2923</v>
      </c>
      <c r="K27" s="124" t="s">
        <v>2923</v>
      </c>
      <c r="L27" s="124" t="s">
        <v>2923</v>
      </c>
      <c r="M27" s="124" t="s">
        <v>2923</v>
      </c>
      <c r="N27" s="124" t="s">
        <v>2923</v>
      </c>
      <c r="O27" s="124" t="s">
        <v>2923</v>
      </c>
      <c r="P27" s="124" t="s">
        <v>2923</v>
      </c>
      <c r="Q27" s="124" t="s">
        <v>2923</v>
      </c>
    </row>
    <row r="28" spans="1:17">
      <c r="A28" s="91" t="s">
        <v>188</v>
      </c>
      <c r="B28" s="129" t="s">
        <v>2923</v>
      </c>
      <c r="C28" s="129" t="s">
        <v>2923</v>
      </c>
      <c r="D28" s="124" t="s">
        <v>2923</v>
      </c>
      <c r="E28" s="124" t="s">
        <v>2923</v>
      </c>
      <c r="F28" s="124" t="s">
        <v>2923</v>
      </c>
      <c r="G28" s="124" t="s">
        <v>2923</v>
      </c>
      <c r="H28" s="124" t="s">
        <v>2923</v>
      </c>
      <c r="I28" s="124" t="s">
        <v>2923</v>
      </c>
      <c r="J28" s="124" t="s">
        <v>2923</v>
      </c>
      <c r="K28" s="124" t="s">
        <v>2923</v>
      </c>
      <c r="L28" s="124" t="s">
        <v>2923</v>
      </c>
      <c r="M28" s="124" t="s">
        <v>2923</v>
      </c>
      <c r="N28" s="124" t="s">
        <v>2923</v>
      </c>
      <c r="O28" s="124" t="s">
        <v>2923</v>
      </c>
      <c r="P28" s="124" t="s">
        <v>2923</v>
      </c>
      <c r="Q28" s="124" t="s">
        <v>2923</v>
      </c>
    </row>
    <row r="29" spans="1:17">
      <c r="A29" s="91" t="s">
        <v>196</v>
      </c>
      <c r="B29" s="130" t="s">
        <v>2923</v>
      </c>
      <c r="C29" s="130" t="s">
        <v>2923</v>
      </c>
      <c r="D29" s="124" t="s">
        <v>2923</v>
      </c>
      <c r="E29" s="124" t="s">
        <v>2923</v>
      </c>
      <c r="F29" s="124" t="s">
        <v>2923</v>
      </c>
      <c r="G29" s="124" t="s">
        <v>2923</v>
      </c>
      <c r="H29" s="124" t="s">
        <v>2923</v>
      </c>
      <c r="I29" s="124" t="s">
        <v>2923</v>
      </c>
      <c r="J29" s="124" t="s">
        <v>2923</v>
      </c>
      <c r="K29" s="124" t="s">
        <v>2923</v>
      </c>
      <c r="L29" s="124" t="s">
        <v>2923</v>
      </c>
      <c r="M29" s="124" t="s">
        <v>2923</v>
      </c>
      <c r="N29" s="124" t="s">
        <v>2923</v>
      </c>
      <c r="O29" s="124" t="s">
        <v>2923</v>
      </c>
      <c r="P29" s="124" t="s">
        <v>2923</v>
      </c>
      <c r="Q29" s="124" t="s">
        <v>2923</v>
      </c>
    </row>
    <row r="30" spans="1:17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hidden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idden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hidden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hidden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hidden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idden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hidden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hidden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M5 N5:P7 C1:P4 B5:H28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143</v>
      </c>
      <c r="B1" s="37" t="s" vm="1">
        <v>213</v>
      </c>
    </row>
    <row r="2" spans="1:19">
      <c r="A2" s="37" t="s">
        <v>142</v>
      </c>
      <c r="B2" s="37" t="s">
        <v>214</v>
      </c>
    </row>
    <row r="3" spans="1:19">
      <c r="A3" s="37" t="s">
        <v>144</v>
      </c>
      <c r="B3" s="37" t="s">
        <v>215</v>
      </c>
    </row>
    <row r="4" spans="1:19">
      <c r="A4" s="37" t="s">
        <v>145</v>
      </c>
      <c r="B4" s="37">
        <v>2207</v>
      </c>
    </row>
    <row r="5" spans="1:19" ht="18.75">
      <c r="A5" s="147" t="s">
        <v>88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</row>
    <row r="6" spans="1:19" s="3" customFormat="1">
      <c r="A6" s="131" t="s">
        <v>113</v>
      </c>
      <c r="B6" s="40" t="s">
        <v>45</v>
      </c>
      <c r="C6" s="40" t="s">
        <v>117</v>
      </c>
      <c r="D6" s="40" t="s">
        <v>174</v>
      </c>
      <c r="E6" s="40" t="s">
        <v>115</v>
      </c>
      <c r="F6" s="40" t="s">
        <v>65</v>
      </c>
      <c r="G6" s="40" t="s">
        <v>14</v>
      </c>
      <c r="H6" s="40" t="s">
        <v>66</v>
      </c>
      <c r="I6" s="40" t="s">
        <v>102</v>
      </c>
      <c r="J6" s="40" t="s">
        <v>17</v>
      </c>
      <c r="K6" s="40" t="s">
        <v>101</v>
      </c>
      <c r="L6" s="40" t="s">
        <v>16</v>
      </c>
      <c r="M6" s="40" t="s">
        <v>18</v>
      </c>
      <c r="N6" s="40" t="s">
        <v>190</v>
      </c>
      <c r="O6" s="40" t="s">
        <v>189</v>
      </c>
      <c r="P6" s="40" t="s">
        <v>62</v>
      </c>
      <c r="Q6" s="40" t="s">
        <v>59</v>
      </c>
      <c r="R6" s="40" t="s">
        <v>146</v>
      </c>
      <c r="S6" s="132" t="s">
        <v>148</v>
      </c>
    </row>
    <row r="7" spans="1:19" s="3" customFormat="1">
      <c r="A7" s="133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118" t="s">
        <v>2923</v>
      </c>
      <c r="I7" s="12" t="s">
        <v>21</v>
      </c>
      <c r="J7" s="12" t="s">
        <v>20</v>
      </c>
      <c r="K7" s="118" t="s">
        <v>2923</v>
      </c>
      <c r="L7" s="12" t="s">
        <v>19</v>
      </c>
      <c r="M7" s="12" t="s">
        <v>19</v>
      </c>
      <c r="N7" s="12" t="s">
        <v>197</v>
      </c>
      <c r="O7" s="118" t="s">
        <v>2923</v>
      </c>
      <c r="P7" s="12" t="s">
        <v>193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34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111</v>
      </c>
      <c r="Q8" s="14" t="s">
        <v>112</v>
      </c>
      <c r="R8" s="34" t="s">
        <v>149</v>
      </c>
      <c r="S8" s="48" t="s">
        <v>175</v>
      </c>
    </row>
    <row r="9" spans="1:19" s="4" customFormat="1" ht="20.25">
      <c r="A9" s="93" t="s">
        <v>2757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  <c r="O9" s="124" t="s">
        <v>2923</v>
      </c>
      <c r="P9" s="94">
        <v>0</v>
      </c>
      <c r="Q9" s="124" t="s">
        <v>2923</v>
      </c>
      <c r="R9" s="95">
        <v>0</v>
      </c>
      <c r="S9" s="95">
        <v>0</v>
      </c>
    </row>
    <row r="10" spans="1:19">
      <c r="A10" s="96" t="s">
        <v>205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  <c r="P10" s="124" t="s">
        <v>2923</v>
      </c>
      <c r="Q10" s="124" t="s">
        <v>2923</v>
      </c>
      <c r="R10" s="124" t="s">
        <v>2923</v>
      </c>
      <c r="S10" s="124" t="s">
        <v>2923</v>
      </c>
    </row>
    <row r="11" spans="1:19">
      <c r="A11" s="96" t="s">
        <v>110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  <c r="P11" s="124" t="s">
        <v>2923</v>
      </c>
      <c r="Q11" s="124" t="s">
        <v>2923</v>
      </c>
      <c r="R11" s="124" t="s">
        <v>2923</v>
      </c>
      <c r="S11" s="124" t="s">
        <v>2923</v>
      </c>
    </row>
    <row r="12" spans="1:19">
      <c r="A12" s="96" t="s">
        <v>188</v>
      </c>
      <c r="B12" s="124" t="s">
        <v>2923</v>
      </c>
      <c r="C12" s="124" t="s">
        <v>2923</v>
      </c>
      <c r="D12" s="124" t="s">
        <v>2923</v>
      </c>
      <c r="E12" s="124" t="s">
        <v>2923</v>
      </c>
      <c r="F12" s="124" t="s">
        <v>2923</v>
      </c>
      <c r="G12" s="124" t="s">
        <v>2923</v>
      </c>
      <c r="H12" s="124" t="s">
        <v>2923</v>
      </c>
      <c r="I12" s="124" t="s">
        <v>2923</v>
      </c>
      <c r="J12" s="124" t="s">
        <v>2923</v>
      </c>
      <c r="K12" s="124" t="s">
        <v>2923</v>
      </c>
      <c r="L12" s="124" t="s">
        <v>2923</v>
      </c>
      <c r="M12" s="124" t="s">
        <v>2923</v>
      </c>
      <c r="N12" s="124" t="s">
        <v>2923</v>
      </c>
      <c r="O12" s="124" t="s">
        <v>2923</v>
      </c>
      <c r="P12" s="124" t="s">
        <v>2923</v>
      </c>
      <c r="Q12" s="124" t="s">
        <v>2923</v>
      </c>
      <c r="R12" s="124" t="s">
        <v>2923</v>
      </c>
      <c r="S12" s="124" t="s">
        <v>2923</v>
      </c>
    </row>
    <row r="13" spans="1:19">
      <c r="A13" s="96" t="s">
        <v>196</v>
      </c>
      <c r="B13" s="124" t="s">
        <v>2923</v>
      </c>
      <c r="C13" s="124" t="s">
        <v>2923</v>
      </c>
      <c r="D13" s="124" t="s">
        <v>2923</v>
      </c>
      <c r="E13" s="124" t="s">
        <v>2923</v>
      </c>
      <c r="F13" s="124" t="s">
        <v>2923</v>
      </c>
      <c r="G13" s="124" t="s">
        <v>2923</v>
      </c>
      <c r="H13" s="124" t="s">
        <v>2923</v>
      </c>
      <c r="I13" s="124" t="s">
        <v>2923</v>
      </c>
      <c r="J13" s="124" t="s">
        <v>2923</v>
      </c>
      <c r="K13" s="124" t="s">
        <v>2923</v>
      </c>
      <c r="L13" s="124" t="s">
        <v>2923</v>
      </c>
      <c r="M13" s="124" t="s">
        <v>2923</v>
      </c>
      <c r="N13" s="124" t="s">
        <v>2923</v>
      </c>
      <c r="O13" s="124" t="s">
        <v>2923</v>
      </c>
      <c r="P13" s="124" t="s">
        <v>2923</v>
      </c>
      <c r="Q13" s="124" t="s">
        <v>2923</v>
      </c>
      <c r="R13" s="124" t="s">
        <v>2923</v>
      </c>
      <c r="S13" s="124" t="s">
        <v>2923</v>
      </c>
    </row>
    <row r="14" spans="1:19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19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1:19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1:19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19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19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1:19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1:19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19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1:19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</row>
    <row r="92" spans="1:19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</row>
    <row r="95" spans="1:19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</row>
    <row r="98" spans="1:19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</row>
    <row r="101" spans="1:19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</row>
    <row r="104" spans="1:19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</row>
    <row r="107" spans="1:19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2"/>
      <c r="B695" s="1"/>
      <c r="C695" s="1"/>
      <c r="D695" s="1"/>
      <c r="E695" s="1"/>
      <c r="F695" s="1"/>
    </row>
    <row r="696" spans="1:6" hidden="1">
      <c r="A696" s="32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55" zoomScaleNormal="55" workbookViewId="0"/>
  </sheetViews>
  <sheetFormatPr defaultColWidth="0" defaultRowHeight="18" zeroHeight="1"/>
  <cols>
    <col min="1" max="1" width="28.28515625" style="2" customWidth="1"/>
    <col min="2" max="2" width="69.28515625" style="2" bestFit="1" customWidth="1"/>
    <col min="3" max="3" width="12.7109375" style="2" customWidth="1"/>
    <col min="4" max="4" width="11.7109375" style="2" customWidth="1"/>
    <col min="5" max="5" width="13.7109375" style="2" customWidth="1"/>
    <col min="6" max="6" width="17" style="1" bestFit="1" customWidth="1"/>
    <col min="7" max="7" width="7.5703125" style="1" customWidth="1"/>
    <col min="8" max="8" width="11.140625" style="1" bestFit="1" customWidth="1"/>
    <col min="9" max="9" width="15" style="1" customWidth="1"/>
    <col min="10" max="10" width="8.28515625" style="1" customWidth="1"/>
    <col min="11" max="11" width="11.140625" style="1" customWidth="1"/>
    <col min="12" max="12" width="13.7109375" style="1" customWidth="1"/>
    <col min="13" max="13" width="15.5703125" style="1" customWidth="1"/>
    <col min="14" max="14" width="13.7109375" style="1" customWidth="1"/>
    <col min="15" max="15" width="11.85546875" style="1" bestFit="1" customWidth="1"/>
    <col min="16" max="16" width="31.140625" style="1" customWidth="1"/>
    <col min="17" max="17" width="10.7109375" style="1" customWidth="1"/>
    <col min="18" max="18" width="22.140625" style="1" customWidth="1"/>
    <col min="19" max="19" width="26.42578125" style="1" customWidth="1"/>
    <col min="20" max="20" width="24.710937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143</v>
      </c>
      <c r="B1" s="37" t="s" vm="1">
        <v>213</v>
      </c>
    </row>
    <row r="2" spans="1:20">
      <c r="A2" s="37" t="s">
        <v>142</v>
      </c>
      <c r="B2" s="37" t="s">
        <v>214</v>
      </c>
    </row>
    <row r="3" spans="1:20">
      <c r="A3" s="37" t="s">
        <v>144</v>
      </c>
      <c r="B3" s="37" t="s">
        <v>215</v>
      </c>
    </row>
    <row r="4" spans="1:20">
      <c r="A4" s="37" t="s">
        <v>145</v>
      </c>
      <c r="B4" s="37">
        <v>2207</v>
      </c>
    </row>
    <row r="5" spans="1:20" ht="18.75">
      <c r="A5" s="152" t="s">
        <v>89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/>
    </row>
    <row r="6" spans="1:20" s="3" customFormat="1">
      <c r="A6" s="38" t="s">
        <v>113</v>
      </c>
      <c r="B6" s="39" t="s">
        <v>45</v>
      </c>
      <c r="C6" s="39" t="s">
        <v>117</v>
      </c>
      <c r="D6" s="39" t="s">
        <v>174</v>
      </c>
      <c r="E6" s="39" t="s">
        <v>115</v>
      </c>
      <c r="F6" s="39" t="s">
        <v>65</v>
      </c>
      <c r="G6" s="39" t="s">
        <v>14</v>
      </c>
      <c r="H6" s="39" t="s">
        <v>66</v>
      </c>
      <c r="I6" s="39" t="s">
        <v>102</v>
      </c>
      <c r="J6" s="39" t="s">
        <v>17</v>
      </c>
      <c r="K6" s="39" t="s">
        <v>101</v>
      </c>
      <c r="L6" s="39" t="s">
        <v>16</v>
      </c>
      <c r="M6" s="39" t="s">
        <v>18</v>
      </c>
      <c r="N6" s="40" t="s">
        <v>190</v>
      </c>
      <c r="O6" s="39" t="s">
        <v>189</v>
      </c>
      <c r="P6" s="39" t="s">
        <v>204</v>
      </c>
      <c r="Q6" s="39" t="s">
        <v>62</v>
      </c>
      <c r="R6" s="40" t="s">
        <v>59</v>
      </c>
      <c r="S6" s="39" t="s">
        <v>146</v>
      </c>
      <c r="T6" s="42" t="s">
        <v>148</v>
      </c>
    </row>
    <row r="7" spans="1:20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118" t="s">
        <v>2923</v>
      </c>
      <c r="I7" s="27" t="s">
        <v>21</v>
      </c>
      <c r="J7" s="27" t="s">
        <v>20</v>
      </c>
      <c r="K7" s="118" t="s">
        <v>2923</v>
      </c>
      <c r="L7" s="27" t="s">
        <v>19</v>
      </c>
      <c r="M7" s="27" t="s">
        <v>19</v>
      </c>
      <c r="N7" s="27" t="s">
        <v>197</v>
      </c>
      <c r="O7" s="118" t="s">
        <v>2923</v>
      </c>
      <c r="P7" s="12" t="s">
        <v>193</v>
      </c>
      <c r="Q7" s="27" t="s">
        <v>193</v>
      </c>
      <c r="R7" s="12" t="s">
        <v>19</v>
      </c>
      <c r="S7" s="27" t="s">
        <v>193</v>
      </c>
      <c r="T7" s="13" t="s">
        <v>19</v>
      </c>
    </row>
    <row r="8" spans="1:20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111</v>
      </c>
      <c r="Q8" s="14" t="s">
        <v>112</v>
      </c>
      <c r="R8" s="14" t="s">
        <v>149</v>
      </c>
      <c r="S8" s="14" t="s">
        <v>175</v>
      </c>
      <c r="T8" s="15" t="s">
        <v>199</v>
      </c>
    </row>
    <row r="9" spans="1:20" s="4" customFormat="1" ht="20.25">
      <c r="A9" s="70" t="s">
        <v>31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120" t="s">
        <v>2923</v>
      </c>
      <c r="H9" s="120" t="s">
        <v>2923</v>
      </c>
      <c r="I9" s="120" t="s">
        <v>2923</v>
      </c>
      <c r="J9" s="72">
        <v>4.3327900542430893</v>
      </c>
      <c r="K9" s="120" t="s">
        <v>2923</v>
      </c>
      <c r="L9" s="120" t="s">
        <v>2923</v>
      </c>
      <c r="M9" s="73">
        <v>3.6181390111157806E-2</v>
      </c>
      <c r="N9" s="120" t="s">
        <v>2923</v>
      </c>
      <c r="O9" s="120" t="s">
        <v>2923</v>
      </c>
      <c r="P9" s="72">
        <f>P10</f>
        <v>437.20492705400005</v>
      </c>
      <c r="Q9" s="72">
        <v>89937.537490693998</v>
      </c>
      <c r="R9" s="120" t="s">
        <v>2923</v>
      </c>
      <c r="S9" s="74">
        <f>IFERROR(Q9/$Q$9,0)</f>
        <v>1</v>
      </c>
      <c r="T9" s="74">
        <f>Q9/'סכום נכסי הקרן'!$C$41</f>
        <v>2.8759126825924169E-2</v>
      </c>
    </row>
    <row r="10" spans="1:20">
      <c r="A10" s="56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121" t="s">
        <v>2923</v>
      </c>
      <c r="I10" s="121" t="s">
        <v>2923</v>
      </c>
      <c r="J10" s="65">
        <v>4.332790054243091</v>
      </c>
      <c r="K10" s="121" t="s">
        <v>2923</v>
      </c>
      <c r="L10" s="121" t="s">
        <v>2923</v>
      </c>
      <c r="M10" s="75">
        <v>3.6181390111157813E-2</v>
      </c>
      <c r="N10" s="121" t="s">
        <v>2923</v>
      </c>
      <c r="O10" s="121" t="s">
        <v>2923</v>
      </c>
      <c r="P10" s="65">
        <f>P11+P154</f>
        <v>437.20492705400005</v>
      </c>
      <c r="Q10" s="65">
        <v>89937.537490693998</v>
      </c>
      <c r="R10" s="121" t="s">
        <v>2923</v>
      </c>
      <c r="S10" s="66">
        <f t="shared" ref="S10:S73" si="0">IFERROR(Q10/$Q$9,0)</f>
        <v>1</v>
      </c>
      <c r="T10" s="66">
        <f>Q10/'סכום נכסי הקרן'!$C$41</f>
        <v>2.8759126825924169E-2</v>
      </c>
    </row>
    <row r="11" spans="1:20">
      <c r="A11" s="71" t="s">
        <v>30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121" t="s">
        <v>2923</v>
      </c>
      <c r="I11" s="121" t="s">
        <v>2923</v>
      </c>
      <c r="J11" s="65">
        <v>4.3915333419325639</v>
      </c>
      <c r="K11" s="121" t="s">
        <v>2923</v>
      </c>
      <c r="L11" s="121" t="s">
        <v>2923</v>
      </c>
      <c r="M11" s="75">
        <v>3.3509885604203732E-2</v>
      </c>
      <c r="N11" s="121" t="s">
        <v>2923</v>
      </c>
      <c r="O11" s="121" t="s">
        <v>2923</v>
      </c>
      <c r="P11" s="65">
        <v>319.43018622000005</v>
      </c>
      <c r="Q11" s="65">
        <v>77630.049269686991</v>
      </c>
      <c r="R11" s="121" t="s">
        <v>2923</v>
      </c>
      <c r="S11" s="66">
        <f t="shared" si="0"/>
        <v>0.86315515674108279</v>
      </c>
      <c r="T11" s="66">
        <f>Q11/'סכום נכסי הקרן'!$C$41</f>
        <v>2.4823588623167255E-2</v>
      </c>
    </row>
    <row r="12" spans="1:20">
      <c r="A12" s="61" t="s">
        <v>239</v>
      </c>
      <c r="B12" s="55" t="s">
        <v>240</v>
      </c>
      <c r="C12" s="68" t="s">
        <v>118</v>
      </c>
      <c r="D12" s="68" t="s">
        <v>26</v>
      </c>
      <c r="E12" s="55" t="s">
        <v>241</v>
      </c>
      <c r="F12" s="68" t="s">
        <v>242</v>
      </c>
      <c r="G12" s="55" t="s">
        <v>243</v>
      </c>
      <c r="H12" s="55" t="s">
        <v>128</v>
      </c>
      <c r="I12" s="124" t="s">
        <v>2923</v>
      </c>
      <c r="J12" s="62">
        <v>5.1700000000381037</v>
      </c>
      <c r="K12" s="68" t="s">
        <v>130</v>
      </c>
      <c r="L12" s="69">
        <v>1.9900000000000001E-2</v>
      </c>
      <c r="M12" s="69">
        <v>2.1000000000102985E-2</v>
      </c>
      <c r="N12" s="62">
        <v>39051.328000000001</v>
      </c>
      <c r="O12" s="64">
        <v>99.46</v>
      </c>
      <c r="P12" s="124" t="s">
        <v>2923</v>
      </c>
      <c r="Q12" s="62">
        <v>38.840451756</v>
      </c>
      <c r="R12" s="63">
        <v>1.4463454814814815E-5</v>
      </c>
      <c r="S12" s="63">
        <f t="shared" si="0"/>
        <v>4.3186029815435955E-4</v>
      </c>
      <c r="T12" s="63">
        <f>Q12/'סכום נכסי הקרן'!$C$41</f>
        <v>1.2419925085702651E-5</v>
      </c>
    </row>
    <row r="13" spans="1:20">
      <c r="A13" s="61" t="s">
        <v>244</v>
      </c>
      <c r="B13" s="55" t="s">
        <v>245</v>
      </c>
      <c r="C13" s="68" t="s">
        <v>118</v>
      </c>
      <c r="D13" s="68" t="s">
        <v>26</v>
      </c>
      <c r="E13" s="55" t="s">
        <v>241</v>
      </c>
      <c r="F13" s="68" t="s">
        <v>242</v>
      </c>
      <c r="G13" s="55" t="s">
        <v>243</v>
      </c>
      <c r="H13" s="55" t="s">
        <v>128</v>
      </c>
      <c r="I13" s="124" t="s">
        <v>2923</v>
      </c>
      <c r="J13" s="62">
        <v>0.75</v>
      </c>
      <c r="K13" s="68" t="s">
        <v>130</v>
      </c>
      <c r="L13" s="69">
        <v>8.6E-3</v>
      </c>
      <c r="M13" s="69">
        <v>2.8301956441491319E-2</v>
      </c>
      <c r="N13" s="62">
        <v>4.8809999999999999E-3</v>
      </c>
      <c r="O13" s="64">
        <v>111.16</v>
      </c>
      <c r="P13" s="124" t="s">
        <v>2923</v>
      </c>
      <c r="Q13" s="62">
        <v>5.4180000000000013E-6</v>
      </c>
      <c r="R13" s="63">
        <v>1.9513454928956393E-12</v>
      </c>
      <c r="S13" s="63">
        <f t="shared" si="0"/>
        <v>6.0241809495402431E-11</v>
      </c>
      <c r="T13" s="63">
        <f>Q13/'סכום נכסי הקרן'!$C$41</f>
        <v>1.7325018395014412E-12</v>
      </c>
    </row>
    <row r="14" spans="1:20">
      <c r="A14" s="61" t="s">
        <v>246</v>
      </c>
      <c r="B14" s="55" t="s">
        <v>247</v>
      </c>
      <c r="C14" s="68" t="s">
        <v>118</v>
      </c>
      <c r="D14" s="68" t="s">
        <v>26</v>
      </c>
      <c r="E14" s="55" t="s">
        <v>248</v>
      </c>
      <c r="F14" s="68" t="s">
        <v>126</v>
      </c>
      <c r="G14" s="55" t="s">
        <v>249</v>
      </c>
      <c r="H14" s="55" t="s">
        <v>250</v>
      </c>
      <c r="I14" s="124" t="s">
        <v>2923</v>
      </c>
      <c r="J14" s="62">
        <v>12.4100000000027</v>
      </c>
      <c r="K14" s="68" t="s">
        <v>130</v>
      </c>
      <c r="L14" s="69">
        <v>2.07E-2</v>
      </c>
      <c r="M14" s="69">
        <v>2.7700000000007132E-2</v>
      </c>
      <c r="N14" s="62">
        <v>1237557.6947359999</v>
      </c>
      <c r="O14" s="64">
        <v>100.85</v>
      </c>
      <c r="P14" s="124" t="s">
        <v>2923</v>
      </c>
      <c r="Q14" s="62">
        <v>1248.0769351429999</v>
      </c>
      <c r="R14" s="63">
        <v>3.7535174808913296E-4</v>
      </c>
      <c r="S14" s="63">
        <f t="shared" si="0"/>
        <v>1.3877152632427153E-2</v>
      </c>
      <c r="T14" s="63">
        <f>Q14/'סכום נכסי הקרן'!$C$41</f>
        <v>3.9909479253867993E-4</v>
      </c>
    </row>
    <row r="15" spans="1:20">
      <c r="A15" s="61" t="s">
        <v>251</v>
      </c>
      <c r="B15" s="55" t="s">
        <v>252</v>
      </c>
      <c r="C15" s="68" t="s">
        <v>118</v>
      </c>
      <c r="D15" s="68" t="s">
        <v>26</v>
      </c>
      <c r="E15" s="55" t="s">
        <v>253</v>
      </c>
      <c r="F15" s="68" t="s">
        <v>254</v>
      </c>
      <c r="G15" s="55" t="s">
        <v>255</v>
      </c>
      <c r="H15" s="55" t="s">
        <v>128</v>
      </c>
      <c r="I15" s="124" t="s">
        <v>2923</v>
      </c>
      <c r="J15" s="62">
        <v>4.0199999999994755</v>
      </c>
      <c r="K15" s="68" t="s">
        <v>130</v>
      </c>
      <c r="L15" s="69">
        <v>3.85E-2</v>
      </c>
      <c r="M15" s="69">
        <v>2.139999999999825E-2</v>
      </c>
      <c r="N15" s="62">
        <v>944902.575281</v>
      </c>
      <c r="O15" s="64">
        <v>121.06</v>
      </c>
      <c r="P15" s="124" t="s">
        <v>2923</v>
      </c>
      <c r="Q15" s="62">
        <v>1143.8990491299999</v>
      </c>
      <c r="R15" s="63">
        <v>3.6586815166286314E-4</v>
      </c>
      <c r="S15" s="63">
        <f t="shared" si="0"/>
        <v>1.2718816648147179E-2</v>
      </c>
      <c r="T15" s="63">
        <f>Q15/'סכום נכסי הקרן'!$C$41</f>
        <v>3.6578206105974042E-4</v>
      </c>
    </row>
    <row r="16" spans="1:20">
      <c r="A16" s="61" t="s">
        <v>256</v>
      </c>
      <c r="B16" s="55" t="s">
        <v>257</v>
      </c>
      <c r="C16" s="68" t="s">
        <v>118</v>
      </c>
      <c r="D16" s="68" t="s">
        <v>26</v>
      </c>
      <c r="E16" s="55" t="s">
        <v>253</v>
      </c>
      <c r="F16" s="68" t="s">
        <v>254</v>
      </c>
      <c r="G16" s="55" t="s">
        <v>255</v>
      </c>
      <c r="H16" s="55" t="s">
        <v>128</v>
      </c>
      <c r="I16" s="124" t="s">
        <v>2923</v>
      </c>
      <c r="J16" s="62">
        <v>1.6000000000013779</v>
      </c>
      <c r="K16" s="68" t="s">
        <v>130</v>
      </c>
      <c r="L16" s="69">
        <v>4.4999999999999998E-2</v>
      </c>
      <c r="M16" s="69">
        <v>2.1100000000042717E-2</v>
      </c>
      <c r="N16" s="62">
        <v>121877.77419600001</v>
      </c>
      <c r="O16" s="64">
        <v>119.1</v>
      </c>
      <c r="P16" s="124" t="s">
        <v>2923</v>
      </c>
      <c r="Q16" s="62">
        <v>145.15643375799999</v>
      </c>
      <c r="R16" s="63">
        <v>4.1236161713647027E-5</v>
      </c>
      <c r="S16" s="63">
        <f t="shared" si="0"/>
        <v>1.6139694037433435E-3</v>
      </c>
      <c r="T16" s="63">
        <f>Q16/'סכום נכסי הקרן'!$C$41</f>
        <v>4.6416350775416022E-5</v>
      </c>
    </row>
    <row r="17" spans="1:20">
      <c r="A17" s="61" t="s">
        <v>258</v>
      </c>
      <c r="B17" s="55" t="s">
        <v>259</v>
      </c>
      <c r="C17" s="68" t="s">
        <v>118</v>
      </c>
      <c r="D17" s="68" t="s">
        <v>26</v>
      </c>
      <c r="E17" s="55" t="s">
        <v>253</v>
      </c>
      <c r="F17" s="68" t="s">
        <v>254</v>
      </c>
      <c r="G17" s="55" t="s">
        <v>255</v>
      </c>
      <c r="H17" s="55" t="s">
        <v>128</v>
      </c>
      <c r="I17" s="124" t="s">
        <v>2923</v>
      </c>
      <c r="J17" s="62">
        <v>6.4099999999998456</v>
      </c>
      <c r="K17" s="68" t="s">
        <v>130</v>
      </c>
      <c r="L17" s="69">
        <v>2.3900000000000001E-2</v>
      </c>
      <c r="M17" s="69">
        <v>2.5900000000001536E-2</v>
      </c>
      <c r="N17" s="62">
        <v>1474043.3812760001</v>
      </c>
      <c r="O17" s="64">
        <v>110.53</v>
      </c>
      <c r="P17" s="124" t="s">
        <v>2923</v>
      </c>
      <c r="Q17" s="62">
        <v>1629.2601555250001</v>
      </c>
      <c r="R17" s="63">
        <v>3.790144734209138E-4</v>
      </c>
      <c r="S17" s="63">
        <f t="shared" si="0"/>
        <v>1.8115463253522843E-2</v>
      </c>
      <c r="T17" s="63">
        <f>Q17/'סכום נכסי הקרן'!$C$41</f>
        <v>5.2098490521843227E-4</v>
      </c>
    </row>
    <row r="18" spans="1:20">
      <c r="A18" s="61" t="s">
        <v>260</v>
      </c>
      <c r="B18" s="55" t="s">
        <v>261</v>
      </c>
      <c r="C18" s="68" t="s">
        <v>118</v>
      </c>
      <c r="D18" s="68" t="s">
        <v>26</v>
      </c>
      <c r="E18" s="55" t="s">
        <v>253</v>
      </c>
      <c r="F18" s="68" t="s">
        <v>254</v>
      </c>
      <c r="G18" s="55" t="s">
        <v>255</v>
      </c>
      <c r="H18" s="55" t="s">
        <v>128</v>
      </c>
      <c r="I18" s="124" t="s">
        <v>2923</v>
      </c>
      <c r="J18" s="62">
        <v>3.5000000000107749</v>
      </c>
      <c r="K18" s="68" t="s">
        <v>130</v>
      </c>
      <c r="L18" s="69">
        <v>0.01</v>
      </c>
      <c r="M18" s="69">
        <v>1.8800000000048847E-2</v>
      </c>
      <c r="N18" s="62">
        <v>130138.24791200001</v>
      </c>
      <c r="O18" s="64">
        <v>106.97</v>
      </c>
      <c r="P18" s="124" t="s">
        <v>2923</v>
      </c>
      <c r="Q18" s="62">
        <v>139.20888828899999</v>
      </c>
      <c r="R18" s="63">
        <v>1.0829142711449473E-4</v>
      </c>
      <c r="S18" s="63">
        <f t="shared" si="0"/>
        <v>1.5478396693194339E-3</v>
      </c>
      <c r="T18" s="63">
        <f>Q18/'סכום נכסי הקרן'!$C$41</f>
        <v>4.4514517356154127E-5</v>
      </c>
    </row>
    <row r="19" spans="1:20">
      <c r="A19" s="61" t="s">
        <v>262</v>
      </c>
      <c r="B19" s="55" t="s">
        <v>263</v>
      </c>
      <c r="C19" s="68" t="s">
        <v>118</v>
      </c>
      <c r="D19" s="68" t="s">
        <v>26</v>
      </c>
      <c r="E19" s="55" t="s">
        <v>253</v>
      </c>
      <c r="F19" s="68" t="s">
        <v>254</v>
      </c>
      <c r="G19" s="55" t="s">
        <v>255</v>
      </c>
      <c r="H19" s="55" t="s">
        <v>128</v>
      </c>
      <c r="I19" s="124" t="s">
        <v>2923</v>
      </c>
      <c r="J19" s="62">
        <v>11.369999999994887</v>
      </c>
      <c r="K19" s="68" t="s">
        <v>130</v>
      </c>
      <c r="L19" s="69">
        <v>1.2500000000000001E-2</v>
      </c>
      <c r="M19" s="69">
        <v>3.009999999999393E-2</v>
      </c>
      <c r="N19" s="62">
        <v>635550.02924199996</v>
      </c>
      <c r="O19" s="64">
        <v>90.79</v>
      </c>
      <c r="P19" s="124" t="s">
        <v>2923</v>
      </c>
      <c r="Q19" s="62">
        <v>577.015838035</v>
      </c>
      <c r="R19" s="63">
        <v>1.4808234576637824E-4</v>
      </c>
      <c r="S19" s="63">
        <f t="shared" si="0"/>
        <v>6.4157397915715099E-3</v>
      </c>
      <c r="T19" s="63">
        <f>Q19/'סכום נכסי הקרן'!$C$41</f>
        <v>1.8451107434793335E-4</v>
      </c>
    </row>
    <row r="20" spans="1:20">
      <c r="A20" s="61" t="s">
        <v>264</v>
      </c>
      <c r="B20" s="55" t="s">
        <v>265</v>
      </c>
      <c r="C20" s="68" t="s">
        <v>118</v>
      </c>
      <c r="D20" s="68" t="s">
        <v>26</v>
      </c>
      <c r="E20" s="55" t="s">
        <v>253</v>
      </c>
      <c r="F20" s="68" t="s">
        <v>254</v>
      </c>
      <c r="G20" s="55" t="s">
        <v>255</v>
      </c>
      <c r="H20" s="55" t="s">
        <v>128</v>
      </c>
      <c r="I20" s="124" t="s">
        <v>2923</v>
      </c>
      <c r="J20" s="62">
        <v>8.3000000000090726</v>
      </c>
      <c r="K20" s="68" t="s">
        <v>130</v>
      </c>
      <c r="L20" s="69">
        <v>0.03</v>
      </c>
      <c r="M20" s="69">
        <v>2.8300000000038232E-2</v>
      </c>
      <c r="N20" s="62">
        <v>300212.18019799999</v>
      </c>
      <c r="O20" s="64">
        <v>102.81</v>
      </c>
      <c r="P20" s="124" t="s">
        <v>2923</v>
      </c>
      <c r="Q20" s="62">
        <v>308.64816615399997</v>
      </c>
      <c r="R20" s="63">
        <v>1.1745004475518019E-4</v>
      </c>
      <c r="S20" s="63">
        <f t="shared" si="0"/>
        <v>3.4318058373116606E-3</v>
      </c>
      <c r="T20" s="63">
        <f>Q20/'סכום נכסי הקרן'!$C$41</f>
        <v>9.8695739317192932E-5</v>
      </c>
    </row>
    <row r="21" spans="1:20">
      <c r="A21" s="61" t="s">
        <v>266</v>
      </c>
      <c r="B21" s="55" t="s">
        <v>267</v>
      </c>
      <c r="C21" s="68" t="s">
        <v>118</v>
      </c>
      <c r="D21" s="68" t="s">
        <v>26</v>
      </c>
      <c r="E21" s="55" t="s">
        <v>253</v>
      </c>
      <c r="F21" s="68" t="s">
        <v>254</v>
      </c>
      <c r="G21" s="55" t="s">
        <v>255</v>
      </c>
      <c r="H21" s="55" t="s">
        <v>128</v>
      </c>
      <c r="I21" s="124" t="s">
        <v>2923</v>
      </c>
      <c r="J21" s="62">
        <v>11.050000000005859</v>
      </c>
      <c r="K21" s="68" t="s">
        <v>130</v>
      </c>
      <c r="L21" s="69">
        <v>3.2000000000000001E-2</v>
      </c>
      <c r="M21" s="69">
        <v>3.0400000000018749E-2</v>
      </c>
      <c r="N21" s="62">
        <v>826911.87040000001</v>
      </c>
      <c r="O21" s="64">
        <v>103.2</v>
      </c>
      <c r="P21" s="124" t="s">
        <v>2923</v>
      </c>
      <c r="Q21" s="62">
        <v>853.37306846000001</v>
      </c>
      <c r="R21" s="63">
        <v>2.6493616517374552E-4</v>
      </c>
      <c r="S21" s="63">
        <f t="shared" si="0"/>
        <v>9.4885082721805694E-3</v>
      </c>
      <c r="T21" s="63">
        <f>Q21/'סכום נכסי הקרן'!$C$41</f>
        <v>2.7288121278847157E-4</v>
      </c>
    </row>
    <row r="22" spans="1:20">
      <c r="A22" s="61" t="s">
        <v>268</v>
      </c>
      <c r="B22" s="55" t="s">
        <v>269</v>
      </c>
      <c r="C22" s="68" t="s">
        <v>118</v>
      </c>
      <c r="D22" s="68" t="s">
        <v>26</v>
      </c>
      <c r="E22" s="55" t="s">
        <v>270</v>
      </c>
      <c r="F22" s="68" t="s">
        <v>271</v>
      </c>
      <c r="G22" s="55" t="s">
        <v>255</v>
      </c>
      <c r="H22" s="55" t="s">
        <v>128</v>
      </c>
      <c r="I22" s="124" t="s">
        <v>2923</v>
      </c>
      <c r="J22" s="62">
        <v>3.3800000000001362</v>
      </c>
      <c r="K22" s="68" t="s">
        <v>130</v>
      </c>
      <c r="L22" s="69">
        <v>1.34E-2</v>
      </c>
      <c r="M22" s="69">
        <v>2.5400000000003035E-2</v>
      </c>
      <c r="N22" s="62">
        <v>1621561.339681</v>
      </c>
      <c r="O22" s="64">
        <v>108.45</v>
      </c>
      <c r="P22" s="62">
        <v>153.98848750900001</v>
      </c>
      <c r="Q22" s="62">
        <v>1912.5717603729997</v>
      </c>
      <c r="R22" s="63">
        <v>6.0813664975113203E-4</v>
      </c>
      <c r="S22" s="63">
        <f t="shared" si="0"/>
        <v>2.1265556226407654E-2</v>
      </c>
      <c r="T22" s="63">
        <f>Q22/'סכום נכסי הקרן'!$C$41</f>
        <v>6.1157882853907913E-4</v>
      </c>
    </row>
    <row r="23" spans="1:20">
      <c r="A23" s="61" t="s">
        <v>272</v>
      </c>
      <c r="B23" s="55" t="s">
        <v>273</v>
      </c>
      <c r="C23" s="68" t="s">
        <v>118</v>
      </c>
      <c r="D23" s="68" t="s">
        <v>26</v>
      </c>
      <c r="E23" s="55" t="s">
        <v>270</v>
      </c>
      <c r="F23" s="68" t="s">
        <v>271</v>
      </c>
      <c r="G23" s="55" t="s">
        <v>255</v>
      </c>
      <c r="H23" s="55" t="s">
        <v>128</v>
      </c>
      <c r="I23" s="124" t="s">
        <v>2923</v>
      </c>
      <c r="J23" s="62">
        <v>3.1100000000011248</v>
      </c>
      <c r="K23" s="68" t="s">
        <v>130</v>
      </c>
      <c r="L23" s="69">
        <v>1.77E-2</v>
      </c>
      <c r="M23" s="69">
        <v>2.3900000000006055E-2</v>
      </c>
      <c r="N23" s="62">
        <v>1056687.9795260001</v>
      </c>
      <c r="O23" s="64">
        <v>109.35</v>
      </c>
      <c r="P23" s="124" t="s">
        <v>2923</v>
      </c>
      <c r="Q23" s="62">
        <v>1155.4883125700001</v>
      </c>
      <c r="R23" s="63">
        <v>3.8329092263440263E-4</v>
      </c>
      <c r="S23" s="63">
        <f t="shared" si="0"/>
        <v>1.2847675673681421E-2</v>
      </c>
      <c r="T23" s="63">
        <f>Q23/'סכום נכסי הקרן'!$C$41</f>
        <v>3.6948793411774474E-4</v>
      </c>
    </row>
    <row r="24" spans="1:20">
      <c r="A24" s="61" t="s">
        <v>274</v>
      </c>
      <c r="B24" s="55" t="s">
        <v>275</v>
      </c>
      <c r="C24" s="68" t="s">
        <v>118</v>
      </c>
      <c r="D24" s="68" t="s">
        <v>26</v>
      </c>
      <c r="E24" s="55" t="s">
        <v>270</v>
      </c>
      <c r="F24" s="68" t="s">
        <v>271</v>
      </c>
      <c r="G24" s="55" t="s">
        <v>255</v>
      </c>
      <c r="H24" s="55" t="s">
        <v>128</v>
      </c>
      <c r="I24" s="124" t="s">
        <v>2923</v>
      </c>
      <c r="J24" s="62">
        <v>6.1600000000015154</v>
      </c>
      <c r="K24" s="68" t="s">
        <v>130</v>
      </c>
      <c r="L24" s="69">
        <v>2.4799999999999999E-2</v>
      </c>
      <c r="M24" s="69">
        <v>2.850000000000831E-2</v>
      </c>
      <c r="N24" s="62">
        <v>1986895.016597</v>
      </c>
      <c r="O24" s="64">
        <v>109.05</v>
      </c>
      <c r="P24" s="124" t="s">
        <v>2923</v>
      </c>
      <c r="Q24" s="62">
        <v>2166.7090166919998</v>
      </c>
      <c r="R24" s="63">
        <v>6.0309638717889562E-4</v>
      </c>
      <c r="S24" s="63">
        <f t="shared" si="0"/>
        <v>2.4091264639263591E-2</v>
      </c>
      <c r="T24" s="63">
        <f>Q24/'סכום נכסי הקרן'!$C$41</f>
        <v>6.9284373515748389E-4</v>
      </c>
    </row>
    <row r="25" spans="1:20">
      <c r="A25" s="61" t="s">
        <v>276</v>
      </c>
      <c r="B25" s="55" t="s">
        <v>277</v>
      </c>
      <c r="C25" s="68" t="s">
        <v>118</v>
      </c>
      <c r="D25" s="68" t="s">
        <v>26</v>
      </c>
      <c r="E25" s="55" t="s">
        <v>270</v>
      </c>
      <c r="F25" s="68" t="s">
        <v>271</v>
      </c>
      <c r="G25" s="55" t="s">
        <v>278</v>
      </c>
      <c r="H25" s="55" t="s">
        <v>250</v>
      </c>
      <c r="I25" s="124" t="s">
        <v>2923</v>
      </c>
      <c r="J25" s="62">
        <v>7.4900000000024001</v>
      </c>
      <c r="K25" s="68" t="s">
        <v>130</v>
      </c>
      <c r="L25" s="69">
        <v>9.0000000000000011E-3</v>
      </c>
      <c r="M25" s="69">
        <v>3.0400000000004382E-2</v>
      </c>
      <c r="N25" s="62">
        <v>1164650.5462750001</v>
      </c>
      <c r="O25" s="64">
        <v>93.65</v>
      </c>
      <c r="P25" s="62">
        <v>5.3662651829999994</v>
      </c>
      <c r="Q25" s="62">
        <v>1096.061448813</v>
      </c>
      <c r="R25" s="63">
        <v>4.5199096611301537E-4</v>
      </c>
      <c r="S25" s="63">
        <f t="shared" si="0"/>
        <v>1.2186918603663253E-2</v>
      </c>
      <c r="T25" s="63">
        <f>Q25/'סכום נכסי הקרן'!$C$41</f>
        <v>3.5048513773996618E-4</v>
      </c>
    </row>
    <row r="26" spans="1:20">
      <c r="A26" s="61" t="s">
        <v>279</v>
      </c>
      <c r="B26" s="55" t="s">
        <v>280</v>
      </c>
      <c r="C26" s="68" t="s">
        <v>118</v>
      </c>
      <c r="D26" s="68" t="s">
        <v>26</v>
      </c>
      <c r="E26" s="55" t="s">
        <v>270</v>
      </c>
      <c r="F26" s="68" t="s">
        <v>271</v>
      </c>
      <c r="G26" s="55" t="s">
        <v>278</v>
      </c>
      <c r="H26" s="55" t="s">
        <v>250</v>
      </c>
      <c r="I26" s="124" t="s">
        <v>2923</v>
      </c>
      <c r="J26" s="62">
        <v>11.029999999998656</v>
      </c>
      <c r="K26" s="68" t="s">
        <v>130</v>
      </c>
      <c r="L26" s="69">
        <v>1.6899999999999998E-2</v>
      </c>
      <c r="M26" s="69">
        <v>3.369999999999785E-2</v>
      </c>
      <c r="N26" s="62">
        <v>2358914.0416279999</v>
      </c>
      <c r="O26" s="64">
        <v>91.53</v>
      </c>
      <c r="P26" s="62">
        <v>19.711152341000002</v>
      </c>
      <c r="Q26" s="62">
        <v>2178.825118231</v>
      </c>
      <c r="R26" s="63">
        <v>5.4066827145515881E-4</v>
      </c>
      <c r="S26" s="63">
        <f t="shared" si="0"/>
        <v>2.4225981486945283E-2</v>
      </c>
      <c r="T26" s="63">
        <f>Q26/'סכום נכסי הקרן'!$C$41</f>
        <v>6.9671807406555038E-4</v>
      </c>
    </row>
    <row r="27" spans="1:20">
      <c r="A27" s="61" t="s">
        <v>281</v>
      </c>
      <c r="B27" s="55" t="s">
        <v>282</v>
      </c>
      <c r="C27" s="68" t="s">
        <v>118</v>
      </c>
      <c r="D27" s="68" t="s">
        <v>26</v>
      </c>
      <c r="E27" s="55" t="s">
        <v>283</v>
      </c>
      <c r="F27" s="68" t="s">
        <v>271</v>
      </c>
      <c r="G27" s="55" t="s">
        <v>284</v>
      </c>
      <c r="H27" s="55" t="s">
        <v>128</v>
      </c>
      <c r="I27" s="124" t="s">
        <v>2923</v>
      </c>
      <c r="J27" s="62">
        <v>2.2799999999993479</v>
      </c>
      <c r="K27" s="68" t="s">
        <v>130</v>
      </c>
      <c r="L27" s="69">
        <v>3.2000000000000001E-2</v>
      </c>
      <c r="M27" s="69">
        <v>2.4499999999993881E-2</v>
      </c>
      <c r="N27" s="62">
        <v>640672.92986799998</v>
      </c>
      <c r="O27" s="64">
        <v>114.84</v>
      </c>
      <c r="P27" s="124" t="s">
        <v>2923</v>
      </c>
      <c r="Q27" s="62">
        <v>735.74883364099992</v>
      </c>
      <c r="R27" s="63">
        <v>4.5669525560617643E-4</v>
      </c>
      <c r="S27" s="63">
        <f t="shared" si="0"/>
        <v>8.1806646498090874E-3</v>
      </c>
      <c r="T27" s="63">
        <f>Q27/'סכום נכסי הקרן'!$C$41</f>
        <v>2.3526877218421407E-4</v>
      </c>
    </row>
    <row r="28" spans="1:20">
      <c r="A28" s="61" t="s">
        <v>285</v>
      </c>
      <c r="B28" s="55" t="s">
        <v>286</v>
      </c>
      <c r="C28" s="68" t="s">
        <v>118</v>
      </c>
      <c r="D28" s="68" t="s">
        <v>26</v>
      </c>
      <c r="E28" s="55" t="s">
        <v>283</v>
      </c>
      <c r="F28" s="68" t="s">
        <v>271</v>
      </c>
      <c r="G28" s="55" t="s">
        <v>284</v>
      </c>
      <c r="H28" s="55" t="s">
        <v>128</v>
      </c>
      <c r="I28" s="124" t="s">
        <v>2923</v>
      </c>
      <c r="J28" s="62">
        <v>4.0400000000026477</v>
      </c>
      <c r="K28" s="68" t="s">
        <v>130</v>
      </c>
      <c r="L28" s="69">
        <v>1.1399999999999999E-2</v>
      </c>
      <c r="M28" s="69">
        <v>2.6000000000011035E-2</v>
      </c>
      <c r="N28" s="62">
        <v>697998.91159899998</v>
      </c>
      <c r="O28" s="64">
        <v>103.86</v>
      </c>
      <c r="P28" s="124" t="s">
        <v>2923</v>
      </c>
      <c r="Q28" s="62">
        <v>724.94169205200001</v>
      </c>
      <c r="R28" s="63">
        <v>2.9538888413458748E-4</v>
      </c>
      <c r="S28" s="63">
        <f t="shared" si="0"/>
        <v>8.0605019025233038E-3</v>
      </c>
      <c r="T28" s="63">
        <f>Q28/'סכום נכסי הקרן'!$C$41</f>
        <v>2.3181299649527076E-4</v>
      </c>
    </row>
    <row r="29" spans="1:20">
      <c r="A29" s="61" t="s">
        <v>287</v>
      </c>
      <c r="B29" s="55" t="s">
        <v>288</v>
      </c>
      <c r="C29" s="68" t="s">
        <v>118</v>
      </c>
      <c r="D29" s="68" t="s">
        <v>26</v>
      </c>
      <c r="E29" s="55" t="s">
        <v>283</v>
      </c>
      <c r="F29" s="68" t="s">
        <v>271</v>
      </c>
      <c r="G29" s="55" t="s">
        <v>284</v>
      </c>
      <c r="H29" s="55" t="s">
        <v>128</v>
      </c>
      <c r="I29" s="124" t="s">
        <v>2923</v>
      </c>
      <c r="J29" s="62">
        <v>6.3100000000006187</v>
      </c>
      <c r="K29" s="68" t="s">
        <v>130</v>
      </c>
      <c r="L29" s="69">
        <v>9.1999999999999998E-3</v>
      </c>
      <c r="M29" s="69">
        <v>3.0200000000006298E-2</v>
      </c>
      <c r="N29" s="62">
        <v>994708.45127299998</v>
      </c>
      <c r="O29" s="64">
        <v>97.97</v>
      </c>
      <c r="P29" s="62">
        <v>10.216143281000001</v>
      </c>
      <c r="Q29" s="62">
        <v>984.73207186900004</v>
      </c>
      <c r="R29" s="63">
        <v>4.0905668196575831E-4</v>
      </c>
      <c r="S29" s="63">
        <f t="shared" si="0"/>
        <v>1.094906642258125E-2</v>
      </c>
      <c r="T29" s="63">
        <f>Q29/'סכום נכסי הקרן'!$C$41</f>
        <v>3.1488558987248201E-4</v>
      </c>
    </row>
    <row r="30" spans="1:20">
      <c r="A30" s="61" t="s">
        <v>289</v>
      </c>
      <c r="B30" s="55" t="s">
        <v>290</v>
      </c>
      <c r="C30" s="68" t="s">
        <v>118</v>
      </c>
      <c r="D30" s="68" t="s">
        <v>26</v>
      </c>
      <c r="E30" s="55" t="s">
        <v>291</v>
      </c>
      <c r="F30" s="68" t="s">
        <v>271</v>
      </c>
      <c r="G30" s="55" t="s">
        <v>292</v>
      </c>
      <c r="H30" s="55" t="s">
        <v>250</v>
      </c>
      <c r="I30" s="124" t="s">
        <v>2923</v>
      </c>
      <c r="J30" s="62">
        <v>2.3700000000027059</v>
      </c>
      <c r="K30" s="68" t="s">
        <v>130</v>
      </c>
      <c r="L30" s="69">
        <v>2.3399999999999997E-2</v>
      </c>
      <c r="M30" s="69">
        <v>2.5300000000009287E-2</v>
      </c>
      <c r="N30" s="62">
        <v>438704.84204199997</v>
      </c>
      <c r="O30" s="64">
        <v>112.87</v>
      </c>
      <c r="P30" s="124" t="s">
        <v>2923</v>
      </c>
      <c r="Q30" s="62">
        <v>495.16616161800005</v>
      </c>
      <c r="R30" s="63">
        <v>1.6944940697788554E-4</v>
      </c>
      <c r="S30" s="63">
        <f t="shared" si="0"/>
        <v>5.5056673268293098E-3</v>
      </c>
      <c r="T30" s="63">
        <f>Q30/'סכום נכסי הקרן'!$C$41</f>
        <v>1.5833818491363101E-4</v>
      </c>
    </row>
    <row r="31" spans="1:20">
      <c r="A31" s="61" t="s">
        <v>293</v>
      </c>
      <c r="B31" s="55" t="s">
        <v>294</v>
      </c>
      <c r="C31" s="68" t="s">
        <v>118</v>
      </c>
      <c r="D31" s="68" t="s">
        <v>26</v>
      </c>
      <c r="E31" s="55" t="s">
        <v>291</v>
      </c>
      <c r="F31" s="68" t="s">
        <v>271</v>
      </c>
      <c r="G31" s="55" t="s">
        <v>292</v>
      </c>
      <c r="H31" s="55" t="s">
        <v>250</v>
      </c>
      <c r="I31" s="124" t="s">
        <v>2923</v>
      </c>
      <c r="J31" s="62">
        <v>5.6699999999987449</v>
      </c>
      <c r="K31" s="68" t="s">
        <v>130</v>
      </c>
      <c r="L31" s="69">
        <v>6.5000000000000006E-3</v>
      </c>
      <c r="M31" s="69">
        <v>2.8799999999994771E-2</v>
      </c>
      <c r="N31" s="62">
        <v>1410072.071035</v>
      </c>
      <c r="O31" s="64">
        <v>97.78</v>
      </c>
      <c r="P31" s="124" t="s">
        <v>2923</v>
      </c>
      <c r="Q31" s="62">
        <v>1378.7685426190003</v>
      </c>
      <c r="R31" s="63">
        <v>6.6055085011275654E-4</v>
      </c>
      <c r="S31" s="63">
        <f t="shared" si="0"/>
        <v>1.533029012231588E-2</v>
      </c>
      <c r="T31" s="63">
        <f>Q31/'סכום נכסי הקרן'!$C$41</f>
        <v>4.4088575790589491E-4</v>
      </c>
    </row>
    <row r="32" spans="1:20">
      <c r="A32" s="61" t="s">
        <v>295</v>
      </c>
      <c r="B32" s="55" t="s">
        <v>296</v>
      </c>
      <c r="C32" s="68" t="s">
        <v>118</v>
      </c>
      <c r="D32" s="68" t="s">
        <v>26</v>
      </c>
      <c r="E32" s="55" t="s">
        <v>291</v>
      </c>
      <c r="F32" s="68" t="s">
        <v>271</v>
      </c>
      <c r="G32" s="55" t="s">
        <v>292</v>
      </c>
      <c r="H32" s="55" t="s">
        <v>250</v>
      </c>
      <c r="I32" s="124" t="s">
        <v>2923</v>
      </c>
      <c r="J32" s="62">
        <v>8.6699999999707664</v>
      </c>
      <c r="K32" s="68" t="s">
        <v>130</v>
      </c>
      <c r="L32" s="69">
        <v>2.64E-2</v>
      </c>
      <c r="M32" s="69">
        <v>2.9599999999935032E-2</v>
      </c>
      <c r="N32" s="62">
        <v>61749.912400000001</v>
      </c>
      <c r="O32" s="64">
        <v>99.71</v>
      </c>
      <c r="P32" s="124" t="s">
        <v>2923</v>
      </c>
      <c r="Q32" s="62">
        <v>61.57083824</v>
      </c>
      <c r="R32" s="63">
        <v>2.0583304133333334E-4</v>
      </c>
      <c r="S32" s="63">
        <f t="shared" si="0"/>
        <v>6.8459555329020269E-4</v>
      </c>
      <c r="T32" s="63">
        <f>Q32/'סכום נכסי הקרן'!$C$41</f>
        <v>1.9688370341536665E-5</v>
      </c>
    </row>
    <row r="33" spans="1:20">
      <c r="A33" s="61" t="s">
        <v>297</v>
      </c>
      <c r="B33" s="55" t="s">
        <v>298</v>
      </c>
      <c r="C33" s="68" t="s">
        <v>118</v>
      </c>
      <c r="D33" s="68" t="s">
        <v>26</v>
      </c>
      <c r="E33" s="55" t="s">
        <v>299</v>
      </c>
      <c r="F33" s="68" t="s">
        <v>271</v>
      </c>
      <c r="G33" s="55" t="s">
        <v>284</v>
      </c>
      <c r="H33" s="55" t="s">
        <v>128</v>
      </c>
      <c r="I33" s="124" t="s">
        <v>2923</v>
      </c>
      <c r="J33" s="62">
        <v>2.0199999999988099</v>
      </c>
      <c r="K33" s="68" t="s">
        <v>130</v>
      </c>
      <c r="L33" s="69">
        <v>1.34E-2</v>
      </c>
      <c r="M33" s="69">
        <v>2.1900000000005956E-2</v>
      </c>
      <c r="N33" s="62">
        <v>151435.68096299999</v>
      </c>
      <c r="O33" s="64">
        <v>110.98</v>
      </c>
      <c r="P33" s="124" t="s">
        <v>2923</v>
      </c>
      <c r="Q33" s="62">
        <v>168.06330690999999</v>
      </c>
      <c r="R33" s="63">
        <v>2.8402201749372331E-4</v>
      </c>
      <c r="S33" s="63">
        <f t="shared" si="0"/>
        <v>1.8686669837651472E-3</v>
      </c>
      <c r="T33" s="63">
        <f>Q33/'סכום נכסי הקרן'!$C$41</f>
        <v>5.3741230781519043E-5</v>
      </c>
    </row>
    <row r="34" spans="1:20">
      <c r="A34" s="61" t="s">
        <v>300</v>
      </c>
      <c r="B34" s="55" t="s">
        <v>301</v>
      </c>
      <c r="C34" s="68" t="s">
        <v>118</v>
      </c>
      <c r="D34" s="68" t="s">
        <v>26</v>
      </c>
      <c r="E34" s="55" t="s">
        <v>299</v>
      </c>
      <c r="F34" s="68" t="s">
        <v>271</v>
      </c>
      <c r="G34" s="55" t="s">
        <v>292</v>
      </c>
      <c r="H34" s="55" t="s">
        <v>250</v>
      </c>
      <c r="I34" s="124" t="s">
        <v>2923</v>
      </c>
      <c r="J34" s="62">
        <v>3.610000000003017</v>
      </c>
      <c r="K34" s="68" t="s">
        <v>130</v>
      </c>
      <c r="L34" s="69">
        <v>1.8200000000000001E-2</v>
      </c>
      <c r="M34" s="69">
        <v>2.4200000000017242E-2</v>
      </c>
      <c r="N34" s="62">
        <v>381805.26429899997</v>
      </c>
      <c r="O34" s="64">
        <v>109.37</v>
      </c>
      <c r="P34" s="124" t="s">
        <v>2923</v>
      </c>
      <c r="Q34" s="62">
        <v>417.58043063399998</v>
      </c>
      <c r="R34" s="63">
        <v>7.629057943704502E-4</v>
      </c>
      <c r="S34" s="63">
        <f t="shared" si="0"/>
        <v>4.6430049374790562E-3</v>
      </c>
      <c r="T34" s="63">
        <f>Q34/'סכום נכסי הקרן'!$C$41</f>
        <v>1.3352876785035231E-4</v>
      </c>
    </row>
    <row r="35" spans="1:20">
      <c r="A35" s="61" t="s">
        <v>302</v>
      </c>
      <c r="B35" s="55" t="s">
        <v>303</v>
      </c>
      <c r="C35" s="68" t="s">
        <v>118</v>
      </c>
      <c r="D35" s="68" t="s">
        <v>26</v>
      </c>
      <c r="E35" s="55" t="s">
        <v>299</v>
      </c>
      <c r="F35" s="68" t="s">
        <v>271</v>
      </c>
      <c r="G35" s="55" t="s">
        <v>292</v>
      </c>
      <c r="H35" s="55" t="s">
        <v>250</v>
      </c>
      <c r="I35" s="124" t="s">
        <v>2923</v>
      </c>
      <c r="J35" s="62">
        <v>1.86</v>
      </c>
      <c r="K35" s="68" t="s">
        <v>130</v>
      </c>
      <c r="L35" s="69">
        <v>2E-3</v>
      </c>
      <c r="M35" s="69">
        <v>2.0300000000000002E-2</v>
      </c>
      <c r="N35" s="62">
        <v>310378.683433</v>
      </c>
      <c r="O35" s="64">
        <v>106.67</v>
      </c>
      <c r="P35" s="124" t="s">
        <v>2923</v>
      </c>
      <c r="Q35" s="62">
        <v>331.08093699999995</v>
      </c>
      <c r="R35" s="63">
        <v>9.8532915375555545E-4</v>
      </c>
      <c r="S35" s="63">
        <f t="shared" si="0"/>
        <v>3.681231955391902E-3</v>
      </c>
      <c r="T35" s="63">
        <f>Q35/'סכום נכסי הקרן'!$C$41</f>
        <v>1.0586901668076053E-4</v>
      </c>
    </row>
    <row r="36" spans="1:20">
      <c r="A36" s="61" t="s">
        <v>304</v>
      </c>
      <c r="B36" s="55" t="s">
        <v>305</v>
      </c>
      <c r="C36" s="68" t="s">
        <v>118</v>
      </c>
      <c r="D36" s="68" t="s">
        <v>26</v>
      </c>
      <c r="E36" s="55" t="s">
        <v>306</v>
      </c>
      <c r="F36" s="68" t="s">
        <v>271</v>
      </c>
      <c r="G36" s="55" t="s">
        <v>292</v>
      </c>
      <c r="H36" s="55" t="s">
        <v>250</v>
      </c>
      <c r="I36" s="124" t="s">
        <v>2923</v>
      </c>
      <c r="J36" s="62">
        <v>1.210000000000897</v>
      </c>
      <c r="K36" s="68" t="s">
        <v>130</v>
      </c>
      <c r="L36" s="69">
        <v>4.7500000000000001E-2</v>
      </c>
      <c r="M36" s="69">
        <v>2.4900000000035883E-2</v>
      </c>
      <c r="N36" s="62">
        <v>158634.59880499999</v>
      </c>
      <c r="O36" s="64">
        <v>140.54</v>
      </c>
      <c r="P36" s="124" t="s">
        <v>2923</v>
      </c>
      <c r="Q36" s="62">
        <v>222.94506977999998</v>
      </c>
      <c r="R36" s="63">
        <v>1.106741197496432E-4</v>
      </c>
      <c r="S36" s="63">
        <f t="shared" si="0"/>
        <v>2.4788878592886593E-3</v>
      </c>
      <c r="T36" s="63">
        <f>Q36/'סכום נכסי הקרן'!$C$41</f>
        <v>7.1290650332526224E-5</v>
      </c>
    </row>
    <row r="37" spans="1:20">
      <c r="A37" s="61" t="s">
        <v>307</v>
      </c>
      <c r="B37" s="55" t="s">
        <v>308</v>
      </c>
      <c r="C37" s="68" t="s">
        <v>118</v>
      </c>
      <c r="D37" s="68" t="s">
        <v>26</v>
      </c>
      <c r="E37" s="55" t="s">
        <v>306</v>
      </c>
      <c r="F37" s="68" t="s">
        <v>271</v>
      </c>
      <c r="G37" s="55" t="s">
        <v>292</v>
      </c>
      <c r="H37" s="55" t="s">
        <v>250</v>
      </c>
      <c r="I37" s="124" t="s">
        <v>2923</v>
      </c>
      <c r="J37" s="62">
        <v>4.0699999999982159</v>
      </c>
      <c r="K37" s="68" t="s">
        <v>130</v>
      </c>
      <c r="L37" s="69">
        <v>5.0000000000000001E-3</v>
      </c>
      <c r="M37" s="69">
        <v>2.7199999999986412E-2</v>
      </c>
      <c r="N37" s="62">
        <v>348052.49794999999</v>
      </c>
      <c r="O37" s="64">
        <v>101.54</v>
      </c>
      <c r="P37" s="124" t="s">
        <v>2923</v>
      </c>
      <c r="Q37" s="62">
        <v>353.41250510900005</v>
      </c>
      <c r="R37" s="63">
        <v>1.8486734530520854E-4</v>
      </c>
      <c r="S37" s="63">
        <f t="shared" si="0"/>
        <v>3.9295328176576806E-3</v>
      </c>
      <c r="T37" s="63">
        <f>Q37/'סכום נכסי הקרן'!$C$41</f>
        <v>1.1300993266964838E-4</v>
      </c>
    </row>
    <row r="38" spans="1:20">
      <c r="A38" s="61" t="s">
        <v>309</v>
      </c>
      <c r="B38" s="55" t="s">
        <v>310</v>
      </c>
      <c r="C38" s="68" t="s">
        <v>118</v>
      </c>
      <c r="D38" s="68" t="s">
        <v>26</v>
      </c>
      <c r="E38" s="55" t="s">
        <v>306</v>
      </c>
      <c r="F38" s="68" t="s">
        <v>271</v>
      </c>
      <c r="G38" s="55" t="s">
        <v>292</v>
      </c>
      <c r="H38" s="55" t="s">
        <v>250</v>
      </c>
      <c r="I38" s="124" t="s">
        <v>2923</v>
      </c>
      <c r="J38" s="62">
        <v>5.8900000000024386</v>
      </c>
      <c r="K38" s="68" t="s">
        <v>130</v>
      </c>
      <c r="L38" s="69">
        <v>5.8999999999999999E-3</v>
      </c>
      <c r="M38" s="69">
        <v>3.0300000000010822E-2</v>
      </c>
      <c r="N38" s="62">
        <v>1054226.8536370001</v>
      </c>
      <c r="O38" s="64">
        <v>93.79</v>
      </c>
      <c r="P38" s="124" t="s">
        <v>2923</v>
      </c>
      <c r="Q38" s="62">
        <v>988.75936923099994</v>
      </c>
      <c r="R38" s="63">
        <v>9.58915452259652E-4</v>
      </c>
      <c r="S38" s="63">
        <f t="shared" si="0"/>
        <v>1.0993845248801799E-2</v>
      </c>
      <c r="T38" s="63">
        <f>Q38/'סכום נכסי הקרן'!$C$41</f>
        <v>3.1617338981487482E-4</v>
      </c>
    </row>
    <row r="39" spans="1:20">
      <c r="A39" s="61" t="s">
        <v>311</v>
      </c>
      <c r="B39" s="55" t="s">
        <v>312</v>
      </c>
      <c r="C39" s="68" t="s">
        <v>118</v>
      </c>
      <c r="D39" s="68" t="s">
        <v>26</v>
      </c>
      <c r="E39" s="55" t="s">
        <v>313</v>
      </c>
      <c r="F39" s="68" t="s">
        <v>314</v>
      </c>
      <c r="G39" s="55" t="s">
        <v>284</v>
      </c>
      <c r="H39" s="55" t="s">
        <v>128</v>
      </c>
      <c r="I39" s="124" t="s">
        <v>2923</v>
      </c>
      <c r="J39" s="62">
        <v>5.0400000000059011</v>
      </c>
      <c r="K39" s="68" t="s">
        <v>130</v>
      </c>
      <c r="L39" s="69">
        <v>4.4000000000000003E-3</v>
      </c>
      <c r="M39" s="69">
        <v>2.4700000000036425E-2</v>
      </c>
      <c r="N39" s="62">
        <v>215650.43991700001</v>
      </c>
      <c r="O39" s="64">
        <v>100.57</v>
      </c>
      <c r="P39" s="124" t="s">
        <v>2923</v>
      </c>
      <c r="Q39" s="62">
        <v>216.87964724300002</v>
      </c>
      <c r="R39" s="63">
        <v>2.4182328341478495E-4</v>
      </c>
      <c r="S39" s="63">
        <f t="shared" si="0"/>
        <v>2.4114474700337547E-3</v>
      </c>
      <c r="T39" s="63">
        <f>Q39/'סכום נכסי הקרן'!$C$41</f>
        <v>6.9351123624754728E-5</v>
      </c>
    </row>
    <row r="40" spans="1:20">
      <c r="A40" s="61" t="s">
        <v>315</v>
      </c>
      <c r="B40" s="55" t="s">
        <v>316</v>
      </c>
      <c r="C40" s="68" t="s">
        <v>118</v>
      </c>
      <c r="D40" s="68" t="s">
        <v>26</v>
      </c>
      <c r="E40" s="55" t="s">
        <v>317</v>
      </c>
      <c r="F40" s="68" t="s">
        <v>271</v>
      </c>
      <c r="G40" s="55" t="s">
        <v>284</v>
      </c>
      <c r="H40" s="55" t="s">
        <v>128</v>
      </c>
      <c r="I40" s="124" t="s">
        <v>2923</v>
      </c>
      <c r="J40" s="62">
        <v>2.8399999999960066</v>
      </c>
      <c r="K40" s="68" t="s">
        <v>130</v>
      </c>
      <c r="L40" s="69">
        <v>1.5800000000000002E-2</v>
      </c>
      <c r="M40" s="69">
        <v>2.1999999999977812E-2</v>
      </c>
      <c r="N40" s="62">
        <v>406660.45003800007</v>
      </c>
      <c r="O40" s="64">
        <v>110.84</v>
      </c>
      <c r="P40" s="124" t="s">
        <v>2923</v>
      </c>
      <c r="Q40" s="62">
        <v>450.74245519500005</v>
      </c>
      <c r="R40" s="63">
        <v>8.742529847222064E-4</v>
      </c>
      <c r="S40" s="63">
        <f t="shared" si="0"/>
        <v>5.0117277809795403E-3</v>
      </c>
      <c r="T40" s="63">
        <f>Q40/'סכום נכסי הקרן'!$C$41</f>
        <v>1.4413291487019809E-4</v>
      </c>
    </row>
    <row r="41" spans="1:20">
      <c r="A41" s="61" t="s">
        <v>318</v>
      </c>
      <c r="B41" s="55" t="s">
        <v>319</v>
      </c>
      <c r="C41" s="68" t="s">
        <v>118</v>
      </c>
      <c r="D41" s="68" t="s">
        <v>26</v>
      </c>
      <c r="E41" s="55" t="s">
        <v>317</v>
      </c>
      <c r="F41" s="68" t="s">
        <v>271</v>
      </c>
      <c r="G41" s="55" t="s">
        <v>284</v>
      </c>
      <c r="H41" s="55" t="s">
        <v>128</v>
      </c>
      <c r="I41" s="124" t="s">
        <v>2923</v>
      </c>
      <c r="J41" s="62">
        <v>5.4800000000062612</v>
      </c>
      <c r="K41" s="68" t="s">
        <v>130</v>
      </c>
      <c r="L41" s="69">
        <v>8.3999999999999995E-3</v>
      </c>
      <c r="M41" s="69">
        <v>2.5500000000015653E-2</v>
      </c>
      <c r="N41" s="62">
        <v>316491.68562</v>
      </c>
      <c r="O41" s="64">
        <v>100.94</v>
      </c>
      <c r="P41" s="124" t="s">
        <v>2923</v>
      </c>
      <c r="Q41" s="62">
        <v>319.46668314999999</v>
      </c>
      <c r="R41" s="63">
        <v>3.9868580186745381E-4</v>
      </c>
      <c r="S41" s="63">
        <f t="shared" si="0"/>
        <v>3.55209506579003E-3</v>
      </c>
      <c r="T41" s="63">
        <f>Q41/'סכום נכסי הקרן'!$C$41</f>
        <v>1.0215515249479494E-4</v>
      </c>
    </row>
    <row r="42" spans="1:20">
      <c r="A42" s="61" t="s">
        <v>320</v>
      </c>
      <c r="B42" s="55" t="s">
        <v>321</v>
      </c>
      <c r="C42" s="68" t="s">
        <v>118</v>
      </c>
      <c r="D42" s="68" t="s">
        <v>26</v>
      </c>
      <c r="E42" s="55" t="s">
        <v>322</v>
      </c>
      <c r="F42" s="68" t="s">
        <v>242</v>
      </c>
      <c r="G42" s="55" t="s">
        <v>292</v>
      </c>
      <c r="H42" s="55" t="s">
        <v>250</v>
      </c>
      <c r="I42" s="124" t="s">
        <v>2923</v>
      </c>
      <c r="J42" s="62">
        <v>4.2999999999972127</v>
      </c>
      <c r="K42" s="68" t="s">
        <v>130</v>
      </c>
      <c r="L42" s="69">
        <v>2.7799999999999998E-2</v>
      </c>
      <c r="M42" s="69">
        <v>3.0999999999982267E-2</v>
      </c>
      <c r="N42" s="62">
        <v>7.138636</v>
      </c>
      <c r="O42" s="64">
        <v>5529999</v>
      </c>
      <c r="P42" s="124" t="s">
        <v>2923</v>
      </c>
      <c r="Q42" s="62">
        <v>394.76652326700003</v>
      </c>
      <c r="R42" s="63">
        <v>1.7069909134385462E-3</v>
      </c>
      <c r="S42" s="63">
        <f t="shared" si="0"/>
        <v>4.3893410280201103E-3</v>
      </c>
      <c r="T42" s="63">
        <f>Q42/'סכום נכסי הקרן'!$C$41</f>
        <v>1.2623361530706272E-4</v>
      </c>
    </row>
    <row r="43" spans="1:20">
      <c r="A43" s="61" t="s">
        <v>323</v>
      </c>
      <c r="B43" s="55" t="s">
        <v>324</v>
      </c>
      <c r="C43" s="68" t="s">
        <v>118</v>
      </c>
      <c r="D43" s="68" t="s">
        <v>26</v>
      </c>
      <c r="E43" s="55" t="s">
        <v>322</v>
      </c>
      <c r="F43" s="68" t="s">
        <v>242</v>
      </c>
      <c r="G43" s="55" t="s">
        <v>292</v>
      </c>
      <c r="H43" s="55" t="s">
        <v>250</v>
      </c>
      <c r="I43" s="124" t="s">
        <v>2923</v>
      </c>
      <c r="J43" s="62">
        <v>1.140000000000311</v>
      </c>
      <c r="K43" s="68" t="s">
        <v>130</v>
      </c>
      <c r="L43" s="69">
        <v>2.4199999999999999E-2</v>
      </c>
      <c r="M43" s="69">
        <v>3.3300000000000385E-2</v>
      </c>
      <c r="N43" s="62">
        <v>27.423324999999998</v>
      </c>
      <c r="O43" s="64">
        <v>5626366</v>
      </c>
      <c r="P43" s="124" t="s">
        <v>2923</v>
      </c>
      <c r="Q43" s="62">
        <v>1542.936536118</v>
      </c>
      <c r="R43" s="63">
        <v>9.5143895500121427E-4</v>
      </c>
      <c r="S43" s="63">
        <f t="shared" si="0"/>
        <v>1.7155645786695577E-2</v>
      </c>
      <c r="T43" s="63">
        <f>Q43/'סכום נכסי הקרן'!$C$41</f>
        <v>4.9338139296020971E-4</v>
      </c>
    </row>
    <row r="44" spans="1:20">
      <c r="A44" s="61" t="s">
        <v>325</v>
      </c>
      <c r="B44" s="55" t="s">
        <v>326</v>
      </c>
      <c r="C44" s="68" t="s">
        <v>118</v>
      </c>
      <c r="D44" s="68" t="s">
        <v>26</v>
      </c>
      <c r="E44" s="55" t="s">
        <v>322</v>
      </c>
      <c r="F44" s="68" t="s">
        <v>242</v>
      </c>
      <c r="G44" s="55" t="s">
        <v>292</v>
      </c>
      <c r="H44" s="55" t="s">
        <v>250</v>
      </c>
      <c r="I44" s="124" t="s">
        <v>2923</v>
      </c>
      <c r="J44" s="62">
        <v>0.75000000000135847</v>
      </c>
      <c r="K44" s="68" t="s">
        <v>130</v>
      </c>
      <c r="L44" s="69">
        <v>1.95E-2</v>
      </c>
      <c r="M44" s="69">
        <v>3.4100000000008152E-2</v>
      </c>
      <c r="N44" s="62">
        <v>6.7451679999999996</v>
      </c>
      <c r="O44" s="64">
        <v>5456707</v>
      </c>
      <c r="P44" s="124" t="s">
        <v>2923</v>
      </c>
      <c r="Q44" s="62">
        <v>368.06408016999995</v>
      </c>
      <c r="R44" s="63">
        <v>2.7177436641282886E-4</v>
      </c>
      <c r="S44" s="63">
        <f t="shared" si="0"/>
        <v>4.092441159044234E-3</v>
      </c>
      <c r="T44" s="63">
        <f>Q44/'סכום נכסי הקרן'!$C$41</f>
        <v>1.1769503432058521E-4</v>
      </c>
    </row>
    <row r="45" spans="1:20">
      <c r="A45" s="61" t="s">
        <v>327</v>
      </c>
      <c r="B45" s="55" t="s">
        <v>328</v>
      </c>
      <c r="C45" s="68" t="s">
        <v>118</v>
      </c>
      <c r="D45" s="68" t="s">
        <v>26</v>
      </c>
      <c r="E45" s="55" t="s">
        <v>322</v>
      </c>
      <c r="F45" s="68" t="s">
        <v>242</v>
      </c>
      <c r="G45" s="55" t="s">
        <v>284</v>
      </c>
      <c r="H45" s="55" t="s">
        <v>128</v>
      </c>
      <c r="I45" s="124" t="s">
        <v>2923</v>
      </c>
      <c r="J45" s="62">
        <v>4.0899999999986854</v>
      </c>
      <c r="K45" s="68" t="s">
        <v>130</v>
      </c>
      <c r="L45" s="69">
        <v>1.4999999999999999E-2</v>
      </c>
      <c r="M45" s="69">
        <v>3.0299999999995615E-2</v>
      </c>
      <c r="N45" s="62">
        <v>23.186516000000001</v>
      </c>
      <c r="O45" s="64">
        <v>5115050</v>
      </c>
      <c r="P45" s="124" t="s">
        <v>2923</v>
      </c>
      <c r="Q45" s="62">
        <v>1186.001940184</v>
      </c>
      <c r="R45" s="63">
        <v>8.257894436925707E-4</v>
      </c>
      <c r="S45" s="63">
        <f t="shared" si="0"/>
        <v>1.3186951447349977E-2</v>
      </c>
      <c r="T45" s="63">
        <f>Q45/'סכום נכסי הקרן'!$C$41</f>
        <v>3.7924520912164226E-4</v>
      </c>
    </row>
    <row r="46" spans="1:20">
      <c r="A46" s="61" t="s">
        <v>329</v>
      </c>
      <c r="B46" s="55" t="s">
        <v>330</v>
      </c>
      <c r="C46" s="68" t="s">
        <v>118</v>
      </c>
      <c r="D46" s="68" t="s">
        <v>26</v>
      </c>
      <c r="E46" s="55" t="s">
        <v>331</v>
      </c>
      <c r="F46" s="68" t="s">
        <v>271</v>
      </c>
      <c r="G46" s="55" t="s">
        <v>284</v>
      </c>
      <c r="H46" s="55" t="s">
        <v>128</v>
      </c>
      <c r="I46" s="124" t="s">
        <v>2923</v>
      </c>
      <c r="J46" s="62">
        <v>2.400000000043168</v>
      </c>
      <c r="K46" s="68" t="s">
        <v>130</v>
      </c>
      <c r="L46" s="69">
        <v>3.7000000000000005E-2</v>
      </c>
      <c r="M46" s="69">
        <v>2.3600000000419345E-2</v>
      </c>
      <c r="N46" s="62">
        <v>28167.092891</v>
      </c>
      <c r="O46" s="64">
        <v>115.14</v>
      </c>
      <c r="P46" s="124" t="s">
        <v>2923</v>
      </c>
      <c r="Q46" s="62">
        <v>32.431590899</v>
      </c>
      <c r="R46" s="63">
        <v>7.4926241616192989E-5</v>
      </c>
      <c r="S46" s="63">
        <f t="shared" si="0"/>
        <v>3.6060127732934379E-4</v>
      </c>
      <c r="T46" s="63">
        <f>Q46/'סכום נכסי הקרן'!$C$41</f>
        <v>1.0370577868304851E-5</v>
      </c>
    </row>
    <row r="47" spans="1:20">
      <c r="A47" s="61" t="s">
        <v>332</v>
      </c>
      <c r="B47" s="55" t="s">
        <v>333</v>
      </c>
      <c r="C47" s="68" t="s">
        <v>118</v>
      </c>
      <c r="D47" s="68" t="s">
        <v>26</v>
      </c>
      <c r="E47" s="55" t="s">
        <v>331</v>
      </c>
      <c r="F47" s="68" t="s">
        <v>271</v>
      </c>
      <c r="G47" s="55" t="s">
        <v>284</v>
      </c>
      <c r="H47" s="55" t="s">
        <v>128</v>
      </c>
      <c r="I47" s="124" t="s">
        <v>2923</v>
      </c>
      <c r="J47" s="62">
        <v>4.1500000000112127</v>
      </c>
      <c r="K47" s="68" t="s">
        <v>130</v>
      </c>
      <c r="L47" s="69">
        <v>2.81E-2</v>
      </c>
      <c r="M47" s="69">
        <v>2.5900000000067279E-2</v>
      </c>
      <c r="N47" s="62">
        <v>101854.00308800001</v>
      </c>
      <c r="O47" s="64">
        <v>113.83</v>
      </c>
      <c r="P47" s="124" t="s">
        <v>2923</v>
      </c>
      <c r="Q47" s="62">
        <v>115.940411458</v>
      </c>
      <c r="R47" s="63">
        <v>8.1382524149774325E-5</v>
      </c>
      <c r="S47" s="63">
        <f t="shared" si="0"/>
        <v>1.2891214802272807E-3</v>
      </c>
      <c r="T47" s="63">
        <f>Q47/'סכום נכסי הקרן'!$C$41</f>
        <v>3.7074008143879462E-5</v>
      </c>
    </row>
    <row r="48" spans="1:20">
      <c r="A48" s="61" t="s">
        <v>334</v>
      </c>
      <c r="B48" s="55" t="s">
        <v>335</v>
      </c>
      <c r="C48" s="68" t="s">
        <v>118</v>
      </c>
      <c r="D48" s="68" t="s">
        <v>26</v>
      </c>
      <c r="E48" s="55" t="s">
        <v>331</v>
      </c>
      <c r="F48" s="68" t="s">
        <v>271</v>
      </c>
      <c r="G48" s="55" t="s">
        <v>292</v>
      </c>
      <c r="H48" s="55" t="s">
        <v>250</v>
      </c>
      <c r="I48" s="124" t="s">
        <v>2923</v>
      </c>
      <c r="J48" s="62">
        <v>2.4599999999999995</v>
      </c>
      <c r="K48" s="68" t="s">
        <v>130</v>
      </c>
      <c r="L48" s="69">
        <v>2.4E-2</v>
      </c>
      <c r="M48" s="69">
        <v>2.3300000000000001E-2</v>
      </c>
      <c r="N48" s="62">
        <v>23744.726814000001</v>
      </c>
      <c r="O48" s="64">
        <v>112.98</v>
      </c>
      <c r="P48" s="124" t="s">
        <v>2923</v>
      </c>
      <c r="Q48" s="62">
        <v>26.826792200000003</v>
      </c>
      <c r="R48" s="63">
        <v>4.1151754115563309E-5</v>
      </c>
      <c r="S48" s="63">
        <f t="shared" si="0"/>
        <v>2.9828248525011952E-4</v>
      </c>
      <c r="T48" s="63">
        <f>Q48/'סכום נכסי הקרן'!$C$41</f>
        <v>8.5783438232600424E-6</v>
      </c>
    </row>
    <row r="49" spans="1:20">
      <c r="A49" s="61" t="s">
        <v>336</v>
      </c>
      <c r="B49" s="55" t="s">
        <v>337</v>
      </c>
      <c r="C49" s="68" t="s">
        <v>118</v>
      </c>
      <c r="D49" s="68" t="s">
        <v>26</v>
      </c>
      <c r="E49" s="55" t="s">
        <v>331</v>
      </c>
      <c r="F49" s="68" t="s">
        <v>271</v>
      </c>
      <c r="G49" s="55" t="s">
        <v>284</v>
      </c>
      <c r="H49" s="55" t="s">
        <v>128</v>
      </c>
      <c r="I49" s="124" t="s">
        <v>2923</v>
      </c>
      <c r="J49" s="62">
        <v>3.6700000000007931</v>
      </c>
      <c r="K49" s="68" t="s">
        <v>130</v>
      </c>
      <c r="L49" s="69">
        <v>2.6000000000000002E-2</v>
      </c>
      <c r="M49" s="69">
        <v>2.2700000000012596E-2</v>
      </c>
      <c r="N49" s="62">
        <v>378275.25211300002</v>
      </c>
      <c r="O49" s="64">
        <v>113.37</v>
      </c>
      <c r="P49" s="124" t="s">
        <v>2923</v>
      </c>
      <c r="Q49" s="62">
        <v>428.85065199799999</v>
      </c>
      <c r="R49" s="63">
        <v>7.7159978646113806E-4</v>
      </c>
      <c r="S49" s="63">
        <f t="shared" si="0"/>
        <v>4.768316589081327E-3</v>
      </c>
      <c r="T49" s="63">
        <f>Q49/'סכום נכסי הקרן'!$C$41</f>
        <v>1.3713262153154803E-4</v>
      </c>
    </row>
    <row r="50" spans="1:20">
      <c r="A50" s="61" t="s">
        <v>338</v>
      </c>
      <c r="B50" s="55" t="s">
        <v>339</v>
      </c>
      <c r="C50" s="68" t="s">
        <v>118</v>
      </c>
      <c r="D50" s="68" t="s">
        <v>26</v>
      </c>
      <c r="E50" s="55" t="s">
        <v>331</v>
      </c>
      <c r="F50" s="68" t="s">
        <v>271</v>
      </c>
      <c r="G50" s="55" t="s">
        <v>284</v>
      </c>
      <c r="H50" s="55" t="s">
        <v>128</v>
      </c>
      <c r="I50" s="124" t="s">
        <v>2923</v>
      </c>
      <c r="J50" s="62">
        <v>6.5700000000018255</v>
      </c>
      <c r="K50" s="68" t="s">
        <v>130</v>
      </c>
      <c r="L50" s="69">
        <v>3.4999999999999996E-3</v>
      </c>
      <c r="M50" s="69">
        <v>3.0700000000007263E-2</v>
      </c>
      <c r="N50" s="62">
        <v>1995370.339005</v>
      </c>
      <c r="O50" s="64">
        <v>91.16</v>
      </c>
      <c r="P50" s="124" t="s">
        <v>2923</v>
      </c>
      <c r="Q50" s="62">
        <v>1818.9797346239998</v>
      </c>
      <c r="R50" s="63">
        <v>6.851471457277518E-4</v>
      </c>
      <c r="S50" s="63">
        <f t="shared" si="0"/>
        <v>2.0224922600446036E-2</v>
      </c>
      <c r="T50" s="63">
        <f>Q50/'סכום נכסי הקרן'!$C$41</f>
        <v>5.8165111411072757E-4</v>
      </c>
    </row>
    <row r="51" spans="1:20">
      <c r="A51" s="61" t="s">
        <v>340</v>
      </c>
      <c r="B51" s="55" t="s">
        <v>341</v>
      </c>
      <c r="C51" s="68" t="s">
        <v>118</v>
      </c>
      <c r="D51" s="68" t="s">
        <v>26</v>
      </c>
      <c r="E51" s="55" t="s">
        <v>342</v>
      </c>
      <c r="F51" s="68" t="s">
        <v>271</v>
      </c>
      <c r="G51" s="55" t="s">
        <v>292</v>
      </c>
      <c r="H51" s="55" t="s">
        <v>250</v>
      </c>
      <c r="I51" s="124" t="s">
        <v>2923</v>
      </c>
      <c r="J51" s="62">
        <v>3.0100000000010541</v>
      </c>
      <c r="K51" s="68" t="s">
        <v>130</v>
      </c>
      <c r="L51" s="69">
        <v>2.35E-2</v>
      </c>
      <c r="M51" s="69">
        <v>2.2700000000011319E-2</v>
      </c>
      <c r="N51" s="62">
        <v>675462.57497199997</v>
      </c>
      <c r="O51" s="64">
        <v>113.73</v>
      </c>
      <c r="P51" s="124" t="s">
        <v>2923</v>
      </c>
      <c r="Q51" s="62">
        <v>768.20360701900006</v>
      </c>
      <c r="R51" s="63">
        <v>7.1088539417654445E-4</v>
      </c>
      <c r="S51" s="63">
        <f t="shared" si="0"/>
        <v>8.5415236891324443E-3</v>
      </c>
      <c r="T51" s="63">
        <f>Q51/'סכום נכסי הקרן'!$C$41</f>
        <v>2.4564676306239563E-4</v>
      </c>
    </row>
    <row r="52" spans="1:20">
      <c r="A52" s="61" t="s">
        <v>343</v>
      </c>
      <c r="B52" s="55" t="s">
        <v>344</v>
      </c>
      <c r="C52" s="68" t="s">
        <v>118</v>
      </c>
      <c r="D52" s="68" t="s">
        <v>26</v>
      </c>
      <c r="E52" s="55" t="s">
        <v>342</v>
      </c>
      <c r="F52" s="68" t="s">
        <v>271</v>
      </c>
      <c r="G52" s="55" t="s">
        <v>292</v>
      </c>
      <c r="H52" s="55" t="s">
        <v>250</v>
      </c>
      <c r="I52" s="124" t="s">
        <v>2923</v>
      </c>
      <c r="J52" s="62">
        <v>1.489999999999494</v>
      </c>
      <c r="K52" s="68" t="s">
        <v>130</v>
      </c>
      <c r="L52" s="69">
        <v>1.7600000000000001E-2</v>
      </c>
      <c r="M52" s="69">
        <v>2.1299999999993494E-2</v>
      </c>
      <c r="N52" s="62">
        <v>240828.426618</v>
      </c>
      <c r="O52" s="64">
        <v>112.57</v>
      </c>
      <c r="P52" s="62">
        <v>5.7129465199999991</v>
      </c>
      <c r="Q52" s="62">
        <v>276.81350638600003</v>
      </c>
      <c r="R52" s="63">
        <v>1.8468710978431329E-4</v>
      </c>
      <c r="S52" s="63">
        <f t="shared" si="0"/>
        <v>3.077841734488699E-3</v>
      </c>
      <c r="T52" s="63">
        <f>Q52/'סכום נכסי הקרן'!$C$41</f>
        <v>8.8516040792282927E-5</v>
      </c>
    </row>
    <row r="53" spans="1:20">
      <c r="A53" s="61" t="s">
        <v>345</v>
      </c>
      <c r="B53" s="55" t="s">
        <v>346</v>
      </c>
      <c r="C53" s="68" t="s">
        <v>118</v>
      </c>
      <c r="D53" s="68" t="s">
        <v>26</v>
      </c>
      <c r="E53" s="55" t="s">
        <v>342</v>
      </c>
      <c r="F53" s="68" t="s">
        <v>271</v>
      </c>
      <c r="G53" s="55" t="s">
        <v>292</v>
      </c>
      <c r="H53" s="55" t="s">
        <v>250</v>
      </c>
      <c r="I53" s="124" t="s">
        <v>2923</v>
      </c>
      <c r="J53" s="62">
        <v>2.2099999999994777</v>
      </c>
      <c r="K53" s="68" t="s">
        <v>130</v>
      </c>
      <c r="L53" s="69">
        <v>2.1499999999999998E-2</v>
      </c>
      <c r="M53" s="69">
        <v>2.2499999999999999E-2</v>
      </c>
      <c r="N53" s="62">
        <v>337015.268622</v>
      </c>
      <c r="O53" s="64">
        <v>113.66</v>
      </c>
      <c r="P53" s="124" t="s">
        <v>2923</v>
      </c>
      <c r="Q53" s="62">
        <v>383.05155502000002</v>
      </c>
      <c r="R53" s="63">
        <v>2.7919593545221779E-4</v>
      </c>
      <c r="S53" s="63">
        <f t="shared" si="0"/>
        <v>4.2590843123721843E-3</v>
      </c>
      <c r="T53" s="63">
        <f>Q53/'סכום נכסי הקרן'!$C$41</f>
        <v>1.2248754590181568E-4</v>
      </c>
    </row>
    <row r="54" spans="1:20">
      <c r="A54" s="61" t="s">
        <v>347</v>
      </c>
      <c r="B54" s="55" t="s">
        <v>348</v>
      </c>
      <c r="C54" s="68" t="s">
        <v>118</v>
      </c>
      <c r="D54" s="68" t="s">
        <v>26</v>
      </c>
      <c r="E54" s="55" t="s">
        <v>342</v>
      </c>
      <c r="F54" s="68" t="s">
        <v>271</v>
      </c>
      <c r="G54" s="55" t="s">
        <v>292</v>
      </c>
      <c r="H54" s="55" t="s">
        <v>250</v>
      </c>
      <c r="I54" s="124" t="s">
        <v>2923</v>
      </c>
      <c r="J54" s="62">
        <v>4.319999999999264</v>
      </c>
      <c r="K54" s="68" t="s">
        <v>130</v>
      </c>
      <c r="L54" s="69">
        <v>2.2499999999999999E-2</v>
      </c>
      <c r="M54" s="69">
        <v>2.6099999999991717E-2</v>
      </c>
      <c r="N54" s="62">
        <v>901759.28457999998</v>
      </c>
      <c r="O54" s="64">
        <v>111.23</v>
      </c>
      <c r="P54" s="62">
        <v>82.922857774000008</v>
      </c>
      <c r="Q54" s="62">
        <v>1085.94970999</v>
      </c>
      <c r="R54" s="63">
        <v>7.628204023517256E-4</v>
      </c>
      <c r="S54" s="63">
        <f t="shared" si="0"/>
        <v>1.2074487920045233E-2</v>
      </c>
      <c r="T54" s="63">
        <f>Q54/'סכום נכסי הקרן'!$C$41</f>
        <v>3.472517294506702E-4</v>
      </c>
    </row>
    <row r="55" spans="1:20">
      <c r="A55" s="61" t="s">
        <v>349</v>
      </c>
      <c r="B55" s="55" t="s">
        <v>350</v>
      </c>
      <c r="C55" s="68" t="s">
        <v>118</v>
      </c>
      <c r="D55" s="68" t="s">
        <v>26</v>
      </c>
      <c r="E55" s="55" t="s">
        <v>342</v>
      </c>
      <c r="F55" s="68" t="s">
        <v>271</v>
      </c>
      <c r="G55" s="55" t="s">
        <v>292</v>
      </c>
      <c r="H55" s="55" t="s">
        <v>250</v>
      </c>
      <c r="I55" s="124" t="s">
        <v>2923</v>
      </c>
      <c r="J55" s="62">
        <v>4.2400000000061757</v>
      </c>
      <c r="K55" s="68" t="s">
        <v>130</v>
      </c>
      <c r="L55" s="69">
        <v>6.5000000000000006E-3</v>
      </c>
      <c r="M55" s="69">
        <v>2.3300000000032284E-2</v>
      </c>
      <c r="N55" s="62">
        <v>338571.40141400002</v>
      </c>
      <c r="O55" s="64">
        <v>103.63</v>
      </c>
      <c r="P55" s="62">
        <v>5.3287187470000008</v>
      </c>
      <c r="Q55" s="62">
        <v>356.190262045</v>
      </c>
      <c r="R55" s="63">
        <v>6.869835006969565E-4</v>
      </c>
      <c r="S55" s="63">
        <f t="shared" si="0"/>
        <v>3.9604182189428485E-3</v>
      </c>
      <c r="T55" s="63">
        <f>Q55/'סכום נכסי הקרן'!$C$41</f>
        <v>1.138981698422781E-4</v>
      </c>
    </row>
    <row r="56" spans="1:20">
      <c r="A56" s="61" t="s">
        <v>351</v>
      </c>
      <c r="B56" s="55" t="s">
        <v>352</v>
      </c>
      <c r="C56" s="68" t="s">
        <v>118</v>
      </c>
      <c r="D56" s="68" t="s">
        <v>26</v>
      </c>
      <c r="E56" s="55" t="s">
        <v>342</v>
      </c>
      <c r="F56" s="68" t="s">
        <v>271</v>
      </c>
      <c r="G56" s="55" t="s">
        <v>292</v>
      </c>
      <c r="H56" s="55" t="s">
        <v>250</v>
      </c>
      <c r="I56" s="124" t="s">
        <v>2923</v>
      </c>
      <c r="J56" s="62">
        <v>5.01000000008779</v>
      </c>
      <c r="K56" s="68" t="s">
        <v>130</v>
      </c>
      <c r="L56" s="69">
        <v>1.43E-2</v>
      </c>
      <c r="M56" s="69">
        <v>2.6900000000327058E-2</v>
      </c>
      <c r="N56" s="62">
        <v>5442.8678769999997</v>
      </c>
      <c r="O56" s="64">
        <v>104.73</v>
      </c>
      <c r="P56" s="62">
        <v>0.10902813500000001</v>
      </c>
      <c r="Q56" s="62">
        <v>5.8093436490000006</v>
      </c>
      <c r="R56" s="63">
        <v>1.382120721786755E-5</v>
      </c>
      <c r="S56" s="63">
        <f t="shared" si="0"/>
        <v>6.4593092173566614E-5</v>
      </c>
      <c r="T56" s="63">
        <f>Q56/'סכום נכסי הקרן'!$C$41</f>
        <v>1.8576409298982121E-6</v>
      </c>
    </row>
    <row r="57" spans="1:20">
      <c r="A57" s="61" t="s">
        <v>353</v>
      </c>
      <c r="B57" s="55" t="s">
        <v>354</v>
      </c>
      <c r="C57" s="68" t="s">
        <v>118</v>
      </c>
      <c r="D57" s="68" t="s">
        <v>26</v>
      </c>
      <c r="E57" s="55" t="s">
        <v>342</v>
      </c>
      <c r="F57" s="68" t="s">
        <v>271</v>
      </c>
      <c r="G57" s="55" t="s">
        <v>292</v>
      </c>
      <c r="H57" s="55" t="s">
        <v>250</v>
      </c>
      <c r="I57" s="124" t="s">
        <v>2923</v>
      </c>
      <c r="J57" s="62">
        <v>5.9099999999990471</v>
      </c>
      <c r="K57" s="68" t="s">
        <v>130</v>
      </c>
      <c r="L57" s="69">
        <v>2.5000000000000001E-3</v>
      </c>
      <c r="M57" s="69">
        <v>2.6899999999999088E-2</v>
      </c>
      <c r="N57" s="62">
        <v>785945.05103799992</v>
      </c>
      <c r="O57" s="64">
        <v>94.78</v>
      </c>
      <c r="P57" s="62">
        <v>20.193468996</v>
      </c>
      <c r="Q57" s="62">
        <v>765.11218830299981</v>
      </c>
      <c r="R57" s="63">
        <v>6.3290182406595074E-4</v>
      </c>
      <c r="S57" s="63">
        <f t="shared" si="0"/>
        <v>8.5071507365005114E-3</v>
      </c>
      <c r="T57" s="63">
        <f>Q57/'סכום נכסי הקרן'!$C$41</f>
        <v>2.4465822695827241E-4</v>
      </c>
    </row>
    <row r="58" spans="1:20">
      <c r="A58" s="61" t="s">
        <v>355</v>
      </c>
      <c r="B58" s="55" t="s">
        <v>356</v>
      </c>
      <c r="C58" s="68" t="s">
        <v>118</v>
      </c>
      <c r="D58" s="68" t="s">
        <v>26</v>
      </c>
      <c r="E58" s="55" t="s">
        <v>342</v>
      </c>
      <c r="F58" s="68" t="s">
        <v>271</v>
      </c>
      <c r="G58" s="55" t="s">
        <v>292</v>
      </c>
      <c r="H58" s="55" t="s">
        <v>250</v>
      </c>
      <c r="I58" s="124" t="s">
        <v>2923</v>
      </c>
      <c r="J58" s="62">
        <v>6.6700000000028208</v>
      </c>
      <c r="K58" s="68" t="s">
        <v>130</v>
      </c>
      <c r="L58" s="69">
        <v>3.61E-2</v>
      </c>
      <c r="M58" s="69">
        <v>3.2700000000021025E-2</v>
      </c>
      <c r="N58" s="62">
        <v>517219.50536800001</v>
      </c>
      <c r="O58" s="64">
        <v>104.73</v>
      </c>
      <c r="P58" s="62">
        <v>14.982426740000001</v>
      </c>
      <c r="Q58" s="62">
        <v>556.66641472899994</v>
      </c>
      <c r="R58" s="63">
        <v>1.1486357235544638E-3</v>
      </c>
      <c r="S58" s="63">
        <f t="shared" si="0"/>
        <v>6.1894780562187311E-3</v>
      </c>
      <c r="T58" s="63">
        <f>Q58/'סכום נכסי הקרן'!$C$41</f>
        <v>1.7800398440506908E-4</v>
      </c>
    </row>
    <row r="59" spans="1:20">
      <c r="A59" s="61" t="s">
        <v>357</v>
      </c>
      <c r="B59" s="55" t="s">
        <v>358</v>
      </c>
      <c r="C59" s="68" t="s">
        <v>118</v>
      </c>
      <c r="D59" s="68" t="s">
        <v>26</v>
      </c>
      <c r="E59" s="55" t="s">
        <v>359</v>
      </c>
      <c r="F59" s="68" t="s">
        <v>242</v>
      </c>
      <c r="G59" s="55" t="s">
        <v>284</v>
      </c>
      <c r="H59" s="55" t="s">
        <v>128</v>
      </c>
      <c r="I59" s="124" t="s">
        <v>2923</v>
      </c>
      <c r="J59" s="62">
        <v>5.4300000000021642</v>
      </c>
      <c r="K59" s="68" t="s">
        <v>130</v>
      </c>
      <c r="L59" s="69">
        <v>3.7100000000000001E-2</v>
      </c>
      <c r="M59" s="69">
        <v>3.3400000000005148E-2</v>
      </c>
      <c r="N59" s="62">
        <v>12.963369999999999</v>
      </c>
      <c r="O59" s="64">
        <v>5095555</v>
      </c>
      <c r="P59" s="124" t="s">
        <v>2923</v>
      </c>
      <c r="Q59" s="62">
        <v>660.55562309899994</v>
      </c>
      <c r="R59" s="63">
        <v>1.6872797084472211E-3</v>
      </c>
      <c r="S59" s="63">
        <f t="shared" si="0"/>
        <v>7.3446042834711687E-3</v>
      </c>
      <c r="T59" s="63">
        <f>Q59/'סכום נכסי הקרן'!$C$41</f>
        <v>2.1122440607457323E-4</v>
      </c>
    </row>
    <row r="60" spans="1:20">
      <c r="A60" s="61" t="s">
        <v>360</v>
      </c>
      <c r="B60" s="55" t="s">
        <v>361</v>
      </c>
      <c r="C60" s="68" t="s">
        <v>118</v>
      </c>
      <c r="D60" s="68" t="s">
        <v>26</v>
      </c>
      <c r="E60" s="55" t="s">
        <v>359</v>
      </c>
      <c r="F60" s="68" t="s">
        <v>242</v>
      </c>
      <c r="G60" s="55" t="s">
        <v>284</v>
      </c>
      <c r="H60" s="55" t="s">
        <v>128</v>
      </c>
      <c r="I60" s="124" t="s">
        <v>2923</v>
      </c>
      <c r="J60" s="62">
        <v>1.2299999999997577</v>
      </c>
      <c r="K60" s="68" t="s">
        <v>130</v>
      </c>
      <c r="L60" s="69">
        <v>2.0199999999999999E-2</v>
      </c>
      <c r="M60" s="69">
        <v>2.0399999999993836E-2</v>
      </c>
      <c r="N60" s="62">
        <v>16.075983999999998</v>
      </c>
      <c r="O60" s="64">
        <v>5652776</v>
      </c>
      <c r="P60" s="124" t="s">
        <v>2923</v>
      </c>
      <c r="Q60" s="62">
        <v>908.73936391400002</v>
      </c>
      <c r="R60" s="63">
        <v>7.6388614872891414E-4</v>
      </c>
      <c r="S60" s="63">
        <f t="shared" si="0"/>
        <v>1.0104116582111546E-2</v>
      </c>
      <c r="T60" s="63">
        <f>Q60/'סכום נכסי הקרן'!$C$41</f>
        <v>2.9058557024886939E-4</v>
      </c>
    </row>
    <row r="61" spans="1:20">
      <c r="A61" s="61" t="s">
        <v>362</v>
      </c>
      <c r="B61" s="55" t="s">
        <v>363</v>
      </c>
      <c r="C61" s="68" t="s">
        <v>118</v>
      </c>
      <c r="D61" s="68" t="s">
        <v>26</v>
      </c>
      <c r="E61" s="55" t="s">
        <v>359</v>
      </c>
      <c r="F61" s="68" t="s">
        <v>242</v>
      </c>
      <c r="G61" s="55" t="s">
        <v>284</v>
      </c>
      <c r="H61" s="55" t="s">
        <v>128</v>
      </c>
      <c r="I61" s="124" t="s">
        <v>2923</v>
      </c>
      <c r="J61" s="62">
        <v>2.2999999999994998</v>
      </c>
      <c r="K61" s="68" t="s">
        <v>130</v>
      </c>
      <c r="L61" s="69">
        <v>2.5899999999999999E-2</v>
      </c>
      <c r="M61" s="69">
        <v>2.7499999999995001E-2</v>
      </c>
      <c r="N61" s="62">
        <v>35.517527000000001</v>
      </c>
      <c r="O61" s="64">
        <v>5628861</v>
      </c>
      <c r="P61" s="124" t="s">
        <v>2923</v>
      </c>
      <c r="Q61" s="62">
        <v>1999.23221668</v>
      </c>
      <c r="R61" s="63">
        <v>1.6814622449462671E-3</v>
      </c>
      <c r="S61" s="63">
        <f t="shared" si="0"/>
        <v>2.2229118924752239E-2</v>
      </c>
      <c r="T61" s="63">
        <f>Q61/'סכום נכסי הקרן'!$C$41</f>
        <v>6.3929005038550072E-4</v>
      </c>
    </row>
    <row r="62" spans="1:20">
      <c r="A62" s="61" t="s">
        <v>364</v>
      </c>
      <c r="B62" s="55" t="s">
        <v>365</v>
      </c>
      <c r="C62" s="68" t="s">
        <v>118</v>
      </c>
      <c r="D62" s="68" t="s">
        <v>26</v>
      </c>
      <c r="E62" s="55" t="s">
        <v>359</v>
      </c>
      <c r="F62" s="68" t="s">
        <v>242</v>
      </c>
      <c r="G62" s="55" t="s">
        <v>284</v>
      </c>
      <c r="H62" s="55" t="s">
        <v>128</v>
      </c>
      <c r="I62" s="124" t="s">
        <v>2923</v>
      </c>
      <c r="J62" s="62">
        <v>2.5400000000018017</v>
      </c>
      <c r="K62" s="68" t="s">
        <v>130</v>
      </c>
      <c r="L62" s="69">
        <v>2.9700000000000001E-2</v>
      </c>
      <c r="M62" s="69">
        <v>3.0900000000013573E-2</v>
      </c>
      <c r="N62" s="62">
        <v>14.038382000000002</v>
      </c>
      <c r="O62" s="64">
        <v>5615315</v>
      </c>
      <c r="P62" s="124" t="s">
        <v>2923</v>
      </c>
      <c r="Q62" s="62">
        <v>788.29933367699994</v>
      </c>
      <c r="R62" s="63">
        <v>1.0027415714285715E-3</v>
      </c>
      <c r="S62" s="63">
        <f t="shared" si="0"/>
        <v>8.7649646151204304E-3</v>
      </c>
      <c r="T62" s="63">
        <f>Q62/'סכום נכסי הקרן'!$C$41</f>
        <v>2.5207272899098606E-4</v>
      </c>
    </row>
    <row r="63" spans="1:20">
      <c r="A63" s="61" t="s">
        <v>366</v>
      </c>
      <c r="B63" s="55" t="s">
        <v>367</v>
      </c>
      <c r="C63" s="68" t="s">
        <v>118</v>
      </c>
      <c r="D63" s="68" t="s">
        <v>26</v>
      </c>
      <c r="E63" s="55" t="s">
        <v>359</v>
      </c>
      <c r="F63" s="68" t="s">
        <v>242</v>
      </c>
      <c r="G63" s="55" t="s">
        <v>284</v>
      </c>
      <c r="H63" s="55" t="s">
        <v>128</v>
      </c>
      <c r="I63" s="124" t="s">
        <v>2923</v>
      </c>
      <c r="J63" s="62">
        <v>4.1100000000032937</v>
      </c>
      <c r="K63" s="68" t="s">
        <v>130</v>
      </c>
      <c r="L63" s="69">
        <v>8.3999999999999995E-3</v>
      </c>
      <c r="M63" s="69">
        <v>2.9100000000010975E-2</v>
      </c>
      <c r="N63" s="62">
        <v>9.0848990000000001</v>
      </c>
      <c r="O63" s="64">
        <v>5012995</v>
      </c>
      <c r="P63" s="124" t="s">
        <v>2923</v>
      </c>
      <c r="Q63" s="62">
        <v>455.42551155000001</v>
      </c>
      <c r="R63" s="63">
        <v>1.1423235257135673E-3</v>
      </c>
      <c r="S63" s="63">
        <f t="shared" si="0"/>
        <v>5.0637978785790499E-3</v>
      </c>
      <c r="T63" s="63">
        <f>Q63/'סכום נכסי הקרן'!$C$41</f>
        <v>1.4563040541090065E-4</v>
      </c>
    </row>
    <row r="64" spans="1:20">
      <c r="A64" s="61" t="s">
        <v>368</v>
      </c>
      <c r="B64" s="55" t="s">
        <v>369</v>
      </c>
      <c r="C64" s="68" t="s">
        <v>118</v>
      </c>
      <c r="D64" s="68" t="s">
        <v>26</v>
      </c>
      <c r="E64" s="55" t="s">
        <v>359</v>
      </c>
      <c r="F64" s="68" t="s">
        <v>242</v>
      </c>
      <c r="G64" s="55" t="s">
        <v>284</v>
      </c>
      <c r="H64" s="55" t="s">
        <v>128</v>
      </c>
      <c r="I64" s="124" t="s">
        <v>2923</v>
      </c>
      <c r="J64" s="62">
        <v>4.6199999999998393</v>
      </c>
      <c r="K64" s="68" t="s">
        <v>130</v>
      </c>
      <c r="L64" s="69">
        <v>3.0899999999999997E-2</v>
      </c>
      <c r="M64" s="69">
        <v>3.1599999999997845E-2</v>
      </c>
      <c r="N64" s="62">
        <v>21.612642999999998</v>
      </c>
      <c r="O64" s="64">
        <v>5168240</v>
      </c>
      <c r="P64" s="124" t="s">
        <v>2923</v>
      </c>
      <c r="Q64" s="62">
        <v>1116.993347139</v>
      </c>
      <c r="R64" s="63">
        <v>1.1375075263157894E-3</v>
      </c>
      <c r="S64" s="63">
        <f t="shared" si="0"/>
        <v>1.241965677851228E-2</v>
      </c>
      <c r="T64" s="63">
        <f>Q64/'סכום נכסי הקרן'!$C$41</f>
        <v>3.5717848442768345E-4</v>
      </c>
    </row>
    <row r="65" spans="1:20">
      <c r="A65" s="61" t="s">
        <v>370</v>
      </c>
      <c r="B65" s="55" t="s">
        <v>371</v>
      </c>
      <c r="C65" s="68" t="s">
        <v>118</v>
      </c>
      <c r="D65" s="68" t="s">
        <v>26</v>
      </c>
      <c r="E65" s="55" t="s">
        <v>372</v>
      </c>
      <c r="F65" s="68" t="s">
        <v>271</v>
      </c>
      <c r="G65" s="55" t="s">
        <v>292</v>
      </c>
      <c r="H65" s="55" t="s">
        <v>250</v>
      </c>
      <c r="I65" s="124" t="s">
        <v>2923</v>
      </c>
      <c r="J65" s="62">
        <v>2.9699999999979809</v>
      </c>
      <c r="K65" s="68" t="s">
        <v>130</v>
      </c>
      <c r="L65" s="69">
        <v>1.4199999999999999E-2</v>
      </c>
      <c r="M65" s="69">
        <v>2.4899999999993271E-2</v>
      </c>
      <c r="N65" s="62">
        <v>411681.914108</v>
      </c>
      <c r="O65" s="64">
        <v>108.25</v>
      </c>
      <c r="P65" s="124" t="s">
        <v>2923</v>
      </c>
      <c r="Q65" s="62">
        <v>445.64565056999993</v>
      </c>
      <c r="R65" s="63">
        <v>3.4868984997871909E-4</v>
      </c>
      <c r="S65" s="63">
        <f t="shared" si="0"/>
        <v>4.9550572875770773E-3</v>
      </c>
      <c r="T65" s="63">
        <f>Q65/'סכום נכסי הקרן'!$C$41</f>
        <v>1.4250312096314899E-4</v>
      </c>
    </row>
    <row r="66" spans="1:20">
      <c r="A66" s="61" t="s">
        <v>373</v>
      </c>
      <c r="B66" s="55" t="s">
        <v>374</v>
      </c>
      <c r="C66" s="68" t="s">
        <v>118</v>
      </c>
      <c r="D66" s="68" t="s">
        <v>26</v>
      </c>
      <c r="E66" s="55" t="s">
        <v>375</v>
      </c>
      <c r="F66" s="68" t="s">
        <v>271</v>
      </c>
      <c r="G66" s="55" t="s">
        <v>292</v>
      </c>
      <c r="H66" s="55" t="s">
        <v>250</v>
      </c>
      <c r="I66" s="124" t="s">
        <v>2923</v>
      </c>
      <c r="J66" s="62">
        <v>0.71000000002355756</v>
      </c>
      <c r="K66" s="68" t="s">
        <v>130</v>
      </c>
      <c r="L66" s="69">
        <v>0.04</v>
      </c>
      <c r="M66" s="69">
        <v>2.5899999998265314E-2</v>
      </c>
      <c r="N66" s="62">
        <v>4112.2203330000002</v>
      </c>
      <c r="O66" s="64">
        <v>113.55</v>
      </c>
      <c r="P66" s="124" t="s">
        <v>2923</v>
      </c>
      <c r="Q66" s="62">
        <v>4.6694261589999995</v>
      </c>
      <c r="R66" s="63">
        <v>5.0511904742894798E-5</v>
      </c>
      <c r="S66" s="63">
        <f t="shared" si="0"/>
        <v>5.1918545796110476E-5</v>
      </c>
      <c r="T66" s="63">
        <f>Q66/'סכום נכסי הקרן'!$C$41</f>
        <v>1.4931320431678934E-6</v>
      </c>
    </row>
    <row r="67" spans="1:20">
      <c r="A67" s="61" t="s">
        <v>376</v>
      </c>
      <c r="B67" s="55" t="s">
        <v>377</v>
      </c>
      <c r="C67" s="68" t="s">
        <v>118</v>
      </c>
      <c r="D67" s="68" t="s">
        <v>26</v>
      </c>
      <c r="E67" s="55" t="s">
        <v>375</v>
      </c>
      <c r="F67" s="68" t="s">
        <v>271</v>
      </c>
      <c r="G67" s="55" t="s">
        <v>292</v>
      </c>
      <c r="H67" s="55" t="s">
        <v>250</v>
      </c>
      <c r="I67" s="124" t="s">
        <v>2923</v>
      </c>
      <c r="J67" s="62">
        <v>2.6799999999992936</v>
      </c>
      <c r="K67" s="68" t="s">
        <v>130</v>
      </c>
      <c r="L67" s="69">
        <v>0.04</v>
      </c>
      <c r="M67" s="69">
        <v>2.3900000000002353E-2</v>
      </c>
      <c r="N67" s="62">
        <v>718876.70430300001</v>
      </c>
      <c r="O67" s="64">
        <v>118.24</v>
      </c>
      <c r="P67" s="124" t="s">
        <v>2923</v>
      </c>
      <c r="Q67" s="62">
        <v>849.99985912</v>
      </c>
      <c r="R67" s="63">
        <v>7.0535243056615447E-4</v>
      </c>
      <c r="S67" s="63">
        <f t="shared" si="0"/>
        <v>9.4510021381000228E-3</v>
      </c>
      <c r="T67" s="63">
        <f>Q67/'סכום נכסי הקרן'!$C$41</f>
        <v>2.7180256912169907E-4</v>
      </c>
    </row>
    <row r="68" spans="1:20">
      <c r="A68" s="61" t="s">
        <v>378</v>
      </c>
      <c r="B68" s="55" t="s">
        <v>379</v>
      </c>
      <c r="C68" s="68" t="s">
        <v>118</v>
      </c>
      <c r="D68" s="68" t="s">
        <v>26</v>
      </c>
      <c r="E68" s="55" t="s">
        <v>375</v>
      </c>
      <c r="F68" s="68" t="s">
        <v>271</v>
      </c>
      <c r="G68" s="55" t="s">
        <v>292</v>
      </c>
      <c r="H68" s="55" t="s">
        <v>250</v>
      </c>
      <c r="I68" s="124" t="s">
        <v>2923</v>
      </c>
      <c r="J68" s="62">
        <v>4.0300000000047094</v>
      </c>
      <c r="K68" s="68" t="s">
        <v>130</v>
      </c>
      <c r="L68" s="69">
        <v>3.5000000000000003E-2</v>
      </c>
      <c r="M68" s="69">
        <v>2.6100000000028257E-2</v>
      </c>
      <c r="N68" s="62">
        <v>224026.036704</v>
      </c>
      <c r="O68" s="64">
        <v>118.48</v>
      </c>
      <c r="P68" s="124" t="s">
        <v>2923</v>
      </c>
      <c r="Q68" s="62">
        <v>265.42606982500001</v>
      </c>
      <c r="R68" s="63">
        <v>2.5410953354565446E-4</v>
      </c>
      <c r="S68" s="63">
        <f t="shared" si="0"/>
        <v>2.9512267872851658E-3</v>
      </c>
      <c r="T68" s="63">
        <f>Q68/'סכום נכסי הקרן'!$C$41</f>
        <v>8.4874705467598822E-5</v>
      </c>
    </row>
    <row r="69" spans="1:20">
      <c r="A69" s="61" t="s">
        <v>380</v>
      </c>
      <c r="B69" s="55" t="s">
        <v>381</v>
      </c>
      <c r="C69" s="68" t="s">
        <v>118</v>
      </c>
      <c r="D69" s="68" t="s">
        <v>26</v>
      </c>
      <c r="E69" s="55" t="s">
        <v>375</v>
      </c>
      <c r="F69" s="68" t="s">
        <v>271</v>
      </c>
      <c r="G69" s="55" t="s">
        <v>292</v>
      </c>
      <c r="H69" s="55" t="s">
        <v>250</v>
      </c>
      <c r="I69" s="124" t="s">
        <v>2923</v>
      </c>
      <c r="J69" s="62">
        <v>6.5899999999971772</v>
      </c>
      <c r="K69" s="68" t="s">
        <v>130</v>
      </c>
      <c r="L69" s="69">
        <v>2.5000000000000001E-2</v>
      </c>
      <c r="M69" s="69">
        <v>2.8999999999997667E-2</v>
      </c>
      <c r="N69" s="62">
        <v>391489.81493499991</v>
      </c>
      <c r="O69" s="64">
        <v>109.47</v>
      </c>
      <c r="P69" s="124" t="s">
        <v>2923</v>
      </c>
      <c r="Q69" s="62">
        <v>428.56390541900004</v>
      </c>
      <c r="R69" s="63">
        <v>5.2542653949079151E-4</v>
      </c>
      <c r="S69" s="63">
        <f t="shared" si="0"/>
        <v>4.7651283032220486E-3</v>
      </c>
      <c r="T69" s="63">
        <f>Q69/'סכום נכסי הקרן'!$C$41</f>
        <v>1.3704092921416373E-4</v>
      </c>
    </row>
    <row r="70" spans="1:20">
      <c r="A70" s="61" t="s">
        <v>382</v>
      </c>
      <c r="B70" s="55" t="s">
        <v>383</v>
      </c>
      <c r="C70" s="68" t="s">
        <v>118</v>
      </c>
      <c r="D70" s="68" t="s">
        <v>26</v>
      </c>
      <c r="E70" s="55" t="s">
        <v>384</v>
      </c>
      <c r="F70" s="68" t="s">
        <v>126</v>
      </c>
      <c r="G70" s="55" t="s">
        <v>292</v>
      </c>
      <c r="H70" s="55" t="s">
        <v>250</v>
      </c>
      <c r="I70" s="124" t="s">
        <v>2923</v>
      </c>
      <c r="J70" s="62">
        <v>1.3199999999962362</v>
      </c>
      <c r="K70" s="68" t="s">
        <v>130</v>
      </c>
      <c r="L70" s="69">
        <v>1.8000000000000002E-2</v>
      </c>
      <c r="M70" s="69">
        <v>2.0899999999943967E-2</v>
      </c>
      <c r="N70" s="62">
        <v>209441.29253000004</v>
      </c>
      <c r="O70" s="64">
        <v>111.63</v>
      </c>
      <c r="P70" s="124" t="s">
        <v>2923</v>
      </c>
      <c r="Q70" s="62">
        <v>233.79932215900001</v>
      </c>
      <c r="R70" s="63">
        <v>2.5786468845008688E-4</v>
      </c>
      <c r="S70" s="63">
        <f t="shared" si="0"/>
        <v>2.5995744233401059E-3</v>
      </c>
      <c r="T70" s="63">
        <f>Q70/'סכום נכסי הקרן'!$C$41</f>
        <v>7.4761490534266796E-5</v>
      </c>
    </row>
    <row r="71" spans="1:20">
      <c r="A71" s="61" t="s">
        <v>385</v>
      </c>
      <c r="B71" s="55" t="s">
        <v>386</v>
      </c>
      <c r="C71" s="68" t="s">
        <v>118</v>
      </c>
      <c r="D71" s="68" t="s">
        <v>26</v>
      </c>
      <c r="E71" s="55" t="s">
        <v>384</v>
      </c>
      <c r="F71" s="68" t="s">
        <v>126</v>
      </c>
      <c r="G71" s="55" t="s">
        <v>292</v>
      </c>
      <c r="H71" s="55" t="s">
        <v>250</v>
      </c>
      <c r="I71" s="124" t="s">
        <v>2923</v>
      </c>
      <c r="J71" s="62">
        <v>3.8399999999993142</v>
      </c>
      <c r="K71" s="68" t="s">
        <v>130</v>
      </c>
      <c r="L71" s="69">
        <v>2.2000000000000002E-2</v>
      </c>
      <c r="M71" s="69">
        <v>2.7900000000015981E-2</v>
      </c>
      <c r="N71" s="62">
        <v>173561.518427</v>
      </c>
      <c r="O71" s="64">
        <v>100.93</v>
      </c>
      <c r="P71" s="124" t="s">
        <v>2923</v>
      </c>
      <c r="Q71" s="62">
        <v>175.17563926800003</v>
      </c>
      <c r="R71" s="63">
        <v>3.4159831335950325E-4</v>
      </c>
      <c r="S71" s="63">
        <f t="shared" si="0"/>
        <v>1.9477477831336639E-3</v>
      </c>
      <c r="T71" s="63">
        <f>Q71/'סכום נכסי הקרן'!$C$41</f>
        <v>5.6015525520053687E-5</v>
      </c>
    </row>
    <row r="72" spans="1:20">
      <c r="A72" s="61" t="s">
        <v>387</v>
      </c>
      <c r="B72" s="55" t="s">
        <v>388</v>
      </c>
      <c r="C72" s="68" t="s">
        <v>118</v>
      </c>
      <c r="D72" s="68" t="s">
        <v>26</v>
      </c>
      <c r="E72" s="55" t="s">
        <v>389</v>
      </c>
      <c r="F72" s="68" t="s">
        <v>390</v>
      </c>
      <c r="G72" s="55" t="s">
        <v>391</v>
      </c>
      <c r="H72" s="55" t="s">
        <v>250</v>
      </c>
      <c r="I72" s="124" t="s">
        <v>2923</v>
      </c>
      <c r="J72" s="62">
        <v>5.920000000001</v>
      </c>
      <c r="K72" s="68" t="s">
        <v>130</v>
      </c>
      <c r="L72" s="69">
        <v>5.1500000000000004E-2</v>
      </c>
      <c r="M72" s="69">
        <v>2.9500000000008658E-2</v>
      </c>
      <c r="N72" s="62">
        <v>1019392.6266580001</v>
      </c>
      <c r="O72" s="64">
        <v>153</v>
      </c>
      <c r="P72" s="124" t="s">
        <v>2923</v>
      </c>
      <c r="Q72" s="62">
        <v>1559.6706364070001</v>
      </c>
      <c r="R72" s="63">
        <v>3.5103211563093921E-4</v>
      </c>
      <c r="S72" s="63">
        <f t="shared" si="0"/>
        <v>1.7341709367663997E-2</v>
      </c>
      <c r="T72" s="63">
        <f>Q72/'סכום נכסי הקרן'!$C$41</f>
        <v>4.9873241908296613E-4</v>
      </c>
    </row>
    <row r="73" spans="1:20">
      <c r="A73" s="61" t="s">
        <v>392</v>
      </c>
      <c r="B73" s="55" t="s">
        <v>393</v>
      </c>
      <c r="C73" s="68" t="s">
        <v>118</v>
      </c>
      <c r="D73" s="68" t="s">
        <v>26</v>
      </c>
      <c r="E73" s="55" t="s">
        <v>394</v>
      </c>
      <c r="F73" s="68" t="s">
        <v>153</v>
      </c>
      <c r="G73" s="55" t="s">
        <v>395</v>
      </c>
      <c r="H73" s="55" t="s">
        <v>128</v>
      </c>
      <c r="I73" s="124" t="s">
        <v>2923</v>
      </c>
      <c r="J73" s="62">
        <v>1.3999999999483348</v>
      </c>
      <c r="K73" s="68" t="s">
        <v>130</v>
      </c>
      <c r="L73" s="69">
        <v>2.2000000000000002E-2</v>
      </c>
      <c r="M73" s="69">
        <v>1.7100000000309989E-2</v>
      </c>
      <c r="N73" s="62">
        <v>3438.2227720000001</v>
      </c>
      <c r="O73" s="64">
        <v>112.59</v>
      </c>
      <c r="P73" s="124" t="s">
        <v>2923</v>
      </c>
      <c r="Q73" s="62">
        <v>3.871095028</v>
      </c>
      <c r="R73" s="63">
        <v>6.4993495892038274E-6</v>
      </c>
      <c r="S73" s="63">
        <f t="shared" si="0"/>
        <v>4.3042039353151616E-5</v>
      </c>
      <c r="T73" s="63">
        <f>Q73/'סכום נכסי הקרן'!$C$41</f>
        <v>1.2378514686037064E-6</v>
      </c>
    </row>
    <row r="74" spans="1:20">
      <c r="A74" s="61" t="s">
        <v>396</v>
      </c>
      <c r="B74" s="55" t="s">
        <v>397</v>
      </c>
      <c r="C74" s="68" t="s">
        <v>118</v>
      </c>
      <c r="D74" s="68" t="s">
        <v>26</v>
      </c>
      <c r="E74" s="55" t="s">
        <v>394</v>
      </c>
      <c r="F74" s="68" t="s">
        <v>153</v>
      </c>
      <c r="G74" s="55" t="s">
        <v>395</v>
      </c>
      <c r="H74" s="55" t="s">
        <v>128</v>
      </c>
      <c r="I74" s="124" t="s">
        <v>2923</v>
      </c>
      <c r="J74" s="62">
        <v>4.2399999997257121</v>
      </c>
      <c r="K74" s="68" t="s">
        <v>130</v>
      </c>
      <c r="L74" s="69">
        <v>1.7000000000000001E-2</v>
      </c>
      <c r="M74" s="69">
        <v>2.2299999999276184E-2</v>
      </c>
      <c r="N74" s="62">
        <v>4881.4160000000002</v>
      </c>
      <c r="O74" s="64">
        <v>107.55</v>
      </c>
      <c r="P74" s="124" t="s">
        <v>2923</v>
      </c>
      <c r="Q74" s="62">
        <v>5.2499630059999998</v>
      </c>
      <c r="R74" s="63">
        <v>3.8459361507673881E-6</v>
      </c>
      <c r="S74" s="63">
        <f t="shared" ref="S74:S137" si="1">IFERROR(Q74/$Q$9,0)</f>
        <v>5.8373435080354778E-5</v>
      </c>
      <c r="T74" s="63">
        <f>Q74/'סכום נכסי הקרן'!$C$41</f>
        <v>1.6787690227407739E-6</v>
      </c>
    </row>
    <row r="75" spans="1:20">
      <c r="A75" s="61" t="s">
        <v>398</v>
      </c>
      <c r="B75" s="55" t="s">
        <v>399</v>
      </c>
      <c r="C75" s="68" t="s">
        <v>118</v>
      </c>
      <c r="D75" s="68" t="s">
        <v>26</v>
      </c>
      <c r="E75" s="55" t="s">
        <v>394</v>
      </c>
      <c r="F75" s="68" t="s">
        <v>153</v>
      </c>
      <c r="G75" s="55" t="s">
        <v>395</v>
      </c>
      <c r="H75" s="55" t="s">
        <v>128</v>
      </c>
      <c r="I75" s="124" t="s">
        <v>2923</v>
      </c>
      <c r="J75" s="62">
        <v>9.0999999999951147</v>
      </c>
      <c r="K75" s="68" t="s">
        <v>130</v>
      </c>
      <c r="L75" s="69">
        <v>5.7999999999999996E-3</v>
      </c>
      <c r="M75" s="69">
        <v>2.8099999999995112E-2</v>
      </c>
      <c r="N75" s="62">
        <v>91907.300448000009</v>
      </c>
      <c r="O75" s="64">
        <v>89.1</v>
      </c>
      <c r="P75" s="124" t="s">
        <v>2923</v>
      </c>
      <c r="Q75" s="62">
        <v>81.889407384000009</v>
      </c>
      <c r="R75" s="63">
        <v>1.9212878179959572E-4</v>
      </c>
      <c r="S75" s="63">
        <f t="shared" si="1"/>
        <v>9.1051422652608496E-4</v>
      </c>
      <c r="T75" s="63">
        <f>Q75/'סכום נכסי הקרן'!$C$41</f>
        <v>2.6185594117471925E-5</v>
      </c>
    </row>
    <row r="76" spans="1:20">
      <c r="A76" s="61" t="s">
        <v>400</v>
      </c>
      <c r="B76" s="55" t="s">
        <v>401</v>
      </c>
      <c r="C76" s="68" t="s">
        <v>118</v>
      </c>
      <c r="D76" s="68" t="s">
        <v>26</v>
      </c>
      <c r="E76" s="55" t="s">
        <v>299</v>
      </c>
      <c r="F76" s="68" t="s">
        <v>271</v>
      </c>
      <c r="G76" s="55" t="s">
        <v>395</v>
      </c>
      <c r="H76" s="55" t="s">
        <v>128</v>
      </c>
      <c r="I76" s="124" t="s">
        <v>2923</v>
      </c>
      <c r="J76" s="62">
        <v>1.9300000000020356</v>
      </c>
      <c r="K76" s="68" t="s">
        <v>130</v>
      </c>
      <c r="L76" s="69">
        <v>1.95E-2</v>
      </c>
      <c r="M76" s="69">
        <v>2.5100000000017865E-2</v>
      </c>
      <c r="N76" s="62">
        <v>216232.655141</v>
      </c>
      <c r="O76" s="64">
        <v>111.32</v>
      </c>
      <c r="P76" s="124" t="s">
        <v>2923</v>
      </c>
      <c r="Q76" s="62">
        <v>240.71019110699999</v>
      </c>
      <c r="R76" s="63">
        <v>4.2813568541071962E-4</v>
      </c>
      <c r="S76" s="63">
        <f t="shared" si="1"/>
        <v>2.676415185727169E-3</v>
      </c>
      <c r="T76" s="63">
        <f>Q76/'סכום נכסי הקרן'!$C$41</f>
        <v>7.697136376515704E-5</v>
      </c>
    </row>
    <row r="77" spans="1:20">
      <c r="A77" s="61" t="s">
        <v>402</v>
      </c>
      <c r="B77" s="55" t="s">
        <v>403</v>
      </c>
      <c r="C77" s="68" t="s">
        <v>118</v>
      </c>
      <c r="D77" s="68" t="s">
        <v>26</v>
      </c>
      <c r="E77" s="55" t="s">
        <v>299</v>
      </c>
      <c r="F77" s="68" t="s">
        <v>271</v>
      </c>
      <c r="G77" s="55" t="s">
        <v>395</v>
      </c>
      <c r="H77" s="55" t="s">
        <v>128</v>
      </c>
      <c r="I77" s="124" t="s">
        <v>2923</v>
      </c>
      <c r="J77" s="62">
        <v>4.8999999999860915</v>
      </c>
      <c r="K77" s="68" t="s">
        <v>130</v>
      </c>
      <c r="L77" s="69">
        <v>1.1699999999999999E-2</v>
      </c>
      <c r="M77" s="69">
        <v>3.3899999999970641E-2</v>
      </c>
      <c r="N77" s="62">
        <v>64687.113859000005</v>
      </c>
      <c r="O77" s="64">
        <v>100.03</v>
      </c>
      <c r="P77" s="124" t="s">
        <v>2923</v>
      </c>
      <c r="Q77" s="62">
        <v>64.706520221000005</v>
      </c>
      <c r="R77" s="63">
        <v>8.9673750232615974E-5</v>
      </c>
      <c r="S77" s="63">
        <f t="shared" si="1"/>
        <v>7.1946066154741353E-4</v>
      </c>
      <c r="T77" s="63">
        <f>Q77/'סכום נכסי הקרן'!$C$41</f>
        <v>2.0691060411705368E-5</v>
      </c>
    </row>
    <row r="78" spans="1:20">
      <c r="A78" s="61" t="s">
        <v>404</v>
      </c>
      <c r="B78" s="55" t="s">
        <v>405</v>
      </c>
      <c r="C78" s="68" t="s">
        <v>118</v>
      </c>
      <c r="D78" s="68" t="s">
        <v>26</v>
      </c>
      <c r="E78" s="55" t="s">
        <v>299</v>
      </c>
      <c r="F78" s="68" t="s">
        <v>271</v>
      </c>
      <c r="G78" s="55" t="s">
        <v>395</v>
      </c>
      <c r="H78" s="55" t="s">
        <v>128</v>
      </c>
      <c r="I78" s="124" t="s">
        <v>2923</v>
      </c>
      <c r="J78" s="62">
        <v>3.2500000000009814</v>
      </c>
      <c r="K78" s="68" t="s">
        <v>130</v>
      </c>
      <c r="L78" s="69">
        <v>3.3500000000000002E-2</v>
      </c>
      <c r="M78" s="69">
        <v>2.8099999999989404E-2</v>
      </c>
      <c r="N78" s="62">
        <v>222660.43202199999</v>
      </c>
      <c r="O78" s="64">
        <v>114.41</v>
      </c>
      <c r="P78" s="124" t="s">
        <v>2923</v>
      </c>
      <c r="Q78" s="62">
        <v>254.745805367</v>
      </c>
      <c r="R78" s="63">
        <v>3.3410943730233846E-4</v>
      </c>
      <c r="S78" s="63">
        <f t="shared" si="1"/>
        <v>2.8324747649818524E-3</v>
      </c>
      <c r="T78" s="63">
        <f>Q78/'סכום נכסי הקרן'!$C$41</f>
        <v>8.1459500997342835E-5</v>
      </c>
    </row>
    <row r="79" spans="1:20">
      <c r="A79" s="61" t="s">
        <v>406</v>
      </c>
      <c r="B79" s="55" t="s">
        <v>407</v>
      </c>
      <c r="C79" s="68" t="s">
        <v>118</v>
      </c>
      <c r="D79" s="68" t="s">
        <v>26</v>
      </c>
      <c r="E79" s="55" t="s">
        <v>299</v>
      </c>
      <c r="F79" s="68" t="s">
        <v>271</v>
      </c>
      <c r="G79" s="55" t="s">
        <v>395</v>
      </c>
      <c r="H79" s="55" t="s">
        <v>128</v>
      </c>
      <c r="I79" s="124" t="s">
        <v>2923</v>
      </c>
      <c r="J79" s="62">
        <v>4.9299999999998398</v>
      </c>
      <c r="K79" s="68" t="s">
        <v>130</v>
      </c>
      <c r="L79" s="69">
        <v>1.3300000000000001E-2</v>
      </c>
      <c r="M79" s="69">
        <v>3.3799999999994376E-2</v>
      </c>
      <c r="N79" s="62">
        <v>985118.99423299998</v>
      </c>
      <c r="O79" s="64">
        <v>101.09</v>
      </c>
      <c r="P79" s="124" t="s">
        <v>2923</v>
      </c>
      <c r="Q79" s="62">
        <v>995.85674571199991</v>
      </c>
      <c r="R79" s="63">
        <v>8.2957388988042099E-4</v>
      </c>
      <c r="S79" s="63">
        <f t="shared" si="1"/>
        <v>1.1072759756348043E-2</v>
      </c>
      <c r="T79" s="63">
        <f>Q79/'סכום נכסי הקרן'!$C$41</f>
        <v>3.1844290214580256E-4</v>
      </c>
    </row>
    <row r="80" spans="1:20">
      <c r="A80" s="61" t="s">
        <v>408</v>
      </c>
      <c r="B80" s="55" t="s">
        <v>409</v>
      </c>
      <c r="C80" s="68" t="s">
        <v>118</v>
      </c>
      <c r="D80" s="68" t="s">
        <v>26</v>
      </c>
      <c r="E80" s="55" t="s">
        <v>299</v>
      </c>
      <c r="F80" s="68" t="s">
        <v>271</v>
      </c>
      <c r="G80" s="55" t="s">
        <v>391</v>
      </c>
      <c r="H80" s="55" t="s">
        <v>250</v>
      </c>
      <c r="I80" s="124" t="s">
        <v>2923</v>
      </c>
      <c r="J80" s="62">
        <v>5.6000000000041741</v>
      </c>
      <c r="K80" s="68" t="s">
        <v>130</v>
      </c>
      <c r="L80" s="69">
        <v>1.8700000000000001E-2</v>
      </c>
      <c r="M80" s="69">
        <v>3.5200000000031116E-2</v>
      </c>
      <c r="N80" s="62">
        <v>537886.20230999996</v>
      </c>
      <c r="O80" s="64">
        <v>97.98</v>
      </c>
      <c r="P80" s="124" t="s">
        <v>2923</v>
      </c>
      <c r="Q80" s="62">
        <v>527.02089791799995</v>
      </c>
      <c r="R80" s="63">
        <v>9.6197998463367902E-4</v>
      </c>
      <c r="S80" s="63">
        <f t="shared" si="1"/>
        <v>5.8598546571561596E-3</v>
      </c>
      <c r="T80" s="63">
        <f>Q80/'סכום נכסי הקרן'!$C$41</f>
        <v>1.6852430326663639E-4</v>
      </c>
    </row>
    <row r="81" spans="1:20">
      <c r="A81" s="61" t="s">
        <v>410</v>
      </c>
      <c r="B81" s="55" t="s">
        <v>411</v>
      </c>
      <c r="C81" s="68" t="s">
        <v>118</v>
      </c>
      <c r="D81" s="68" t="s">
        <v>26</v>
      </c>
      <c r="E81" s="55" t="s">
        <v>412</v>
      </c>
      <c r="F81" s="68" t="s">
        <v>242</v>
      </c>
      <c r="G81" s="55" t="s">
        <v>395</v>
      </c>
      <c r="H81" s="55" t="s">
        <v>128</v>
      </c>
      <c r="I81" s="124" t="s">
        <v>2923</v>
      </c>
      <c r="J81" s="62">
        <v>4.1399999999995716</v>
      </c>
      <c r="K81" s="68" t="s">
        <v>130</v>
      </c>
      <c r="L81" s="69">
        <v>1.09E-2</v>
      </c>
      <c r="M81" s="69">
        <v>3.4599999999997147E-2</v>
      </c>
      <c r="N81" s="62">
        <v>28.442125999999998</v>
      </c>
      <c r="O81" s="64">
        <v>4925250</v>
      </c>
      <c r="P81" s="124" t="s">
        <v>2923</v>
      </c>
      <c r="Q81" s="62">
        <v>1400.84584894</v>
      </c>
      <c r="R81" s="63">
        <v>1.5662826146814251E-3</v>
      </c>
      <c r="S81" s="63">
        <f t="shared" si="1"/>
        <v>1.557576389152247E-2</v>
      </c>
      <c r="T81" s="63">
        <f>Q81/'סכום נכסי הקרן'!$C$41</f>
        <v>4.4794536916694489E-4</v>
      </c>
    </row>
    <row r="82" spans="1:20">
      <c r="A82" s="61" t="s">
        <v>413</v>
      </c>
      <c r="B82" s="55" t="s">
        <v>414</v>
      </c>
      <c r="C82" s="68" t="s">
        <v>118</v>
      </c>
      <c r="D82" s="68" t="s">
        <v>26</v>
      </c>
      <c r="E82" s="55" t="s">
        <v>412</v>
      </c>
      <c r="F82" s="68" t="s">
        <v>242</v>
      </c>
      <c r="G82" s="55" t="s">
        <v>395</v>
      </c>
      <c r="H82" s="55" t="s">
        <v>128</v>
      </c>
      <c r="I82" s="124" t="s">
        <v>2923</v>
      </c>
      <c r="J82" s="62">
        <v>4.7700000000019083</v>
      </c>
      <c r="K82" s="68" t="s">
        <v>130</v>
      </c>
      <c r="L82" s="69">
        <v>2.9900000000000003E-2</v>
      </c>
      <c r="M82" s="69">
        <v>3.4400000000008556E-2</v>
      </c>
      <c r="N82" s="62">
        <v>23.341093000000001</v>
      </c>
      <c r="O82" s="64">
        <v>5209470</v>
      </c>
      <c r="P82" s="124" t="s">
        <v>2923</v>
      </c>
      <c r="Q82" s="62">
        <v>1215.9472714839999</v>
      </c>
      <c r="R82" s="63">
        <v>1.4588183125E-3</v>
      </c>
      <c r="S82" s="63">
        <f t="shared" si="1"/>
        <v>1.3519908432113968E-2</v>
      </c>
      <c r="T82" s="63">
        <f>Q82/'סכום נכסי הקרן'!$C$41</f>
        <v>3.8882076127404717E-4</v>
      </c>
    </row>
    <row r="83" spans="1:20">
      <c r="A83" s="61" t="s">
        <v>415</v>
      </c>
      <c r="B83" s="55" t="s">
        <v>416</v>
      </c>
      <c r="C83" s="68" t="s">
        <v>118</v>
      </c>
      <c r="D83" s="68" t="s">
        <v>26</v>
      </c>
      <c r="E83" s="55" t="s">
        <v>412</v>
      </c>
      <c r="F83" s="68" t="s">
        <v>242</v>
      </c>
      <c r="G83" s="55" t="s">
        <v>395</v>
      </c>
      <c r="H83" s="55" t="s">
        <v>128</v>
      </c>
      <c r="I83" s="124" t="s">
        <v>2923</v>
      </c>
      <c r="J83" s="62">
        <v>2.4099999999978787</v>
      </c>
      <c r="K83" s="68" t="s">
        <v>130</v>
      </c>
      <c r="L83" s="69">
        <v>2.3199999999999998E-2</v>
      </c>
      <c r="M83" s="69">
        <v>2.5500000000000002E-2</v>
      </c>
      <c r="N83" s="62">
        <v>3.3585319999999994</v>
      </c>
      <c r="O83" s="64">
        <v>5612952</v>
      </c>
      <c r="P83" s="124" t="s">
        <v>2923</v>
      </c>
      <c r="Q83" s="62">
        <v>188.51276693999998</v>
      </c>
      <c r="R83" s="63">
        <v>5.5975533333333326E-4</v>
      </c>
      <c r="S83" s="63">
        <f t="shared" si="1"/>
        <v>2.0960410102345279E-3</v>
      </c>
      <c r="T83" s="63">
        <f>Q83/'סכום נכסי הקרן'!$C$41</f>
        <v>6.0280309245673007E-5</v>
      </c>
    </row>
    <row r="84" spans="1:20">
      <c r="A84" s="61" t="s">
        <v>417</v>
      </c>
      <c r="B84" s="55" t="s">
        <v>418</v>
      </c>
      <c r="C84" s="68" t="s">
        <v>118</v>
      </c>
      <c r="D84" s="68" t="s">
        <v>26</v>
      </c>
      <c r="E84" s="55" t="s">
        <v>419</v>
      </c>
      <c r="F84" s="68" t="s">
        <v>242</v>
      </c>
      <c r="G84" s="55" t="s">
        <v>395</v>
      </c>
      <c r="H84" s="55" t="s">
        <v>128</v>
      </c>
      <c r="I84" s="124" t="s">
        <v>2923</v>
      </c>
      <c r="J84" s="62">
        <v>1.8099999999995813</v>
      </c>
      <c r="K84" s="68" t="s">
        <v>130</v>
      </c>
      <c r="L84" s="69">
        <v>1.46E-2</v>
      </c>
      <c r="M84" s="69">
        <v>2.4399999999997021E-2</v>
      </c>
      <c r="N84" s="62">
        <v>31.983339999999998</v>
      </c>
      <c r="O84" s="64">
        <v>5454999</v>
      </c>
      <c r="P84" s="124" t="s">
        <v>2923</v>
      </c>
      <c r="Q84" s="62">
        <v>1744.6908865330004</v>
      </c>
      <c r="R84" s="63">
        <v>1.2008913753613936E-3</v>
      </c>
      <c r="S84" s="63">
        <f t="shared" si="1"/>
        <v>1.9398917684548864E-2</v>
      </c>
      <c r="T84" s="63">
        <f>Q84/'סכום נכסי הקרן'!$C$41</f>
        <v>5.5789593397560398E-4</v>
      </c>
    </row>
    <row r="85" spans="1:20">
      <c r="A85" s="61" t="s">
        <v>420</v>
      </c>
      <c r="B85" s="55" t="s">
        <v>421</v>
      </c>
      <c r="C85" s="68" t="s">
        <v>118</v>
      </c>
      <c r="D85" s="68" t="s">
        <v>26</v>
      </c>
      <c r="E85" s="55" t="s">
        <v>419</v>
      </c>
      <c r="F85" s="68" t="s">
        <v>242</v>
      </c>
      <c r="G85" s="55" t="s">
        <v>395</v>
      </c>
      <c r="H85" s="55" t="s">
        <v>128</v>
      </c>
      <c r="I85" s="124" t="s">
        <v>2923</v>
      </c>
      <c r="J85" s="62">
        <v>2.4299999999994903</v>
      </c>
      <c r="K85" s="68" t="s">
        <v>130</v>
      </c>
      <c r="L85" s="69">
        <v>2.4199999999999999E-2</v>
      </c>
      <c r="M85" s="69">
        <v>2.859999999999523E-2</v>
      </c>
      <c r="N85" s="62">
        <v>33.058351000000002</v>
      </c>
      <c r="O85" s="64">
        <v>5585000</v>
      </c>
      <c r="P85" s="124" t="s">
        <v>2923</v>
      </c>
      <c r="Q85" s="62">
        <v>1846.3089307580001</v>
      </c>
      <c r="R85" s="63">
        <v>1.0916111147800819E-3</v>
      </c>
      <c r="S85" s="63">
        <f t="shared" si="1"/>
        <v>2.0528791228568394E-2</v>
      </c>
      <c r="T85" s="63">
        <f>Q85/'סכום נכסי הקרן'!$C$41</f>
        <v>5.9039011052531805E-4</v>
      </c>
    </row>
    <row r="86" spans="1:20">
      <c r="A86" s="61" t="s">
        <v>422</v>
      </c>
      <c r="B86" s="55" t="s">
        <v>423</v>
      </c>
      <c r="C86" s="68" t="s">
        <v>118</v>
      </c>
      <c r="D86" s="68" t="s">
        <v>26</v>
      </c>
      <c r="E86" s="55" t="s">
        <v>419</v>
      </c>
      <c r="F86" s="68" t="s">
        <v>242</v>
      </c>
      <c r="G86" s="55" t="s">
        <v>395</v>
      </c>
      <c r="H86" s="55" t="s">
        <v>128</v>
      </c>
      <c r="I86" s="124" t="s">
        <v>2923</v>
      </c>
      <c r="J86" s="62">
        <v>3.8200000000006438</v>
      </c>
      <c r="K86" s="68" t="s">
        <v>130</v>
      </c>
      <c r="L86" s="69">
        <v>2E-3</v>
      </c>
      <c r="M86" s="69">
        <v>3.0600000000004776E-2</v>
      </c>
      <c r="N86" s="62">
        <v>19.736643999999998</v>
      </c>
      <c r="O86" s="64">
        <v>4882000</v>
      </c>
      <c r="P86" s="124" t="s">
        <v>2923</v>
      </c>
      <c r="Q86" s="62">
        <v>963.54294675899996</v>
      </c>
      <c r="R86" s="63">
        <v>1.7219197347757807E-3</v>
      </c>
      <c r="S86" s="63">
        <f t="shared" si="1"/>
        <v>1.0713468187392829E-2</v>
      </c>
      <c r="T86" s="63">
        <f>Q86/'סכום נכסי הקרן'!$C$41</f>
        <v>3.0810999034673424E-4</v>
      </c>
    </row>
    <row r="87" spans="1:20">
      <c r="A87" s="61" t="s">
        <v>424</v>
      </c>
      <c r="B87" s="55" t="s">
        <v>425</v>
      </c>
      <c r="C87" s="68" t="s">
        <v>118</v>
      </c>
      <c r="D87" s="68" t="s">
        <v>26</v>
      </c>
      <c r="E87" s="55" t="s">
        <v>419</v>
      </c>
      <c r="F87" s="68" t="s">
        <v>242</v>
      </c>
      <c r="G87" s="55" t="s">
        <v>395</v>
      </c>
      <c r="H87" s="55" t="s">
        <v>128</v>
      </c>
      <c r="I87" s="124" t="s">
        <v>2923</v>
      </c>
      <c r="J87" s="62">
        <v>4.6200000000012187</v>
      </c>
      <c r="K87" s="68" t="s">
        <v>130</v>
      </c>
      <c r="L87" s="69">
        <v>3.1699999999999999E-2</v>
      </c>
      <c r="M87" s="69">
        <v>3.3200000000010728E-2</v>
      </c>
      <c r="N87" s="62">
        <v>26.783939</v>
      </c>
      <c r="O87" s="64">
        <v>5151111</v>
      </c>
      <c r="P87" s="124" t="s">
        <v>2923</v>
      </c>
      <c r="Q87" s="62">
        <v>1379.6703945859999</v>
      </c>
      <c r="R87" s="63">
        <v>1.5857867969212552E-3</v>
      </c>
      <c r="S87" s="63">
        <f t="shared" si="1"/>
        <v>1.5340317659117106E-2</v>
      </c>
      <c r="T87" s="63">
        <f>Q87/'סכום נכסי הקרן'!$C$41</f>
        <v>4.4117414110851302E-4</v>
      </c>
    </row>
    <row r="88" spans="1:20">
      <c r="A88" s="61" t="s">
        <v>426</v>
      </c>
      <c r="B88" s="55" t="s">
        <v>427</v>
      </c>
      <c r="C88" s="68" t="s">
        <v>118</v>
      </c>
      <c r="D88" s="68" t="s">
        <v>26</v>
      </c>
      <c r="E88" s="55" t="s">
        <v>428</v>
      </c>
      <c r="F88" s="68" t="s">
        <v>314</v>
      </c>
      <c r="G88" s="55" t="s">
        <v>391</v>
      </c>
      <c r="H88" s="55" t="s">
        <v>250</v>
      </c>
      <c r="I88" s="124" t="s">
        <v>2923</v>
      </c>
      <c r="J88" s="62">
        <v>0.40999999999941267</v>
      </c>
      <c r="K88" s="68" t="s">
        <v>130</v>
      </c>
      <c r="L88" s="69">
        <v>3.85E-2</v>
      </c>
      <c r="M88" s="69">
        <v>3.4399999999976505E-2</v>
      </c>
      <c r="N88" s="62">
        <v>147244.557764</v>
      </c>
      <c r="O88" s="64">
        <v>115.64</v>
      </c>
      <c r="P88" s="124" t="s">
        <v>2923</v>
      </c>
      <c r="Q88" s="62">
        <v>170.27360651000001</v>
      </c>
      <c r="R88" s="63">
        <v>5.8897823105599995E-4</v>
      </c>
      <c r="S88" s="63">
        <f t="shared" si="1"/>
        <v>1.8932429245977357E-3</v>
      </c>
      <c r="T88" s="63">
        <f>Q88/'סכום נכסי הקרן'!$C$41</f>
        <v>5.4448013380789869E-5</v>
      </c>
    </row>
    <row r="89" spans="1:20">
      <c r="A89" s="61" t="s">
        <v>429</v>
      </c>
      <c r="B89" s="55" t="s">
        <v>430</v>
      </c>
      <c r="C89" s="68" t="s">
        <v>118</v>
      </c>
      <c r="D89" s="68" t="s">
        <v>26</v>
      </c>
      <c r="E89" s="55" t="s">
        <v>317</v>
      </c>
      <c r="F89" s="68" t="s">
        <v>271</v>
      </c>
      <c r="G89" s="55" t="s">
        <v>395</v>
      </c>
      <c r="H89" s="55" t="s">
        <v>128</v>
      </c>
      <c r="I89" s="124" t="s">
        <v>2923</v>
      </c>
      <c r="J89" s="62">
        <v>3.8999999999986463</v>
      </c>
      <c r="K89" s="68" t="s">
        <v>130</v>
      </c>
      <c r="L89" s="69">
        <v>2.4E-2</v>
      </c>
      <c r="M89" s="69">
        <v>2.5599999999990714E-2</v>
      </c>
      <c r="N89" s="62">
        <v>458031.83983000001</v>
      </c>
      <c r="O89" s="64">
        <v>112.91</v>
      </c>
      <c r="P89" s="124" t="s">
        <v>2923</v>
      </c>
      <c r="Q89" s="62">
        <v>517.16374578299997</v>
      </c>
      <c r="R89" s="63">
        <v>4.2498866985666596E-4</v>
      </c>
      <c r="S89" s="63">
        <f t="shared" si="1"/>
        <v>5.7502546791045042E-3</v>
      </c>
      <c r="T89" s="63">
        <f>Q89/'סכום נכסי הקרן'!$C$41</f>
        <v>1.6537230359773032E-4</v>
      </c>
    </row>
    <row r="90" spans="1:20">
      <c r="A90" s="61" t="s">
        <v>431</v>
      </c>
      <c r="B90" s="55" t="s">
        <v>432</v>
      </c>
      <c r="C90" s="68" t="s">
        <v>118</v>
      </c>
      <c r="D90" s="68" t="s">
        <v>26</v>
      </c>
      <c r="E90" s="55" t="s">
        <v>317</v>
      </c>
      <c r="F90" s="68" t="s">
        <v>271</v>
      </c>
      <c r="G90" s="55" t="s">
        <v>395</v>
      </c>
      <c r="H90" s="55" t="s">
        <v>128</v>
      </c>
      <c r="I90" s="124" t="s">
        <v>2923</v>
      </c>
      <c r="J90" s="62">
        <v>6.0599999999976371</v>
      </c>
      <c r="K90" s="68" t="s">
        <v>130</v>
      </c>
      <c r="L90" s="69">
        <v>1.4999999999999999E-2</v>
      </c>
      <c r="M90" s="69">
        <v>3.0799999999980808E-2</v>
      </c>
      <c r="N90" s="62">
        <v>275963.20438100002</v>
      </c>
      <c r="O90" s="64">
        <v>98.18</v>
      </c>
      <c r="P90" s="124" t="s">
        <v>2923</v>
      </c>
      <c r="Q90" s="62">
        <v>270.94068519400003</v>
      </c>
      <c r="R90" s="63">
        <v>1.054196373237567E-3</v>
      </c>
      <c r="S90" s="63">
        <f t="shared" si="1"/>
        <v>3.0125428464397833E-3</v>
      </c>
      <c r="T90" s="63">
        <f>Q90/'סכום נכסי הקרן'!$C$41</f>
        <v>8.663810178929232E-5</v>
      </c>
    </row>
    <row r="91" spans="1:20">
      <c r="A91" s="61" t="s">
        <v>433</v>
      </c>
      <c r="B91" s="55" t="s">
        <v>434</v>
      </c>
      <c r="C91" s="68" t="s">
        <v>118</v>
      </c>
      <c r="D91" s="68" t="s">
        <v>26</v>
      </c>
      <c r="E91" s="55" t="s">
        <v>435</v>
      </c>
      <c r="F91" s="68" t="s">
        <v>314</v>
      </c>
      <c r="G91" s="55" t="s">
        <v>395</v>
      </c>
      <c r="H91" s="55" t="s">
        <v>128</v>
      </c>
      <c r="I91" s="124" t="s">
        <v>2923</v>
      </c>
      <c r="J91" s="62">
        <v>1.5399999999978646</v>
      </c>
      <c r="K91" s="68" t="s">
        <v>130</v>
      </c>
      <c r="L91" s="69">
        <v>2.4799999999999999E-2</v>
      </c>
      <c r="M91" s="69">
        <v>1.8299999999981553E-2</v>
      </c>
      <c r="N91" s="62">
        <v>180853.42167800001</v>
      </c>
      <c r="O91" s="64">
        <v>113.92</v>
      </c>
      <c r="P91" s="124" t="s">
        <v>2923</v>
      </c>
      <c r="Q91" s="62">
        <v>206.02822198599998</v>
      </c>
      <c r="R91" s="63">
        <v>4.2705858415305055E-4</v>
      </c>
      <c r="S91" s="63">
        <f t="shared" si="1"/>
        <v>2.2907923402652433E-3</v>
      </c>
      <c r="T91" s="63">
        <f>Q91/'סכום נכסי הקרן'!$C$41</f>
        <v>6.5881187445543775E-5</v>
      </c>
    </row>
    <row r="92" spans="1:20">
      <c r="A92" s="61" t="s">
        <v>436</v>
      </c>
      <c r="B92" s="55" t="s">
        <v>437</v>
      </c>
      <c r="C92" s="68" t="s">
        <v>118</v>
      </c>
      <c r="D92" s="68" t="s">
        <v>26</v>
      </c>
      <c r="E92" s="55" t="s">
        <v>438</v>
      </c>
      <c r="F92" s="68" t="s">
        <v>271</v>
      </c>
      <c r="G92" s="55" t="s">
        <v>391</v>
      </c>
      <c r="H92" s="55" t="s">
        <v>250</v>
      </c>
      <c r="I92" s="124" t="s">
        <v>2923</v>
      </c>
      <c r="J92" s="62">
        <v>1.9900000000004781</v>
      </c>
      <c r="K92" s="68" t="s">
        <v>130</v>
      </c>
      <c r="L92" s="69">
        <v>1.3999999999999999E-2</v>
      </c>
      <c r="M92" s="69">
        <v>2.6100000000015694E-2</v>
      </c>
      <c r="N92" s="62">
        <v>267022.42236099998</v>
      </c>
      <c r="O92" s="64">
        <v>109.74</v>
      </c>
      <c r="P92" s="124" t="s">
        <v>2923</v>
      </c>
      <c r="Q92" s="62">
        <v>293.03039461399999</v>
      </c>
      <c r="R92" s="63">
        <v>2.6474561011401941E-4</v>
      </c>
      <c r="S92" s="63">
        <f t="shared" si="1"/>
        <v>3.2581545235694314E-3</v>
      </c>
      <c r="T92" s="63">
        <f>Q92/'סכום נכסי הקרן'!$C$41</f>
        <v>9.3701679161791818E-5</v>
      </c>
    </row>
    <row r="93" spans="1:20">
      <c r="A93" s="61" t="s">
        <v>439</v>
      </c>
      <c r="B93" s="55" t="s">
        <v>440</v>
      </c>
      <c r="C93" s="68" t="s">
        <v>118</v>
      </c>
      <c r="D93" s="68" t="s">
        <v>26</v>
      </c>
      <c r="E93" s="55" t="s">
        <v>241</v>
      </c>
      <c r="F93" s="68" t="s">
        <v>242</v>
      </c>
      <c r="G93" s="55" t="s">
        <v>395</v>
      </c>
      <c r="H93" s="55" t="s">
        <v>128</v>
      </c>
      <c r="I93" s="124" t="s">
        <v>2923</v>
      </c>
      <c r="J93" s="62">
        <v>2.420000000000972</v>
      </c>
      <c r="K93" s="68" t="s">
        <v>130</v>
      </c>
      <c r="L93" s="69">
        <v>1.89E-2</v>
      </c>
      <c r="M93" s="69">
        <v>2.7600000000015654E-2</v>
      </c>
      <c r="N93" s="62">
        <v>13.448179</v>
      </c>
      <c r="O93" s="64">
        <v>5510000</v>
      </c>
      <c r="P93" s="124" t="s">
        <v>2923</v>
      </c>
      <c r="Q93" s="62">
        <v>740.99466023399998</v>
      </c>
      <c r="R93" s="63">
        <v>1.6810223749999999E-3</v>
      </c>
      <c r="S93" s="63">
        <f t="shared" si="1"/>
        <v>8.2389920928252237E-3</v>
      </c>
      <c r="T93" s="63">
        <f>Q93/'סכום נכסי הקרן'!$C$41</f>
        <v>2.3694621851534702E-4</v>
      </c>
    </row>
    <row r="94" spans="1:20">
      <c r="A94" s="61" t="s">
        <v>441</v>
      </c>
      <c r="B94" s="55" t="s">
        <v>442</v>
      </c>
      <c r="C94" s="68" t="s">
        <v>118</v>
      </c>
      <c r="D94" s="68" t="s">
        <v>26</v>
      </c>
      <c r="E94" s="55" t="s">
        <v>241</v>
      </c>
      <c r="F94" s="68" t="s">
        <v>242</v>
      </c>
      <c r="G94" s="55" t="s">
        <v>395</v>
      </c>
      <c r="H94" s="55" t="s">
        <v>128</v>
      </c>
      <c r="I94" s="124" t="s">
        <v>2923</v>
      </c>
      <c r="J94" s="62">
        <v>4.1299999999989909</v>
      </c>
      <c r="K94" s="68" t="s">
        <v>130</v>
      </c>
      <c r="L94" s="69">
        <v>3.3099999999999997E-2</v>
      </c>
      <c r="M94" s="69">
        <v>3.59999999999868E-2</v>
      </c>
      <c r="N94" s="62">
        <v>20.369002999999999</v>
      </c>
      <c r="O94" s="64">
        <v>5205991</v>
      </c>
      <c r="P94" s="124" t="s">
        <v>2923</v>
      </c>
      <c r="Q94" s="62">
        <v>1060.4084024390002</v>
      </c>
      <c r="R94" s="63">
        <v>1.4519212345855013E-3</v>
      </c>
      <c r="S94" s="63">
        <f t="shared" si="1"/>
        <v>1.1790498517359591E-2</v>
      </c>
      <c r="T94" s="63">
        <f>Q94/'סכום נכסי הקרן'!$C$41</f>
        <v>3.3908444220161535E-4</v>
      </c>
    </row>
    <row r="95" spans="1:20">
      <c r="A95" s="61" t="s">
        <v>443</v>
      </c>
      <c r="B95" s="55" t="s">
        <v>444</v>
      </c>
      <c r="C95" s="68" t="s">
        <v>118</v>
      </c>
      <c r="D95" s="68" t="s">
        <v>26</v>
      </c>
      <c r="E95" s="55" t="s">
        <v>241</v>
      </c>
      <c r="F95" s="68" t="s">
        <v>242</v>
      </c>
      <c r="G95" s="55" t="s">
        <v>395</v>
      </c>
      <c r="H95" s="55" t="s">
        <v>128</v>
      </c>
      <c r="I95" s="124" t="s">
        <v>2923</v>
      </c>
      <c r="J95" s="62">
        <v>5.0900000000014671</v>
      </c>
      <c r="K95" s="68" t="s">
        <v>130</v>
      </c>
      <c r="L95" s="69">
        <v>3.3599999999999998E-2</v>
      </c>
      <c r="M95" s="69">
        <v>3.3700000000014663E-2</v>
      </c>
      <c r="N95" s="62">
        <v>13.637886999999999</v>
      </c>
      <c r="O95" s="64">
        <v>4999400</v>
      </c>
      <c r="P95" s="124" t="s">
        <v>2923</v>
      </c>
      <c r="Q95" s="62">
        <v>681.81255220000003</v>
      </c>
      <c r="R95" s="63">
        <v>1.2299681637806636E-3</v>
      </c>
      <c r="S95" s="63">
        <f t="shared" si="1"/>
        <v>7.5809564195656173E-3</v>
      </c>
      <c r="T95" s="63">
        <f>Q95/'סכום נכסי הקרן'!$C$41</f>
        <v>2.1802168713209159E-4</v>
      </c>
    </row>
    <row r="96" spans="1:20">
      <c r="A96" s="61" t="s">
        <v>445</v>
      </c>
      <c r="B96" s="55" t="s">
        <v>446</v>
      </c>
      <c r="C96" s="68" t="s">
        <v>118</v>
      </c>
      <c r="D96" s="68" t="s">
        <v>26</v>
      </c>
      <c r="E96" s="55" t="s">
        <v>241</v>
      </c>
      <c r="F96" s="68" t="s">
        <v>242</v>
      </c>
      <c r="G96" s="55" t="s">
        <v>395</v>
      </c>
      <c r="H96" s="55" t="s">
        <v>128</v>
      </c>
      <c r="I96" s="124" t="s">
        <v>2923</v>
      </c>
      <c r="J96" s="62">
        <v>0.98000000000030107</v>
      </c>
      <c r="K96" s="68" t="s">
        <v>130</v>
      </c>
      <c r="L96" s="69">
        <v>1.89E-2</v>
      </c>
      <c r="M96" s="69">
        <v>2.180000000001054E-2</v>
      </c>
      <c r="N96" s="62">
        <v>19.406410999999999</v>
      </c>
      <c r="O96" s="64">
        <v>5475488</v>
      </c>
      <c r="P96" s="124" t="s">
        <v>2923</v>
      </c>
      <c r="Q96" s="62">
        <v>1062.595724216</v>
      </c>
      <c r="R96" s="63">
        <v>8.9028401688228266E-4</v>
      </c>
      <c r="S96" s="63">
        <f t="shared" si="1"/>
        <v>1.1814818971733006E-2</v>
      </c>
      <c r="T96" s="63">
        <f>Q96/'סכום נכסי הקרן'!$C$41</f>
        <v>3.3978387723340454E-4</v>
      </c>
    </row>
    <row r="97" spans="1:20">
      <c r="A97" s="61" t="s">
        <v>447</v>
      </c>
      <c r="B97" s="55" t="s">
        <v>448</v>
      </c>
      <c r="C97" s="68" t="s">
        <v>118</v>
      </c>
      <c r="D97" s="68" t="s">
        <v>26</v>
      </c>
      <c r="E97" s="55" t="s">
        <v>449</v>
      </c>
      <c r="F97" s="68" t="s">
        <v>271</v>
      </c>
      <c r="G97" s="55" t="s">
        <v>395</v>
      </c>
      <c r="H97" s="55" t="s">
        <v>128</v>
      </c>
      <c r="I97" s="124" t="s">
        <v>2923</v>
      </c>
      <c r="J97" s="62">
        <v>0.52000000000918511</v>
      </c>
      <c r="K97" s="68" t="s">
        <v>130</v>
      </c>
      <c r="L97" s="69">
        <v>2.75E-2</v>
      </c>
      <c r="M97" s="69">
        <v>3.1799999999991641E-2</v>
      </c>
      <c r="N97" s="62">
        <v>42064.748669000001</v>
      </c>
      <c r="O97" s="64">
        <v>113.88</v>
      </c>
      <c r="P97" s="124" t="s">
        <v>2923</v>
      </c>
      <c r="Q97" s="62">
        <v>47.903339078000002</v>
      </c>
      <c r="R97" s="63">
        <v>1.5214254905978201E-4</v>
      </c>
      <c r="S97" s="63">
        <f t="shared" si="1"/>
        <v>5.3262898245303467E-4</v>
      </c>
      <c r="T97" s="63">
        <f>Q97/'סכום נכסי הקרן'!$C$41</f>
        <v>1.5317944457529764E-5</v>
      </c>
    </row>
    <row r="98" spans="1:20">
      <c r="A98" s="61" t="s">
        <v>450</v>
      </c>
      <c r="B98" s="55" t="s">
        <v>451</v>
      </c>
      <c r="C98" s="68" t="s">
        <v>118</v>
      </c>
      <c r="D98" s="68" t="s">
        <v>26</v>
      </c>
      <c r="E98" s="55" t="s">
        <v>449</v>
      </c>
      <c r="F98" s="68" t="s">
        <v>271</v>
      </c>
      <c r="G98" s="55" t="s">
        <v>395</v>
      </c>
      <c r="H98" s="55" t="s">
        <v>128</v>
      </c>
      <c r="I98" s="124" t="s">
        <v>2923</v>
      </c>
      <c r="J98" s="62">
        <v>3.6300000000050177</v>
      </c>
      <c r="K98" s="68" t="s">
        <v>130</v>
      </c>
      <c r="L98" s="69">
        <v>1.9599999999999999E-2</v>
      </c>
      <c r="M98" s="69">
        <v>2.6500000000033355E-2</v>
      </c>
      <c r="N98" s="62">
        <v>313879.11804600002</v>
      </c>
      <c r="O98" s="64">
        <v>109.84</v>
      </c>
      <c r="P98" s="124" t="s">
        <v>2923</v>
      </c>
      <c r="Q98" s="62">
        <v>344.76481672900002</v>
      </c>
      <c r="R98" s="63">
        <v>2.9863625957517214E-4</v>
      </c>
      <c r="S98" s="63">
        <f t="shared" si="1"/>
        <v>3.8333806589342461E-3</v>
      </c>
      <c r="T98" s="63">
        <f>Q98/'סכום נכסי הקרן'!$C$41</f>
        <v>1.1024468054233475E-4</v>
      </c>
    </row>
    <row r="99" spans="1:20">
      <c r="A99" s="61" t="s">
        <v>452</v>
      </c>
      <c r="B99" s="55" t="s">
        <v>453</v>
      </c>
      <c r="C99" s="68" t="s">
        <v>118</v>
      </c>
      <c r="D99" s="68" t="s">
        <v>26</v>
      </c>
      <c r="E99" s="55" t="s">
        <v>449</v>
      </c>
      <c r="F99" s="68" t="s">
        <v>271</v>
      </c>
      <c r="G99" s="55" t="s">
        <v>395</v>
      </c>
      <c r="H99" s="55" t="s">
        <v>128</v>
      </c>
      <c r="I99" s="124" t="s">
        <v>2923</v>
      </c>
      <c r="J99" s="62">
        <v>5.8300000000009859</v>
      </c>
      <c r="K99" s="68" t="s">
        <v>130</v>
      </c>
      <c r="L99" s="69">
        <v>1.5800000000000002E-2</v>
      </c>
      <c r="M99" s="69">
        <v>3.0599999999998115E-2</v>
      </c>
      <c r="N99" s="62">
        <v>720512.18539100001</v>
      </c>
      <c r="O99" s="64">
        <v>102.86</v>
      </c>
      <c r="P99" s="124" t="s">
        <v>2923</v>
      </c>
      <c r="Q99" s="62">
        <v>741.11880376900001</v>
      </c>
      <c r="R99" s="63">
        <v>6.0682385303506114E-4</v>
      </c>
      <c r="S99" s="63">
        <f t="shared" si="1"/>
        <v>8.2403724234242567E-3</v>
      </c>
      <c r="T99" s="63">
        <f>Q99/'סכום נכסי הקרן'!$C$41</f>
        <v>2.3698591561810629E-4</v>
      </c>
    </row>
    <row r="100" spans="1:20">
      <c r="A100" s="61" t="s">
        <v>454</v>
      </c>
      <c r="B100" s="55" t="s">
        <v>455</v>
      </c>
      <c r="C100" s="68" t="s">
        <v>118</v>
      </c>
      <c r="D100" s="68" t="s">
        <v>26</v>
      </c>
      <c r="E100" s="55" t="s">
        <v>456</v>
      </c>
      <c r="F100" s="68" t="s">
        <v>314</v>
      </c>
      <c r="G100" s="55" t="s">
        <v>395</v>
      </c>
      <c r="H100" s="55" t="s">
        <v>128</v>
      </c>
      <c r="I100" s="124" t="s">
        <v>2923</v>
      </c>
      <c r="J100" s="62">
        <v>2.7500000000047629</v>
      </c>
      <c r="K100" s="68" t="s">
        <v>130</v>
      </c>
      <c r="L100" s="69">
        <v>2.2499999999999999E-2</v>
      </c>
      <c r="M100" s="69">
        <v>2.0600000000015245E-2</v>
      </c>
      <c r="N100" s="62">
        <v>92173.527994999997</v>
      </c>
      <c r="O100" s="64">
        <v>113.9</v>
      </c>
      <c r="P100" s="124" t="s">
        <v>2923</v>
      </c>
      <c r="Q100" s="62">
        <v>104.985653214</v>
      </c>
      <c r="R100" s="63">
        <v>2.2529917573404921E-4</v>
      </c>
      <c r="S100" s="63">
        <f t="shared" si="1"/>
        <v>1.1673174087611978E-3</v>
      </c>
      <c r="T100" s="63">
        <f>Q100/'סכום נכסי הקרן'!$C$41</f>
        <v>3.3571029404672451E-5</v>
      </c>
    </row>
    <row r="101" spans="1:20">
      <c r="A101" s="61" t="s">
        <v>457</v>
      </c>
      <c r="B101" s="55" t="s">
        <v>458</v>
      </c>
      <c r="C101" s="68" t="s">
        <v>118</v>
      </c>
      <c r="D101" s="68" t="s">
        <v>26</v>
      </c>
      <c r="E101" s="55" t="s">
        <v>372</v>
      </c>
      <c r="F101" s="68" t="s">
        <v>271</v>
      </c>
      <c r="G101" s="55" t="s">
        <v>391</v>
      </c>
      <c r="H101" s="55" t="s">
        <v>250</v>
      </c>
      <c r="I101" s="124" t="s">
        <v>2923</v>
      </c>
      <c r="J101" s="62">
        <v>1.939999999999797</v>
      </c>
      <c r="K101" s="68" t="s">
        <v>130</v>
      </c>
      <c r="L101" s="69">
        <v>2.1499999999999998E-2</v>
      </c>
      <c r="M101" s="69">
        <v>2.7000000000001124E-2</v>
      </c>
      <c r="N101" s="62">
        <v>791413.04463699996</v>
      </c>
      <c r="O101" s="64">
        <v>112.03</v>
      </c>
      <c r="P101" s="124" t="s">
        <v>2923</v>
      </c>
      <c r="Q101" s="62">
        <v>886.62001369699999</v>
      </c>
      <c r="R101" s="63">
        <v>4.0351469303459662E-4</v>
      </c>
      <c r="S101" s="63">
        <f t="shared" si="1"/>
        <v>9.8581753340615998E-3</v>
      </c>
      <c r="T101" s="63">
        <f>Q101/'סכום נכסי הקרן'!$C$41</f>
        <v>2.8351251470447493E-4</v>
      </c>
    </row>
    <row r="102" spans="1:20">
      <c r="A102" s="61" t="s">
        <v>459</v>
      </c>
      <c r="B102" s="55" t="s">
        <v>460</v>
      </c>
      <c r="C102" s="68" t="s">
        <v>118</v>
      </c>
      <c r="D102" s="68" t="s">
        <v>26</v>
      </c>
      <c r="E102" s="55" t="s">
        <v>372</v>
      </c>
      <c r="F102" s="68" t="s">
        <v>271</v>
      </c>
      <c r="G102" s="55" t="s">
        <v>391</v>
      </c>
      <c r="H102" s="55" t="s">
        <v>250</v>
      </c>
      <c r="I102" s="124" t="s">
        <v>2923</v>
      </c>
      <c r="J102" s="62">
        <v>7.0000000000062341</v>
      </c>
      <c r="K102" s="68" t="s">
        <v>130</v>
      </c>
      <c r="L102" s="69">
        <v>1.15E-2</v>
      </c>
      <c r="M102" s="69">
        <v>3.5000000000041546E-2</v>
      </c>
      <c r="N102" s="62">
        <v>508630.45021400007</v>
      </c>
      <c r="O102" s="64">
        <v>94.63</v>
      </c>
      <c r="P102" s="124" t="s">
        <v>2923</v>
      </c>
      <c r="Q102" s="62">
        <v>481.31699445800001</v>
      </c>
      <c r="R102" s="63">
        <v>1.106290574780445E-3</v>
      </c>
      <c r="S102" s="63">
        <f t="shared" si="1"/>
        <v>5.3516808207896812E-3</v>
      </c>
      <c r="T102" s="63">
        <f>Q102/'סכום נכסי הקרן'!$C$41</f>
        <v>1.5390966745695641E-4</v>
      </c>
    </row>
    <row r="103" spans="1:20">
      <c r="A103" s="61" t="s">
        <v>461</v>
      </c>
      <c r="B103" s="55" t="s">
        <v>462</v>
      </c>
      <c r="C103" s="68" t="s">
        <v>118</v>
      </c>
      <c r="D103" s="68" t="s">
        <v>26</v>
      </c>
      <c r="E103" s="55" t="s">
        <v>463</v>
      </c>
      <c r="F103" s="68" t="s">
        <v>126</v>
      </c>
      <c r="G103" s="55" t="s">
        <v>464</v>
      </c>
      <c r="H103" s="55" t="s">
        <v>250</v>
      </c>
      <c r="I103" s="124" t="s">
        <v>2923</v>
      </c>
      <c r="J103" s="62">
        <v>1.5099999999868603</v>
      </c>
      <c r="K103" s="68" t="s">
        <v>130</v>
      </c>
      <c r="L103" s="69">
        <v>1.8500000000000003E-2</v>
      </c>
      <c r="M103" s="69">
        <v>2.9699999999872776E-2</v>
      </c>
      <c r="N103" s="62">
        <v>44243.085441000003</v>
      </c>
      <c r="O103" s="64">
        <v>108.37</v>
      </c>
      <c r="P103" s="124" t="s">
        <v>2923</v>
      </c>
      <c r="Q103" s="62">
        <v>47.946232813000002</v>
      </c>
      <c r="R103" s="63">
        <v>6.1490720682071335E-5</v>
      </c>
      <c r="S103" s="63">
        <f t="shared" si="1"/>
        <v>5.3310591050995907E-4</v>
      </c>
      <c r="T103" s="63">
        <f>Q103/'סכום נכסי הקרן'!$C$41</f>
        <v>1.5331660492005692E-5</v>
      </c>
    </row>
    <row r="104" spans="1:20">
      <c r="A104" s="61" t="s">
        <v>465</v>
      </c>
      <c r="B104" s="55" t="s">
        <v>466</v>
      </c>
      <c r="C104" s="68" t="s">
        <v>118</v>
      </c>
      <c r="D104" s="68" t="s">
        <v>26</v>
      </c>
      <c r="E104" s="55" t="s">
        <v>463</v>
      </c>
      <c r="F104" s="68" t="s">
        <v>126</v>
      </c>
      <c r="G104" s="55" t="s">
        <v>464</v>
      </c>
      <c r="H104" s="55" t="s">
        <v>250</v>
      </c>
      <c r="I104" s="124" t="s">
        <v>2923</v>
      </c>
      <c r="J104" s="62">
        <v>2.1500000000008188</v>
      </c>
      <c r="K104" s="68" t="s">
        <v>130</v>
      </c>
      <c r="L104" s="69">
        <v>3.2000000000000001E-2</v>
      </c>
      <c r="M104" s="69">
        <v>3.2100000000011467E-2</v>
      </c>
      <c r="N104" s="62">
        <v>587387.35459100001</v>
      </c>
      <c r="O104" s="64">
        <v>103.92</v>
      </c>
      <c r="P104" s="124" t="s">
        <v>2923</v>
      </c>
      <c r="Q104" s="62">
        <v>610.41295403000004</v>
      </c>
      <c r="R104" s="63">
        <v>1.0732829288628693E-3</v>
      </c>
      <c r="S104" s="63">
        <f t="shared" si="1"/>
        <v>6.7870765762645053E-3</v>
      </c>
      <c r="T104" s="63">
        <f>Q104/'סכום נכסי הקרן'!$C$41</f>
        <v>1.951903960340501E-4</v>
      </c>
    </row>
    <row r="105" spans="1:20">
      <c r="A105" s="61" t="s">
        <v>467</v>
      </c>
      <c r="B105" s="55" t="s">
        <v>468</v>
      </c>
      <c r="C105" s="68" t="s">
        <v>118</v>
      </c>
      <c r="D105" s="68" t="s">
        <v>26</v>
      </c>
      <c r="E105" s="55" t="s">
        <v>469</v>
      </c>
      <c r="F105" s="68" t="s">
        <v>126</v>
      </c>
      <c r="G105" s="55" t="s">
        <v>464</v>
      </c>
      <c r="H105" s="55" t="s">
        <v>250</v>
      </c>
      <c r="I105" s="124" t="s">
        <v>2923</v>
      </c>
      <c r="J105" s="62">
        <v>0.25000000000142131</v>
      </c>
      <c r="K105" s="68" t="s">
        <v>130</v>
      </c>
      <c r="L105" s="69">
        <v>3.15E-2</v>
      </c>
      <c r="M105" s="69">
        <v>6.4800000000084138E-2</v>
      </c>
      <c r="N105" s="62">
        <v>158162.25439399999</v>
      </c>
      <c r="O105" s="64">
        <v>111.21</v>
      </c>
      <c r="P105" s="124" t="s">
        <v>2923</v>
      </c>
      <c r="Q105" s="62">
        <v>175.89223679900002</v>
      </c>
      <c r="R105" s="63">
        <v>1.1664487797118095E-3</v>
      </c>
      <c r="S105" s="63">
        <f t="shared" si="1"/>
        <v>1.9557155077455828E-3</v>
      </c>
      <c r="T105" s="63">
        <f>Q105/'סכום נכסי הקרן'!$C$41</f>
        <v>5.6244670322681902E-5</v>
      </c>
    </row>
    <row r="106" spans="1:20">
      <c r="A106" s="61" t="s">
        <v>470</v>
      </c>
      <c r="B106" s="55" t="s">
        <v>471</v>
      </c>
      <c r="C106" s="68" t="s">
        <v>118</v>
      </c>
      <c r="D106" s="68" t="s">
        <v>26</v>
      </c>
      <c r="E106" s="55" t="s">
        <v>469</v>
      </c>
      <c r="F106" s="68" t="s">
        <v>126</v>
      </c>
      <c r="G106" s="55" t="s">
        <v>464</v>
      </c>
      <c r="H106" s="55" t="s">
        <v>250</v>
      </c>
      <c r="I106" s="124" t="s">
        <v>2923</v>
      </c>
      <c r="J106" s="62">
        <v>2.5799999999979066</v>
      </c>
      <c r="K106" s="68" t="s">
        <v>130</v>
      </c>
      <c r="L106" s="69">
        <v>0.01</v>
      </c>
      <c r="M106" s="69">
        <v>3.6299999999948762E-2</v>
      </c>
      <c r="N106" s="62">
        <v>358602.47560900002</v>
      </c>
      <c r="O106" s="64">
        <v>101.24</v>
      </c>
      <c r="P106" s="124" t="s">
        <v>2923</v>
      </c>
      <c r="Q106" s="62">
        <v>363.049137422</v>
      </c>
      <c r="R106" s="63">
        <v>9.7110659787094612E-4</v>
      </c>
      <c r="S106" s="63">
        <f t="shared" si="1"/>
        <v>4.0366808737626976E-3</v>
      </c>
      <c r="T106" s="63">
        <f>Q106/'סכום נכסי הקרן'!$C$41</f>
        <v>1.1609141720432381E-4</v>
      </c>
    </row>
    <row r="107" spans="1:20">
      <c r="A107" s="61" t="s">
        <v>472</v>
      </c>
      <c r="B107" s="55" t="s">
        <v>473</v>
      </c>
      <c r="C107" s="68" t="s">
        <v>118</v>
      </c>
      <c r="D107" s="68" t="s">
        <v>26</v>
      </c>
      <c r="E107" s="55" t="s">
        <v>469</v>
      </c>
      <c r="F107" s="68" t="s">
        <v>126</v>
      </c>
      <c r="G107" s="55" t="s">
        <v>464</v>
      </c>
      <c r="H107" s="55" t="s">
        <v>250</v>
      </c>
      <c r="I107" s="124" t="s">
        <v>2923</v>
      </c>
      <c r="J107" s="62">
        <v>3.1700000000034834</v>
      </c>
      <c r="K107" s="68" t="s">
        <v>130</v>
      </c>
      <c r="L107" s="69">
        <v>3.2300000000000002E-2</v>
      </c>
      <c r="M107" s="69">
        <v>3.7500000000043235E-2</v>
      </c>
      <c r="N107" s="62">
        <v>394612.107387</v>
      </c>
      <c r="O107" s="64">
        <v>102.58</v>
      </c>
      <c r="P107" s="124" t="s">
        <v>2923</v>
      </c>
      <c r="Q107" s="62">
        <v>404.79310222700002</v>
      </c>
      <c r="R107" s="63">
        <v>8.7473246196826055E-4</v>
      </c>
      <c r="S107" s="63">
        <f t="shared" si="1"/>
        <v>4.5008248337784955E-3</v>
      </c>
      <c r="T107" s="63">
        <f>Q107/'סכום נכסי הקרן'!$C$41</f>
        <v>1.2943979221590482E-4</v>
      </c>
    </row>
    <row r="108" spans="1:20">
      <c r="A108" s="61" t="s">
        <v>474</v>
      </c>
      <c r="B108" s="55" t="s">
        <v>475</v>
      </c>
      <c r="C108" s="68" t="s">
        <v>118</v>
      </c>
      <c r="D108" s="68" t="s">
        <v>26</v>
      </c>
      <c r="E108" s="55" t="s">
        <v>476</v>
      </c>
      <c r="F108" s="68" t="s">
        <v>477</v>
      </c>
      <c r="G108" s="55" t="s">
        <v>464</v>
      </c>
      <c r="H108" s="55" t="s">
        <v>250</v>
      </c>
      <c r="I108" s="124" t="s">
        <v>2923</v>
      </c>
      <c r="J108" s="62">
        <v>4.6800000000043331</v>
      </c>
      <c r="K108" s="68" t="s">
        <v>130</v>
      </c>
      <c r="L108" s="69">
        <v>0.03</v>
      </c>
      <c r="M108" s="69">
        <v>3.8400000000043323E-2</v>
      </c>
      <c r="N108" s="62">
        <v>237529.70256000001</v>
      </c>
      <c r="O108" s="64">
        <v>97.18</v>
      </c>
      <c r="P108" s="124" t="s">
        <v>2923</v>
      </c>
      <c r="Q108" s="62">
        <v>230.83137822499998</v>
      </c>
      <c r="R108" s="63">
        <v>8.4849006429857398E-4</v>
      </c>
      <c r="S108" s="63">
        <f t="shared" si="1"/>
        <v>2.566574365557702E-3</v>
      </c>
      <c r="T108" s="63">
        <f>Q108/'סכום נכסי הקרן'!$C$41</f>
        <v>7.3812437687239809E-5</v>
      </c>
    </row>
    <row r="109" spans="1:20">
      <c r="A109" s="61" t="s">
        <v>478</v>
      </c>
      <c r="B109" s="55" t="s">
        <v>479</v>
      </c>
      <c r="C109" s="68" t="s">
        <v>118</v>
      </c>
      <c r="D109" s="68" t="s">
        <v>26</v>
      </c>
      <c r="E109" s="55" t="s">
        <v>480</v>
      </c>
      <c r="F109" s="68" t="s">
        <v>271</v>
      </c>
      <c r="G109" s="55" t="s">
        <v>481</v>
      </c>
      <c r="H109" s="55" t="s">
        <v>128</v>
      </c>
      <c r="I109" s="124" t="s">
        <v>2923</v>
      </c>
      <c r="J109" s="62">
        <v>1.8899999999947152</v>
      </c>
      <c r="K109" s="68" t="s">
        <v>130</v>
      </c>
      <c r="L109" s="69">
        <v>2.5000000000000001E-2</v>
      </c>
      <c r="M109" s="69">
        <v>2.6399999999934323E-2</v>
      </c>
      <c r="N109" s="62">
        <v>173258.29819100001</v>
      </c>
      <c r="O109" s="64">
        <v>112.49</v>
      </c>
      <c r="P109" s="124" t="s">
        <v>2923</v>
      </c>
      <c r="Q109" s="62">
        <v>194.89825922700001</v>
      </c>
      <c r="R109" s="63">
        <v>5.2459796432129569E-4</v>
      </c>
      <c r="S109" s="63">
        <f t="shared" si="1"/>
        <v>2.167040199951733E-3</v>
      </c>
      <c r="T109" s="63">
        <f>Q109/'סכום נכסי הקרן'!$C$41</f>
        <v>6.2322183947287961E-5</v>
      </c>
    </row>
    <row r="110" spans="1:20">
      <c r="A110" s="61" t="s">
        <v>482</v>
      </c>
      <c r="B110" s="55" t="s">
        <v>483</v>
      </c>
      <c r="C110" s="68" t="s">
        <v>118</v>
      </c>
      <c r="D110" s="68" t="s">
        <v>26</v>
      </c>
      <c r="E110" s="55" t="s">
        <v>480</v>
      </c>
      <c r="F110" s="68" t="s">
        <v>271</v>
      </c>
      <c r="G110" s="55" t="s">
        <v>481</v>
      </c>
      <c r="H110" s="55" t="s">
        <v>128</v>
      </c>
      <c r="I110" s="124" t="s">
        <v>2923</v>
      </c>
      <c r="J110" s="62">
        <v>5.29</v>
      </c>
      <c r="K110" s="68" t="s">
        <v>130</v>
      </c>
      <c r="L110" s="69">
        <v>1.9E-2</v>
      </c>
      <c r="M110" s="69">
        <v>3.4499999999999996E-2</v>
      </c>
      <c r="N110" s="62">
        <v>200911.27463699999</v>
      </c>
      <c r="O110" s="64">
        <v>103.41</v>
      </c>
      <c r="P110" s="124" t="s">
        <v>2923</v>
      </c>
      <c r="Q110" s="62">
        <v>207.76234789999998</v>
      </c>
      <c r="R110" s="63">
        <v>7.3117487351666581E-4</v>
      </c>
      <c r="S110" s="63">
        <f t="shared" si="1"/>
        <v>2.3100737878385602E-3</v>
      </c>
      <c r="T110" s="63">
        <f>Q110/'סכום נכסי הקרן'!$C$41</f>
        <v>6.6435705041692193E-5</v>
      </c>
    </row>
    <row r="111" spans="1:20">
      <c r="A111" s="61" t="s">
        <v>484</v>
      </c>
      <c r="B111" s="55" t="s">
        <v>485</v>
      </c>
      <c r="C111" s="68" t="s">
        <v>118</v>
      </c>
      <c r="D111" s="68" t="s">
        <v>26</v>
      </c>
      <c r="E111" s="55" t="s">
        <v>480</v>
      </c>
      <c r="F111" s="68" t="s">
        <v>271</v>
      </c>
      <c r="G111" s="55" t="s">
        <v>481</v>
      </c>
      <c r="H111" s="55" t="s">
        <v>128</v>
      </c>
      <c r="I111" s="124" t="s">
        <v>2923</v>
      </c>
      <c r="J111" s="62">
        <v>7.1199999999908536</v>
      </c>
      <c r="K111" s="68" t="s">
        <v>130</v>
      </c>
      <c r="L111" s="69">
        <v>3.9000000000000003E-3</v>
      </c>
      <c r="M111" s="69">
        <v>3.749999999994557E-2</v>
      </c>
      <c r="N111" s="62">
        <v>215548.67859900001</v>
      </c>
      <c r="O111" s="64">
        <v>85.22</v>
      </c>
      <c r="P111" s="124" t="s">
        <v>2923</v>
      </c>
      <c r="Q111" s="62">
        <v>183.69058476399999</v>
      </c>
      <c r="R111" s="63">
        <v>9.7976672090454545E-4</v>
      </c>
      <c r="S111" s="63">
        <f t="shared" si="1"/>
        <v>2.0424239965765884E-3</v>
      </c>
      <c r="T111" s="63">
        <f>Q111/'סכום נכסי הקרן'!$C$41</f>
        <v>5.873833074985702E-5</v>
      </c>
    </row>
    <row r="112" spans="1:20">
      <c r="A112" s="61" t="s">
        <v>486</v>
      </c>
      <c r="B112" s="55" t="s">
        <v>487</v>
      </c>
      <c r="C112" s="68" t="s">
        <v>118</v>
      </c>
      <c r="D112" s="68" t="s">
        <v>26</v>
      </c>
      <c r="E112" s="55" t="s">
        <v>488</v>
      </c>
      <c r="F112" s="68" t="s">
        <v>477</v>
      </c>
      <c r="G112" s="55" t="s">
        <v>464</v>
      </c>
      <c r="H112" s="55" t="s">
        <v>250</v>
      </c>
      <c r="I112" s="124" t="s">
        <v>2923</v>
      </c>
      <c r="J112" s="62">
        <v>4.8399999999958965</v>
      </c>
      <c r="K112" s="68" t="s">
        <v>130</v>
      </c>
      <c r="L112" s="69">
        <v>7.4999999999999997E-3</v>
      </c>
      <c r="M112" s="69">
        <v>4.1699999999953177E-2</v>
      </c>
      <c r="N112" s="62">
        <v>413793.65108500002</v>
      </c>
      <c r="O112" s="64">
        <v>91.87</v>
      </c>
      <c r="P112" s="124" t="s">
        <v>2923</v>
      </c>
      <c r="Q112" s="62">
        <v>380.15220723399995</v>
      </c>
      <c r="R112" s="63">
        <v>3.9493208942609898E-4</v>
      </c>
      <c r="S112" s="63">
        <f t="shared" si="1"/>
        <v>4.2268469633531492E-3</v>
      </c>
      <c r="T112" s="63">
        <f>Q112/'סכום נכסי הקרן'!$C$41</f>
        <v>1.2156042789284566E-4</v>
      </c>
    </row>
    <row r="113" spans="1:20">
      <c r="A113" s="61" t="s">
        <v>489</v>
      </c>
      <c r="B113" s="55" t="s">
        <v>490</v>
      </c>
      <c r="C113" s="68" t="s">
        <v>118</v>
      </c>
      <c r="D113" s="68" t="s">
        <v>26</v>
      </c>
      <c r="E113" s="55" t="s">
        <v>438</v>
      </c>
      <c r="F113" s="68" t="s">
        <v>271</v>
      </c>
      <c r="G113" s="55" t="s">
        <v>464</v>
      </c>
      <c r="H113" s="55" t="s">
        <v>250</v>
      </c>
      <c r="I113" s="124" t="s">
        <v>2923</v>
      </c>
      <c r="J113" s="62">
        <v>1.4700000000098514</v>
      </c>
      <c r="K113" s="68" t="s">
        <v>130</v>
      </c>
      <c r="L113" s="69">
        <v>2.0499999999999997E-2</v>
      </c>
      <c r="M113" s="69">
        <v>2.8299999999901487E-2</v>
      </c>
      <c r="N113" s="62">
        <v>36373.180700999997</v>
      </c>
      <c r="O113" s="64">
        <v>111.63</v>
      </c>
      <c r="P113" s="124" t="s">
        <v>2923</v>
      </c>
      <c r="Q113" s="62">
        <v>40.603383979999997</v>
      </c>
      <c r="R113" s="63">
        <v>9.8306797146244037E-5</v>
      </c>
      <c r="S113" s="63">
        <f t="shared" si="1"/>
        <v>4.5146203813064488E-4</v>
      </c>
      <c r="T113" s="63">
        <f>Q113/'סכום נכסי הקרן'!$C$41</f>
        <v>1.2983654011689429E-5</v>
      </c>
    </row>
    <row r="114" spans="1:20">
      <c r="A114" s="61" t="s">
        <v>491</v>
      </c>
      <c r="B114" s="55" t="s">
        <v>492</v>
      </c>
      <c r="C114" s="68" t="s">
        <v>118</v>
      </c>
      <c r="D114" s="68" t="s">
        <v>26</v>
      </c>
      <c r="E114" s="55" t="s">
        <v>438</v>
      </c>
      <c r="F114" s="68" t="s">
        <v>271</v>
      </c>
      <c r="G114" s="55" t="s">
        <v>464</v>
      </c>
      <c r="H114" s="55" t="s">
        <v>250</v>
      </c>
      <c r="I114" s="124" t="s">
        <v>2923</v>
      </c>
      <c r="J114" s="62">
        <v>2.2999999999938607</v>
      </c>
      <c r="K114" s="68" t="s">
        <v>130</v>
      </c>
      <c r="L114" s="69">
        <v>2.0499999999999997E-2</v>
      </c>
      <c r="M114" s="69">
        <v>2.9899999999955268E-2</v>
      </c>
      <c r="N114" s="62">
        <v>204870.10052400001</v>
      </c>
      <c r="O114" s="64">
        <v>111.3</v>
      </c>
      <c r="P114" s="124" t="s">
        <v>2923</v>
      </c>
      <c r="Q114" s="62">
        <v>228.02043639799996</v>
      </c>
      <c r="R114" s="63">
        <v>2.3249542104595387E-4</v>
      </c>
      <c r="S114" s="63">
        <f t="shared" si="1"/>
        <v>2.535319987181033E-3</v>
      </c>
      <c r="T114" s="63">
        <f>Q114/'סכום נכסי הקרן'!$C$41</f>
        <v>7.2913589055639754E-5</v>
      </c>
    </row>
    <row r="115" spans="1:20">
      <c r="A115" s="61" t="s">
        <v>493</v>
      </c>
      <c r="B115" s="55" t="s">
        <v>494</v>
      </c>
      <c r="C115" s="68" t="s">
        <v>118</v>
      </c>
      <c r="D115" s="68" t="s">
        <v>26</v>
      </c>
      <c r="E115" s="55" t="s">
        <v>438</v>
      </c>
      <c r="F115" s="68" t="s">
        <v>271</v>
      </c>
      <c r="G115" s="55" t="s">
        <v>464</v>
      </c>
      <c r="H115" s="55" t="s">
        <v>250</v>
      </c>
      <c r="I115" s="124" t="s">
        <v>2923</v>
      </c>
      <c r="J115" s="62">
        <v>5.0199999999968705</v>
      </c>
      <c r="K115" s="68" t="s">
        <v>130</v>
      </c>
      <c r="L115" s="69">
        <v>8.3999999999999995E-3</v>
      </c>
      <c r="M115" s="69">
        <v>3.3999999999985618E-2</v>
      </c>
      <c r="N115" s="62">
        <v>565647.22611799999</v>
      </c>
      <c r="O115" s="64">
        <v>98.31</v>
      </c>
      <c r="P115" s="124" t="s">
        <v>2923</v>
      </c>
      <c r="Q115" s="62">
        <v>556.08780213700004</v>
      </c>
      <c r="R115" s="63">
        <v>8.3521301028900653E-4</v>
      </c>
      <c r="S115" s="63">
        <f t="shared" si="1"/>
        <v>6.1830445623946451E-3</v>
      </c>
      <c r="T115" s="63">
        <f>Q115/'סכום נכסי הקרן'!$C$41</f>
        <v>1.7781896274024839E-4</v>
      </c>
    </row>
    <row r="116" spans="1:20">
      <c r="A116" s="61" t="s">
        <v>495</v>
      </c>
      <c r="B116" s="55" t="s">
        <v>496</v>
      </c>
      <c r="C116" s="68" t="s">
        <v>118</v>
      </c>
      <c r="D116" s="68" t="s">
        <v>26</v>
      </c>
      <c r="E116" s="55" t="s">
        <v>438</v>
      </c>
      <c r="F116" s="68" t="s">
        <v>271</v>
      </c>
      <c r="G116" s="55" t="s">
        <v>464</v>
      </c>
      <c r="H116" s="55" t="s">
        <v>250</v>
      </c>
      <c r="I116" s="124" t="s">
        <v>2923</v>
      </c>
      <c r="J116" s="62">
        <v>6.0299999999756428</v>
      </c>
      <c r="K116" s="68" t="s">
        <v>130</v>
      </c>
      <c r="L116" s="69">
        <v>5.0000000000000001E-3</v>
      </c>
      <c r="M116" s="69">
        <v>3.4499999999932758E-2</v>
      </c>
      <c r="N116" s="62">
        <v>72648.096839000005</v>
      </c>
      <c r="O116" s="64">
        <v>92.12</v>
      </c>
      <c r="P116" s="124" t="s">
        <v>2923</v>
      </c>
      <c r="Q116" s="62">
        <v>66.923424620999995</v>
      </c>
      <c r="R116" s="63">
        <v>4.145104531205781E-4</v>
      </c>
      <c r="S116" s="63">
        <f t="shared" si="1"/>
        <v>7.4411004001443434E-4</v>
      </c>
      <c r="T116" s="63">
        <f>Q116/'סכום נכסי הקרן'!$C$41</f>
        <v>2.1399955013218625E-5</v>
      </c>
    </row>
    <row r="117" spans="1:20">
      <c r="A117" s="61" t="s">
        <v>497</v>
      </c>
      <c r="B117" s="55" t="s">
        <v>498</v>
      </c>
      <c r="C117" s="68" t="s">
        <v>118</v>
      </c>
      <c r="D117" s="68" t="s">
        <v>26</v>
      </c>
      <c r="E117" s="55" t="s">
        <v>438</v>
      </c>
      <c r="F117" s="68" t="s">
        <v>271</v>
      </c>
      <c r="G117" s="55" t="s">
        <v>464</v>
      </c>
      <c r="H117" s="55" t="s">
        <v>250</v>
      </c>
      <c r="I117" s="124" t="s">
        <v>2923</v>
      </c>
      <c r="J117" s="62">
        <v>5.9299999999996471</v>
      </c>
      <c r="K117" s="68" t="s">
        <v>130</v>
      </c>
      <c r="L117" s="69">
        <v>9.7000000000000003E-3</v>
      </c>
      <c r="M117" s="69">
        <v>3.840000000001028E-2</v>
      </c>
      <c r="N117" s="62">
        <v>334709.50785599998</v>
      </c>
      <c r="O117" s="64">
        <v>93.04</v>
      </c>
      <c r="P117" s="124" t="s">
        <v>2923</v>
      </c>
      <c r="Q117" s="62">
        <v>311.41373082699999</v>
      </c>
      <c r="R117" s="63">
        <v>8.2484852213128687E-4</v>
      </c>
      <c r="S117" s="63">
        <f t="shared" si="1"/>
        <v>3.4625556749229712E-3</v>
      </c>
      <c r="T117" s="63">
        <f>Q117/'סכום נכסי הקרן'!$C$41</f>
        <v>9.9580077796933194E-5</v>
      </c>
    </row>
    <row r="118" spans="1:20">
      <c r="A118" s="61" t="s">
        <v>499</v>
      </c>
      <c r="B118" s="55" t="s">
        <v>500</v>
      </c>
      <c r="C118" s="68" t="s">
        <v>118</v>
      </c>
      <c r="D118" s="68" t="s">
        <v>26</v>
      </c>
      <c r="E118" s="55" t="s">
        <v>501</v>
      </c>
      <c r="F118" s="68" t="s">
        <v>502</v>
      </c>
      <c r="G118" s="55" t="s">
        <v>481</v>
      </c>
      <c r="H118" s="55" t="s">
        <v>128</v>
      </c>
      <c r="I118" s="124" t="s">
        <v>2923</v>
      </c>
      <c r="J118" s="62">
        <v>1.289999999999887</v>
      </c>
      <c r="K118" s="68" t="s">
        <v>130</v>
      </c>
      <c r="L118" s="69">
        <v>1.8500000000000003E-2</v>
      </c>
      <c r="M118" s="69">
        <v>2.0499999999986768E-2</v>
      </c>
      <c r="N118" s="62">
        <v>237985.876987</v>
      </c>
      <c r="O118" s="64">
        <v>111.15</v>
      </c>
      <c r="P118" s="124" t="s">
        <v>2923</v>
      </c>
      <c r="Q118" s="62">
        <v>264.52130400700003</v>
      </c>
      <c r="R118" s="63">
        <v>4.9638302391748711E-4</v>
      </c>
      <c r="S118" s="63">
        <f t="shared" si="1"/>
        <v>2.9411668518761762E-3</v>
      </c>
      <c r="T118" s="63">
        <f>Q118/'סכום נכסי הקרן'!$C$41</f>
        <v>8.4585390509311076E-5</v>
      </c>
    </row>
    <row r="119" spans="1:20">
      <c r="A119" s="61" t="s">
        <v>503</v>
      </c>
      <c r="B119" s="55" t="s">
        <v>504</v>
      </c>
      <c r="C119" s="68" t="s">
        <v>118</v>
      </c>
      <c r="D119" s="68" t="s">
        <v>26</v>
      </c>
      <c r="E119" s="55" t="s">
        <v>501</v>
      </c>
      <c r="F119" s="68" t="s">
        <v>502</v>
      </c>
      <c r="G119" s="55" t="s">
        <v>481</v>
      </c>
      <c r="H119" s="55" t="s">
        <v>128</v>
      </c>
      <c r="I119" s="124" t="s">
        <v>2923</v>
      </c>
      <c r="J119" s="62">
        <v>0.88999999999962909</v>
      </c>
      <c r="K119" s="68" t="s">
        <v>130</v>
      </c>
      <c r="L119" s="69">
        <v>0.01</v>
      </c>
      <c r="M119" s="69">
        <v>2.9500000000010736E-2</v>
      </c>
      <c r="N119" s="62">
        <v>470481.40519800002</v>
      </c>
      <c r="O119" s="64">
        <v>108.89</v>
      </c>
      <c r="P119" s="124" t="s">
        <v>2923</v>
      </c>
      <c r="Q119" s="62">
        <v>512.30718727099998</v>
      </c>
      <c r="R119" s="63">
        <v>6.1094561164355189E-4</v>
      </c>
      <c r="S119" s="63">
        <f t="shared" si="1"/>
        <v>5.6962554408831719E-3</v>
      </c>
      <c r="T119" s="63">
        <f>Q119/'סכום נכסי הקרן'!$C$41</f>
        <v>1.6381933265721975E-4</v>
      </c>
    </row>
    <row r="120" spans="1:20">
      <c r="A120" s="61" t="s">
        <v>505</v>
      </c>
      <c r="B120" s="55" t="s">
        <v>506</v>
      </c>
      <c r="C120" s="68" t="s">
        <v>118</v>
      </c>
      <c r="D120" s="68" t="s">
        <v>26</v>
      </c>
      <c r="E120" s="55" t="s">
        <v>501</v>
      </c>
      <c r="F120" s="68" t="s">
        <v>502</v>
      </c>
      <c r="G120" s="55" t="s">
        <v>481</v>
      </c>
      <c r="H120" s="55" t="s">
        <v>128</v>
      </c>
      <c r="I120" s="124" t="s">
        <v>2923</v>
      </c>
      <c r="J120" s="62">
        <v>3.6799999999994206</v>
      </c>
      <c r="K120" s="68" t="s">
        <v>130</v>
      </c>
      <c r="L120" s="69">
        <v>0.01</v>
      </c>
      <c r="M120" s="69">
        <v>4.0999999999996053E-2</v>
      </c>
      <c r="N120" s="62">
        <v>779667.35412200005</v>
      </c>
      <c r="O120" s="64">
        <v>97.46</v>
      </c>
      <c r="P120" s="124" t="s">
        <v>2923</v>
      </c>
      <c r="Q120" s="62">
        <v>759.86375513299993</v>
      </c>
      <c r="R120" s="63">
        <v>6.5847057671330296E-4</v>
      </c>
      <c r="S120" s="63">
        <f t="shared" si="1"/>
        <v>8.4487943114033379E-3</v>
      </c>
      <c r="T120" s="63">
        <f>Q120/'סכום נכסי הקרן'!$C$41</f>
        <v>2.4297994712779527E-4</v>
      </c>
    </row>
    <row r="121" spans="1:20">
      <c r="A121" s="61" t="s">
        <v>507</v>
      </c>
      <c r="B121" s="55" t="s">
        <v>508</v>
      </c>
      <c r="C121" s="68" t="s">
        <v>118</v>
      </c>
      <c r="D121" s="68" t="s">
        <v>26</v>
      </c>
      <c r="E121" s="55" t="s">
        <v>501</v>
      </c>
      <c r="F121" s="68" t="s">
        <v>502</v>
      </c>
      <c r="G121" s="55" t="s">
        <v>481</v>
      </c>
      <c r="H121" s="55" t="s">
        <v>128</v>
      </c>
      <c r="I121" s="124" t="s">
        <v>2923</v>
      </c>
      <c r="J121" s="62">
        <v>2.3399999999993901</v>
      </c>
      <c r="K121" s="68" t="s">
        <v>130</v>
      </c>
      <c r="L121" s="69">
        <v>3.5400000000000001E-2</v>
      </c>
      <c r="M121" s="69">
        <v>3.7299999999992881E-2</v>
      </c>
      <c r="N121" s="62">
        <v>756619.48</v>
      </c>
      <c r="O121" s="64">
        <v>103.99</v>
      </c>
      <c r="P121" s="124" t="s">
        <v>2923</v>
      </c>
      <c r="Q121" s="62">
        <v>786.80859437200002</v>
      </c>
      <c r="R121" s="63">
        <v>6.773614202200517E-4</v>
      </c>
      <c r="S121" s="63">
        <f t="shared" si="1"/>
        <v>8.7483893413627493E-3</v>
      </c>
      <c r="T121" s="63">
        <f>Q121/'סכום נכסי הקרן'!$C$41</f>
        <v>2.515960385908145E-4</v>
      </c>
    </row>
    <row r="122" spans="1:20">
      <c r="A122" s="61" t="s">
        <v>509</v>
      </c>
      <c r="B122" s="55" t="s">
        <v>510</v>
      </c>
      <c r="C122" s="68" t="s">
        <v>118</v>
      </c>
      <c r="D122" s="68" t="s">
        <v>26</v>
      </c>
      <c r="E122" s="55" t="s">
        <v>511</v>
      </c>
      <c r="F122" s="68" t="s">
        <v>271</v>
      </c>
      <c r="G122" s="55" t="s">
        <v>481</v>
      </c>
      <c r="H122" s="55" t="s">
        <v>128</v>
      </c>
      <c r="I122" s="124" t="s">
        <v>2923</v>
      </c>
      <c r="J122" s="62">
        <v>3.4899999999961233</v>
      </c>
      <c r="K122" s="68" t="s">
        <v>130</v>
      </c>
      <c r="L122" s="69">
        <v>2.75E-2</v>
      </c>
      <c r="M122" s="69">
        <v>2.559999999996565E-2</v>
      </c>
      <c r="N122" s="62">
        <v>386287.68189800001</v>
      </c>
      <c r="O122" s="64">
        <v>111.53</v>
      </c>
      <c r="P122" s="124" t="s">
        <v>2923</v>
      </c>
      <c r="Q122" s="62">
        <v>430.826655883</v>
      </c>
      <c r="R122" s="63">
        <v>8.0076824025020568E-4</v>
      </c>
      <c r="S122" s="63">
        <f t="shared" si="1"/>
        <v>4.7902874361840115E-3</v>
      </c>
      <c r="T122" s="63">
        <f>Q122/'סכום נכסי הקרן'!$C$41</f>
        <v>1.3776448390984713E-4</v>
      </c>
    </row>
    <row r="123" spans="1:20">
      <c r="A123" s="61" t="s">
        <v>512</v>
      </c>
      <c r="B123" s="55" t="s">
        <v>513</v>
      </c>
      <c r="C123" s="68" t="s">
        <v>118</v>
      </c>
      <c r="D123" s="68" t="s">
        <v>26</v>
      </c>
      <c r="E123" s="55" t="s">
        <v>511</v>
      </c>
      <c r="F123" s="68" t="s">
        <v>271</v>
      </c>
      <c r="G123" s="55" t="s">
        <v>481</v>
      </c>
      <c r="H123" s="55" t="s">
        <v>128</v>
      </c>
      <c r="I123" s="124" t="s">
        <v>2923</v>
      </c>
      <c r="J123" s="62">
        <v>4.9499999999995188</v>
      </c>
      <c r="K123" s="68" t="s">
        <v>130</v>
      </c>
      <c r="L123" s="69">
        <v>8.5000000000000006E-3</v>
      </c>
      <c r="M123" s="69">
        <v>2.9899999999992613E-2</v>
      </c>
      <c r="N123" s="62">
        <v>314666.321452</v>
      </c>
      <c r="O123" s="64">
        <v>98.97</v>
      </c>
      <c r="P123" s="124" t="s">
        <v>2923</v>
      </c>
      <c r="Q123" s="62">
        <v>311.42524857699999</v>
      </c>
      <c r="R123" s="63">
        <v>5.0081380441501812E-4</v>
      </c>
      <c r="S123" s="63">
        <f t="shared" si="1"/>
        <v>3.4626837388028746E-3</v>
      </c>
      <c r="T123" s="63">
        <f>Q123/'סכום נכסי הקרן'!$C$41</f>
        <v>9.958376080229715E-5</v>
      </c>
    </row>
    <row r="124" spans="1:20">
      <c r="A124" s="61" t="s">
        <v>514</v>
      </c>
      <c r="B124" s="55" t="s">
        <v>515</v>
      </c>
      <c r="C124" s="68" t="s">
        <v>118</v>
      </c>
      <c r="D124" s="68" t="s">
        <v>26</v>
      </c>
      <c r="E124" s="55" t="s">
        <v>511</v>
      </c>
      <c r="F124" s="68" t="s">
        <v>271</v>
      </c>
      <c r="G124" s="55" t="s">
        <v>481</v>
      </c>
      <c r="H124" s="55" t="s">
        <v>128</v>
      </c>
      <c r="I124" s="124" t="s">
        <v>2923</v>
      </c>
      <c r="J124" s="62">
        <v>6.4199999999956461</v>
      </c>
      <c r="K124" s="68" t="s">
        <v>130</v>
      </c>
      <c r="L124" s="69">
        <v>3.1800000000000002E-2</v>
      </c>
      <c r="M124" s="69">
        <v>3.2499999999968901E-2</v>
      </c>
      <c r="N124" s="62">
        <v>314377.83464800002</v>
      </c>
      <c r="O124" s="64">
        <v>102.29</v>
      </c>
      <c r="P124" s="124" t="s">
        <v>2923</v>
      </c>
      <c r="Q124" s="62">
        <v>321.57708672000001</v>
      </c>
      <c r="R124" s="63">
        <v>9.1214166653997143E-4</v>
      </c>
      <c r="S124" s="63">
        <f t="shared" si="1"/>
        <v>3.5755602798583871E-3</v>
      </c>
      <c r="T124" s="63">
        <f>Q124/'סכום נכסי הקרן'!$C$41</f>
        <v>1.0282999156218426E-4</v>
      </c>
    </row>
    <row r="125" spans="1:20">
      <c r="A125" s="61" t="s">
        <v>516</v>
      </c>
      <c r="B125" s="55" t="s">
        <v>517</v>
      </c>
      <c r="C125" s="68" t="s">
        <v>118</v>
      </c>
      <c r="D125" s="68" t="s">
        <v>26</v>
      </c>
      <c r="E125" s="55" t="s">
        <v>518</v>
      </c>
      <c r="F125" s="68" t="s">
        <v>153</v>
      </c>
      <c r="G125" s="55" t="s">
        <v>464</v>
      </c>
      <c r="H125" s="55" t="s">
        <v>250</v>
      </c>
      <c r="I125" s="124" t="s">
        <v>2923</v>
      </c>
      <c r="J125" s="62">
        <v>0.51000000000275125</v>
      </c>
      <c r="K125" s="68" t="s">
        <v>130</v>
      </c>
      <c r="L125" s="69">
        <v>1.9799999999999998E-2</v>
      </c>
      <c r="M125" s="69">
        <v>3.7500000000137562E-2</v>
      </c>
      <c r="N125" s="62">
        <v>81406.284220999994</v>
      </c>
      <c r="O125" s="64">
        <v>110.52</v>
      </c>
      <c r="P125" s="62">
        <v>0.89869099400000008</v>
      </c>
      <c r="Q125" s="62">
        <v>90.868919925</v>
      </c>
      <c r="R125" s="63">
        <v>5.3577989163338974E-4</v>
      </c>
      <c r="S125" s="63">
        <f t="shared" si="1"/>
        <v>1.0103558809846486E-3</v>
      </c>
      <c r="T125" s="63">
        <f>Q125/'סכום נכסי הקרן'!$C$41</f>
        <v>2.9056952920555856E-5</v>
      </c>
    </row>
    <row r="126" spans="1:20">
      <c r="A126" s="61" t="s">
        <v>519</v>
      </c>
      <c r="B126" s="55" t="s">
        <v>520</v>
      </c>
      <c r="C126" s="68" t="s">
        <v>118</v>
      </c>
      <c r="D126" s="68" t="s">
        <v>26</v>
      </c>
      <c r="E126" s="55" t="s">
        <v>521</v>
      </c>
      <c r="F126" s="68" t="s">
        <v>254</v>
      </c>
      <c r="G126" s="55" t="s">
        <v>464</v>
      </c>
      <c r="H126" s="55" t="s">
        <v>250</v>
      </c>
      <c r="I126" s="124" t="s">
        <v>2923</v>
      </c>
      <c r="J126" s="62">
        <v>2.8200000000587955</v>
      </c>
      <c r="K126" s="68" t="s">
        <v>130</v>
      </c>
      <c r="L126" s="69">
        <v>1.9400000000000001E-2</v>
      </c>
      <c r="M126" s="69">
        <v>2.1400000001175912E-2</v>
      </c>
      <c r="N126" s="62">
        <v>6079.7164949999997</v>
      </c>
      <c r="O126" s="64">
        <v>111.9</v>
      </c>
      <c r="P126" s="124" t="s">
        <v>2923</v>
      </c>
      <c r="Q126" s="62">
        <v>6.8032026800000001</v>
      </c>
      <c r="R126" s="63">
        <v>2.0181389743948261E-5</v>
      </c>
      <c r="S126" s="63">
        <f t="shared" si="1"/>
        <v>7.564363968386326E-5</v>
      </c>
      <c r="T126" s="63">
        <f>Q126/'סכום נכסי הקרן'!$C$41</f>
        <v>2.1754450272427337E-6</v>
      </c>
    </row>
    <row r="127" spans="1:20">
      <c r="A127" s="61" t="s">
        <v>522</v>
      </c>
      <c r="B127" s="55" t="s">
        <v>523</v>
      </c>
      <c r="C127" s="68" t="s">
        <v>118</v>
      </c>
      <c r="D127" s="68" t="s">
        <v>26</v>
      </c>
      <c r="E127" s="55" t="s">
        <v>521</v>
      </c>
      <c r="F127" s="68" t="s">
        <v>254</v>
      </c>
      <c r="G127" s="55" t="s">
        <v>464</v>
      </c>
      <c r="H127" s="55" t="s">
        <v>250</v>
      </c>
      <c r="I127" s="124" t="s">
        <v>2923</v>
      </c>
      <c r="J127" s="62">
        <v>3.8099999999989458</v>
      </c>
      <c r="K127" s="68" t="s">
        <v>130</v>
      </c>
      <c r="L127" s="69">
        <v>1.23E-2</v>
      </c>
      <c r="M127" s="69">
        <v>2.3299999999989451E-2</v>
      </c>
      <c r="N127" s="62">
        <v>440382.90782200004</v>
      </c>
      <c r="O127" s="64">
        <v>107.66</v>
      </c>
      <c r="P127" s="124" t="s">
        <v>2923</v>
      </c>
      <c r="Q127" s="62">
        <v>474.11623935000006</v>
      </c>
      <c r="R127" s="63">
        <v>3.9500090540878604E-4</v>
      </c>
      <c r="S127" s="63">
        <f t="shared" si="1"/>
        <v>5.2716168640825614E-3</v>
      </c>
      <c r="T127" s="63">
        <f>Q127/'סכום נכסי הקרן'!$C$41</f>
        <v>1.5160709797183103E-4</v>
      </c>
    </row>
    <row r="128" spans="1:20">
      <c r="A128" s="61" t="s">
        <v>524</v>
      </c>
      <c r="B128" s="55" t="s">
        <v>525</v>
      </c>
      <c r="C128" s="68" t="s">
        <v>118</v>
      </c>
      <c r="D128" s="68" t="s">
        <v>26</v>
      </c>
      <c r="E128" s="55" t="s">
        <v>526</v>
      </c>
      <c r="F128" s="68" t="s">
        <v>527</v>
      </c>
      <c r="G128" s="55" t="s">
        <v>528</v>
      </c>
      <c r="H128" s="55" t="s">
        <v>128</v>
      </c>
      <c r="I128" s="124" t="s">
        <v>2923</v>
      </c>
      <c r="J128" s="62">
        <v>2.1900000000012767</v>
      </c>
      <c r="K128" s="68" t="s">
        <v>130</v>
      </c>
      <c r="L128" s="69">
        <v>2.5699999999999997E-2</v>
      </c>
      <c r="M128" s="69">
        <v>3.2400000000020857E-2</v>
      </c>
      <c r="N128" s="62">
        <v>498902.969576</v>
      </c>
      <c r="O128" s="64">
        <v>111.45</v>
      </c>
      <c r="P128" s="124" t="s">
        <v>2923</v>
      </c>
      <c r="Q128" s="62">
        <v>556.0273481910001</v>
      </c>
      <c r="R128" s="63">
        <v>3.8903428103516347E-4</v>
      </c>
      <c r="S128" s="63">
        <f t="shared" si="1"/>
        <v>6.1823723853739413E-3</v>
      </c>
      <c r="T128" s="63">
        <f>Q128/'סכום נכסי הקרן'!$C$41</f>
        <v>1.777996315160605E-4</v>
      </c>
    </row>
    <row r="129" spans="1:20">
      <c r="A129" s="61" t="s">
        <v>529</v>
      </c>
      <c r="B129" s="55" t="s">
        <v>530</v>
      </c>
      <c r="C129" s="68" t="s">
        <v>118</v>
      </c>
      <c r="D129" s="68" t="s">
        <v>26</v>
      </c>
      <c r="E129" s="55" t="s">
        <v>526</v>
      </c>
      <c r="F129" s="68" t="s">
        <v>527</v>
      </c>
      <c r="G129" s="55" t="s">
        <v>528</v>
      </c>
      <c r="H129" s="55" t="s">
        <v>128</v>
      </c>
      <c r="I129" s="124" t="s">
        <v>2923</v>
      </c>
      <c r="J129" s="62">
        <v>4.0200000000037397</v>
      </c>
      <c r="K129" s="68" t="s">
        <v>130</v>
      </c>
      <c r="L129" s="69">
        <v>0.04</v>
      </c>
      <c r="M129" s="69">
        <v>3.5100000000035693E-2</v>
      </c>
      <c r="N129" s="62">
        <v>283232.07701399998</v>
      </c>
      <c r="O129" s="64">
        <v>103.87</v>
      </c>
      <c r="P129" s="124" t="s">
        <v>2923</v>
      </c>
      <c r="Q129" s="62">
        <v>294.19314214499997</v>
      </c>
      <c r="R129" s="63">
        <v>8.9486263270238751E-4</v>
      </c>
      <c r="S129" s="63">
        <f t="shared" si="1"/>
        <v>3.2710829132434347E-3</v>
      </c>
      <c r="T129" s="63">
        <f>Q129/'סכום נכסי הקרן'!$C$41</f>
        <v>9.4073488360081451E-5</v>
      </c>
    </row>
    <row r="130" spans="1:20">
      <c r="A130" s="61" t="s">
        <v>531</v>
      </c>
      <c r="B130" s="55" t="s">
        <v>532</v>
      </c>
      <c r="C130" s="68" t="s">
        <v>118</v>
      </c>
      <c r="D130" s="68" t="s">
        <v>26</v>
      </c>
      <c r="E130" s="55" t="s">
        <v>526</v>
      </c>
      <c r="F130" s="68" t="s">
        <v>527</v>
      </c>
      <c r="G130" s="55" t="s">
        <v>528</v>
      </c>
      <c r="H130" s="55" t="s">
        <v>128</v>
      </c>
      <c r="I130" s="124" t="s">
        <v>2923</v>
      </c>
      <c r="J130" s="62">
        <v>0.99000000000465627</v>
      </c>
      <c r="K130" s="68" t="s">
        <v>130</v>
      </c>
      <c r="L130" s="69">
        <v>1.2199999999999999E-2</v>
      </c>
      <c r="M130" s="69">
        <v>2.830000000003649E-2</v>
      </c>
      <c r="N130" s="62">
        <v>72437.103977999999</v>
      </c>
      <c r="O130" s="64">
        <v>109.7</v>
      </c>
      <c r="P130" s="124" t="s">
        <v>2923</v>
      </c>
      <c r="Q130" s="62">
        <v>79.463499837000001</v>
      </c>
      <c r="R130" s="63">
        <v>1.5747196516956521E-4</v>
      </c>
      <c r="S130" s="63">
        <f t="shared" si="1"/>
        <v>8.8354097803958925E-4</v>
      </c>
      <c r="T130" s="63">
        <f>Q130/'סכום נכסי הקרן'!$C$41</f>
        <v>2.5409867043341627E-5</v>
      </c>
    </row>
    <row r="131" spans="1:20">
      <c r="A131" s="61" t="s">
        <v>533</v>
      </c>
      <c r="B131" s="55" t="s">
        <v>534</v>
      </c>
      <c r="C131" s="68" t="s">
        <v>118</v>
      </c>
      <c r="D131" s="68" t="s">
        <v>26</v>
      </c>
      <c r="E131" s="55" t="s">
        <v>526</v>
      </c>
      <c r="F131" s="68" t="s">
        <v>527</v>
      </c>
      <c r="G131" s="55" t="s">
        <v>528</v>
      </c>
      <c r="H131" s="55" t="s">
        <v>128</v>
      </c>
      <c r="I131" s="124" t="s">
        <v>2923</v>
      </c>
      <c r="J131" s="62">
        <v>4.8599999999971102</v>
      </c>
      <c r="K131" s="68" t="s">
        <v>130</v>
      </c>
      <c r="L131" s="69">
        <v>1.09E-2</v>
      </c>
      <c r="M131" s="69">
        <v>3.649999999994899E-2</v>
      </c>
      <c r="N131" s="62">
        <v>241874.16279999996</v>
      </c>
      <c r="O131" s="64">
        <v>97.27</v>
      </c>
      <c r="P131" s="124" t="s">
        <v>2923</v>
      </c>
      <c r="Q131" s="62">
        <v>235.27099888800001</v>
      </c>
      <c r="R131" s="63">
        <v>4.3292624754786137E-4</v>
      </c>
      <c r="S131" s="63">
        <f t="shared" si="1"/>
        <v>2.6159377435961478E-3</v>
      </c>
      <c r="T131" s="63">
        <f>Q131/'סכום נכסי הקרן'!$C$41</f>
        <v>7.5232085336803515E-5</v>
      </c>
    </row>
    <row r="132" spans="1:20">
      <c r="A132" s="61" t="s">
        <v>535</v>
      </c>
      <c r="B132" s="55" t="s">
        <v>536</v>
      </c>
      <c r="C132" s="68" t="s">
        <v>118</v>
      </c>
      <c r="D132" s="68" t="s">
        <v>26</v>
      </c>
      <c r="E132" s="55" t="s">
        <v>526</v>
      </c>
      <c r="F132" s="68" t="s">
        <v>527</v>
      </c>
      <c r="G132" s="55" t="s">
        <v>528</v>
      </c>
      <c r="H132" s="55" t="s">
        <v>128</v>
      </c>
      <c r="I132" s="124" t="s">
        <v>2923</v>
      </c>
      <c r="J132" s="62">
        <v>5.8100000000118284</v>
      </c>
      <c r="K132" s="68" t="s">
        <v>130</v>
      </c>
      <c r="L132" s="69">
        <v>1.54E-2</v>
      </c>
      <c r="M132" s="69">
        <v>3.8400000000104705E-2</v>
      </c>
      <c r="N132" s="62">
        <v>216221.111129</v>
      </c>
      <c r="O132" s="64">
        <v>95.41</v>
      </c>
      <c r="P132" s="124" t="s">
        <v>2923</v>
      </c>
      <c r="Q132" s="62">
        <v>206.296559476</v>
      </c>
      <c r="R132" s="63">
        <v>6.1777460322571425E-4</v>
      </c>
      <c r="S132" s="63">
        <f t="shared" si="1"/>
        <v>2.2937759386323633E-3</v>
      </c>
      <c r="T132" s="63">
        <f>Q132/'סכום נכסי הקרן'!$C$41</f>
        <v>6.5966993129381397E-5</v>
      </c>
    </row>
    <row r="133" spans="1:20">
      <c r="A133" s="61" t="s">
        <v>537</v>
      </c>
      <c r="B133" s="55" t="s">
        <v>538</v>
      </c>
      <c r="C133" s="68" t="s">
        <v>118</v>
      </c>
      <c r="D133" s="68" t="s">
        <v>26</v>
      </c>
      <c r="E133" s="55" t="s">
        <v>539</v>
      </c>
      <c r="F133" s="68" t="s">
        <v>540</v>
      </c>
      <c r="G133" s="55" t="s">
        <v>541</v>
      </c>
      <c r="H133" s="55" t="s">
        <v>250</v>
      </c>
      <c r="I133" s="124" t="s">
        <v>2923</v>
      </c>
      <c r="J133" s="62">
        <v>4</v>
      </c>
      <c r="K133" s="68" t="s">
        <v>130</v>
      </c>
      <c r="L133" s="69">
        <v>7.4999999999999997E-3</v>
      </c>
      <c r="M133" s="69">
        <v>3.4100000000001039E-2</v>
      </c>
      <c r="N133" s="62">
        <v>1083741.388486</v>
      </c>
      <c r="O133" s="64">
        <v>97.97</v>
      </c>
      <c r="P133" s="124" t="s">
        <v>2923</v>
      </c>
      <c r="Q133" s="62">
        <v>1061.7414391290001</v>
      </c>
      <c r="R133" s="63">
        <v>7.0420419808844815E-4</v>
      </c>
      <c r="S133" s="63">
        <f t="shared" si="1"/>
        <v>1.1805320322883651E-2</v>
      </c>
      <c r="T133" s="63">
        <f>Q133/'סכום נכסי הקרן'!$C$41</f>
        <v>3.3951070438647098E-4</v>
      </c>
    </row>
    <row r="134" spans="1:20">
      <c r="A134" s="61" t="s">
        <v>542</v>
      </c>
      <c r="B134" s="55" t="s">
        <v>543</v>
      </c>
      <c r="C134" s="68" t="s">
        <v>118</v>
      </c>
      <c r="D134" s="68" t="s">
        <v>26</v>
      </c>
      <c r="E134" s="55" t="s">
        <v>539</v>
      </c>
      <c r="F134" s="68" t="s">
        <v>540</v>
      </c>
      <c r="G134" s="55" t="s">
        <v>541</v>
      </c>
      <c r="H134" s="55" t="s">
        <v>250</v>
      </c>
      <c r="I134" s="124" t="s">
        <v>2923</v>
      </c>
      <c r="J134" s="62">
        <v>6.109999999990344</v>
      </c>
      <c r="K134" s="68" t="s">
        <v>130</v>
      </c>
      <c r="L134" s="69">
        <v>4.0800000000000003E-2</v>
      </c>
      <c r="M134" s="69">
        <v>3.8899999999950252E-2</v>
      </c>
      <c r="N134" s="62">
        <v>268204.52070400002</v>
      </c>
      <c r="O134" s="64">
        <v>101.94</v>
      </c>
      <c r="P134" s="124" t="s">
        <v>2923</v>
      </c>
      <c r="Q134" s="62">
        <v>273.40768972400002</v>
      </c>
      <c r="R134" s="63">
        <v>7.662986305828572E-4</v>
      </c>
      <c r="S134" s="63">
        <f t="shared" si="1"/>
        <v>3.0399730452069585E-3</v>
      </c>
      <c r="T134" s="63">
        <f>Q134/'סכום נכסי הקרן'!$C$41</f>
        <v>8.742697035449783E-5</v>
      </c>
    </row>
    <row r="135" spans="1:20">
      <c r="A135" s="61" t="s">
        <v>544</v>
      </c>
      <c r="B135" s="55" t="s">
        <v>545</v>
      </c>
      <c r="C135" s="68" t="s">
        <v>118</v>
      </c>
      <c r="D135" s="68" t="s">
        <v>26</v>
      </c>
      <c r="E135" s="55" t="s">
        <v>546</v>
      </c>
      <c r="F135" s="68" t="s">
        <v>527</v>
      </c>
      <c r="G135" s="55" t="s">
        <v>528</v>
      </c>
      <c r="H135" s="55" t="s">
        <v>128</v>
      </c>
      <c r="I135" s="124" t="s">
        <v>2923</v>
      </c>
      <c r="J135" s="62">
        <v>3.0700000000033234</v>
      </c>
      <c r="K135" s="68" t="s">
        <v>130</v>
      </c>
      <c r="L135" s="69">
        <v>1.3300000000000001E-2</v>
      </c>
      <c r="M135" s="69">
        <v>2.9700000000033235E-2</v>
      </c>
      <c r="N135" s="62">
        <v>254302.247936</v>
      </c>
      <c r="O135" s="64">
        <v>106.5</v>
      </c>
      <c r="P135" s="124" t="s">
        <v>2923</v>
      </c>
      <c r="Q135" s="62">
        <v>270.83190522999996</v>
      </c>
      <c r="R135" s="63">
        <v>6.329075359283226E-4</v>
      </c>
      <c r="S135" s="63">
        <f t="shared" si="1"/>
        <v>3.0113333407424396E-3</v>
      </c>
      <c r="T135" s="63">
        <f>Q135/'סכום נכסי הקרן'!$C$41</f>
        <v>8.6603317461545737E-5</v>
      </c>
    </row>
    <row r="136" spans="1:20">
      <c r="A136" s="61" t="s">
        <v>547</v>
      </c>
      <c r="B136" s="55" t="s">
        <v>548</v>
      </c>
      <c r="C136" s="68" t="s">
        <v>118</v>
      </c>
      <c r="D136" s="68" t="s">
        <v>26</v>
      </c>
      <c r="E136" s="55" t="s">
        <v>549</v>
      </c>
      <c r="F136" s="68" t="s">
        <v>271</v>
      </c>
      <c r="G136" s="55" t="s">
        <v>541</v>
      </c>
      <c r="H136" s="55" t="s">
        <v>250</v>
      </c>
      <c r="I136" s="124" t="s">
        <v>2923</v>
      </c>
      <c r="J136" s="62">
        <v>3.4999999999491354</v>
      </c>
      <c r="K136" s="68" t="s">
        <v>130</v>
      </c>
      <c r="L136" s="69">
        <v>1.8000000000000002E-2</v>
      </c>
      <c r="M136" s="69">
        <v>2.7999999999660904E-2</v>
      </c>
      <c r="N136" s="62">
        <v>27137.231951999998</v>
      </c>
      <c r="O136" s="64">
        <v>108.67</v>
      </c>
      <c r="P136" s="124" t="s">
        <v>2923</v>
      </c>
      <c r="Q136" s="62">
        <v>29.490029995</v>
      </c>
      <c r="R136" s="63">
        <v>3.4406549543193532E-5</v>
      </c>
      <c r="S136" s="63">
        <f t="shared" si="1"/>
        <v>3.2789456791666537E-4</v>
      </c>
      <c r="T136" s="63">
        <f>Q136/'סכום נכסי הקרן'!$C$41</f>
        <v>9.4299614642469858E-6</v>
      </c>
    </row>
    <row r="137" spans="1:20">
      <c r="A137" s="61" t="s">
        <v>550</v>
      </c>
      <c r="B137" s="55" t="s">
        <v>551</v>
      </c>
      <c r="C137" s="68" t="s">
        <v>118</v>
      </c>
      <c r="D137" s="68" t="s">
        <v>26</v>
      </c>
      <c r="E137" s="55" t="s">
        <v>552</v>
      </c>
      <c r="F137" s="68" t="s">
        <v>271</v>
      </c>
      <c r="G137" s="55" t="s">
        <v>541</v>
      </c>
      <c r="H137" s="55" t="s">
        <v>250</v>
      </c>
      <c r="I137" s="124" t="s">
        <v>2923</v>
      </c>
      <c r="J137" s="62">
        <v>4.6600000000000721</v>
      </c>
      <c r="K137" s="68" t="s">
        <v>130</v>
      </c>
      <c r="L137" s="69">
        <v>3.6200000000000003E-2</v>
      </c>
      <c r="M137" s="69">
        <v>3.8099999999996567E-2</v>
      </c>
      <c r="N137" s="62">
        <v>828478.6524410001</v>
      </c>
      <c r="O137" s="64">
        <v>102</v>
      </c>
      <c r="P137" s="124" t="s">
        <v>2923</v>
      </c>
      <c r="Q137" s="62">
        <v>845.04822360899993</v>
      </c>
      <c r="R137" s="63">
        <v>4.7337965073515116E-4</v>
      </c>
      <c r="S137" s="63">
        <f t="shared" si="1"/>
        <v>9.3959457550907323E-3</v>
      </c>
      <c r="T137" s="63">
        <f>Q137/'סכום נכסי הקרן'!$C$41</f>
        <v>2.7021919562015824E-4</v>
      </c>
    </row>
    <row r="138" spans="1:20">
      <c r="A138" s="61" t="s">
        <v>553</v>
      </c>
      <c r="B138" s="55" t="s">
        <v>554</v>
      </c>
      <c r="C138" s="68" t="s">
        <v>118</v>
      </c>
      <c r="D138" s="68" t="s">
        <v>26</v>
      </c>
      <c r="E138" s="55" t="s">
        <v>555</v>
      </c>
      <c r="F138" s="68" t="s">
        <v>556</v>
      </c>
      <c r="G138" s="55" t="s">
        <v>528</v>
      </c>
      <c r="H138" s="55" t="s">
        <v>128</v>
      </c>
      <c r="I138" s="124" t="s">
        <v>2923</v>
      </c>
      <c r="J138" s="62">
        <v>3.899999999998045</v>
      </c>
      <c r="K138" s="68" t="s">
        <v>130</v>
      </c>
      <c r="L138" s="69">
        <v>3.2500000000000001E-2</v>
      </c>
      <c r="M138" s="69">
        <v>3.8899999999985821E-2</v>
      </c>
      <c r="N138" s="62">
        <v>398479.02358099999</v>
      </c>
      <c r="O138" s="64">
        <v>102.69</v>
      </c>
      <c r="P138" s="124" t="s">
        <v>2923</v>
      </c>
      <c r="Q138" s="62">
        <v>409.19810042199998</v>
      </c>
      <c r="R138" s="63">
        <v>8.6625874691521735E-4</v>
      </c>
      <c r="S138" s="63">
        <f t="shared" ref="S138:S201" si="2">IFERROR(Q138/$Q$9,0)</f>
        <v>4.5498032505542022E-3</v>
      </c>
      <c r="T138" s="63">
        <f>Q138/'סכום נכסי הקרן'!$C$41</f>
        <v>1.3084836871569034E-4</v>
      </c>
    </row>
    <row r="139" spans="1:20">
      <c r="A139" s="61" t="s">
        <v>557</v>
      </c>
      <c r="B139" s="55" t="s">
        <v>558</v>
      </c>
      <c r="C139" s="68" t="s">
        <v>118</v>
      </c>
      <c r="D139" s="68" t="s">
        <v>26</v>
      </c>
      <c r="E139" s="55" t="s">
        <v>559</v>
      </c>
      <c r="F139" s="68" t="s">
        <v>254</v>
      </c>
      <c r="G139" s="55" t="s">
        <v>560</v>
      </c>
      <c r="H139" s="55" t="s">
        <v>250</v>
      </c>
      <c r="I139" s="124" t="s">
        <v>2923</v>
      </c>
      <c r="J139" s="62">
        <v>3.3400000000000003</v>
      </c>
      <c r="K139" s="68" t="s">
        <v>130</v>
      </c>
      <c r="L139" s="69">
        <v>2.75E-2</v>
      </c>
      <c r="M139" s="69">
        <v>3.04E-2</v>
      </c>
      <c r="N139" s="62">
        <v>523387.22012500005</v>
      </c>
      <c r="O139" s="64">
        <v>110.65</v>
      </c>
      <c r="P139" s="124" t="s">
        <v>2923</v>
      </c>
      <c r="Q139" s="62">
        <v>579.12797890000002</v>
      </c>
      <c r="R139" s="63">
        <v>5.8895820452371241E-4</v>
      </c>
      <c r="S139" s="63">
        <f t="shared" si="2"/>
        <v>6.4392243223239621E-3</v>
      </c>
      <c r="T139" s="63">
        <f>Q139/'סכום נכסי הקרן'!$C$41</f>
        <v>1.8518646894629044E-4</v>
      </c>
    </row>
    <row r="140" spans="1:20">
      <c r="A140" s="61" t="s">
        <v>561</v>
      </c>
      <c r="B140" s="55" t="s">
        <v>562</v>
      </c>
      <c r="C140" s="68" t="s">
        <v>118</v>
      </c>
      <c r="D140" s="68" t="s">
        <v>26</v>
      </c>
      <c r="E140" s="55" t="s">
        <v>546</v>
      </c>
      <c r="F140" s="68" t="s">
        <v>527</v>
      </c>
      <c r="G140" s="55" t="s">
        <v>563</v>
      </c>
      <c r="H140" s="55" t="s">
        <v>128</v>
      </c>
      <c r="I140" s="124" t="s">
        <v>2923</v>
      </c>
      <c r="J140" s="62">
        <v>2.2000000000014324</v>
      </c>
      <c r="K140" s="68" t="s">
        <v>130</v>
      </c>
      <c r="L140" s="69">
        <v>0.04</v>
      </c>
      <c r="M140" s="69">
        <v>6.5800000000037939E-2</v>
      </c>
      <c r="N140" s="62">
        <v>264891.99327099998</v>
      </c>
      <c r="O140" s="64">
        <v>105.42</v>
      </c>
      <c r="P140" s="124" t="s">
        <v>2923</v>
      </c>
      <c r="Q140" s="62">
        <v>279.249148843</v>
      </c>
      <c r="R140" s="63">
        <v>1.0205808930239465E-4</v>
      </c>
      <c r="S140" s="63">
        <f t="shared" si="2"/>
        <v>3.1049232237639864E-3</v>
      </c>
      <c r="T140" s="63">
        <f>Q140/'סכום נכסי הקרן'!$C$41</f>
        <v>8.9294880776985813E-5</v>
      </c>
    </row>
    <row r="141" spans="1:20">
      <c r="A141" s="61" t="s">
        <v>564</v>
      </c>
      <c r="B141" s="55" t="s">
        <v>565</v>
      </c>
      <c r="C141" s="68" t="s">
        <v>118</v>
      </c>
      <c r="D141" s="68" t="s">
        <v>26</v>
      </c>
      <c r="E141" s="55" t="s">
        <v>546</v>
      </c>
      <c r="F141" s="68" t="s">
        <v>527</v>
      </c>
      <c r="G141" s="55" t="s">
        <v>563</v>
      </c>
      <c r="H141" s="55" t="s">
        <v>128</v>
      </c>
      <c r="I141" s="124" t="s">
        <v>2923</v>
      </c>
      <c r="J141" s="62">
        <v>2.8899999999992003</v>
      </c>
      <c r="K141" s="68" t="s">
        <v>130</v>
      </c>
      <c r="L141" s="69">
        <v>3.2799999999999996E-2</v>
      </c>
      <c r="M141" s="69">
        <v>6.8799999999957381E-2</v>
      </c>
      <c r="N141" s="62">
        <v>367395.89563699998</v>
      </c>
      <c r="O141" s="64">
        <v>102.18</v>
      </c>
      <c r="P141" s="124" t="s">
        <v>2923</v>
      </c>
      <c r="Q141" s="62">
        <v>375.40512707000005</v>
      </c>
      <c r="R141" s="63">
        <v>2.6236552336613355E-4</v>
      </c>
      <c r="S141" s="63">
        <f t="shared" si="2"/>
        <v>4.174064996040657E-3</v>
      </c>
      <c r="T141" s="63">
        <f>Q141/'סכום נכסי הקרן'!$C$41</f>
        <v>1.2004246460078391E-4</v>
      </c>
    </row>
    <row r="142" spans="1:20">
      <c r="A142" s="61" t="s">
        <v>566</v>
      </c>
      <c r="B142" s="55" t="s">
        <v>567</v>
      </c>
      <c r="C142" s="68" t="s">
        <v>118</v>
      </c>
      <c r="D142" s="68" t="s">
        <v>26</v>
      </c>
      <c r="E142" s="55" t="s">
        <v>546</v>
      </c>
      <c r="F142" s="68" t="s">
        <v>527</v>
      </c>
      <c r="G142" s="55" t="s">
        <v>563</v>
      </c>
      <c r="H142" s="55" t="s">
        <v>128</v>
      </c>
      <c r="I142" s="124" t="s">
        <v>2923</v>
      </c>
      <c r="J142" s="62">
        <v>4.7299999999823292</v>
      </c>
      <c r="K142" s="68" t="s">
        <v>130</v>
      </c>
      <c r="L142" s="69">
        <v>1.7899999999999999E-2</v>
      </c>
      <c r="M142" s="69">
        <v>6.4999999999686031E-2</v>
      </c>
      <c r="N142" s="62">
        <v>125048.508991</v>
      </c>
      <c r="O142" s="64">
        <v>89.15</v>
      </c>
      <c r="P142" s="124" t="s">
        <v>2923</v>
      </c>
      <c r="Q142" s="62">
        <v>111.480746189</v>
      </c>
      <c r="R142" s="63">
        <v>1.6016307409606273E-4</v>
      </c>
      <c r="S142" s="63">
        <f t="shared" si="2"/>
        <v>1.2395352296646449E-3</v>
      </c>
      <c r="T142" s="63">
        <f>Q142/'סכום נכסי הקרן'!$C$41</f>
        <v>3.5647950875126568E-5</v>
      </c>
    </row>
    <row r="143" spans="1:20">
      <c r="A143" s="61" t="s">
        <v>568</v>
      </c>
      <c r="B143" s="55" t="s">
        <v>569</v>
      </c>
      <c r="C143" s="68" t="s">
        <v>118</v>
      </c>
      <c r="D143" s="68" t="s">
        <v>26</v>
      </c>
      <c r="E143" s="55" t="s">
        <v>549</v>
      </c>
      <c r="F143" s="68" t="s">
        <v>271</v>
      </c>
      <c r="G143" s="55" t="s">
        <v>560</v>
      </c>
      <c r="H143" s="55" t="s">
        <v>250</v>
      </c>
      <c r="I143" s="124" t="s">
        <v>2923</v>
      </c>
      <c r="J143" s="62">
        <v>2.7100000000019802</v>
      </c>
      <c r="K143" s="68" t="s">
        <v>130</v>
      </c>
      <c r="L143" s="69">
        <v>3.3000000000000002E-2</v>
      </c>
      <c r="M143" s="69">
        <v>4.2000000000014533E-2</v>
      </c>
      <c r="N143" s="62">
        <v>506482.83868599997</v>
      </c>
      <c r="O143" s="64">
        <v>108.69</v>
      </c>
      <c r="P143" s="124" t="s">
        <v>2923</v>
      </c>
      <c r="Q143" s="62">
        <v>550.49619722099999</v>
      </c>
      <c r="R143" s="63">
        <v>8.4438532864707214E-4</v>
      </c>
      <c r="S143" s="63">
        <f t="shared" si="2"/>
        <v>6.1208724697177841E-3</v>
      </c>
      <c r="T143" s="63">
        <f>Q143/'סכום נכסי הקרן'!$C$41</f>
        <v>1.7603094764192146E-4</v>
      </c>
    </row>
    <row r="144" spans="1:20">
      <c r="A144" s="61" t="s">
        <v>570</v>
      </c>
      <c r="B144" s="55" t="s">
        <v>571</v>
      </c>
      <c r="C144" s="68" t="s">
        <v>118</v>
      </c>
      <c r="D144" s="68" t="s">
        <v>26</v>
      </c>
      <c r="E144" s="55" t="s">
        <v>549</v>
      </c>
      <c r="F144" s="68" t="s">
        <v>271</v>
      </c>
      <c r="G144" s="55" t="s">
        <v>560</v>
      </c>
      <c r="H144" s="55" t="s">
        <v>250</v>
      </c>
      <c r="I144" s="124" t="s">
        <v>2923</v>
      </c>
      <c r="J144" s="62">
        <v>2.8200000000070111</v>
      </c>
      <c r="K144" s="68" t="s">
        <v>130</v>
      </c>
      <c r="L144" s="69">
        <v>3.6499999999999998E-2</v>
      </c>
      <c r="M144" s="69">
        <v>4.3300000000078206E-2</v>
      </c>
      <c r="N144" s="62">
        <v>182426.921718</v>
      </c>
      <c r="O144" s="64">
        <v>101.64</v>
      </c>
      <c r="P144" s="124" t="s">
        <v>2923</v>
      </c>
      <c r="Q144" s="62">
        <v>185.418723035</v>
      </c>
      <c r="R144" s="63">
        <v>5.5948881101024347E-4</v>
      </c>
      <c r="S144" s="63">
        <f t="shared" si="2"/>
        <v>2.061638868577935E-3</v>
      </c>
      <c r="T144" s="63">
        <f>Q144/'סכום נכסי הקרן'!$C$41</f>
        <v>5.9290933690687649E-5</v>
      </c>
    </row>
    <row r="145" spans="1:20">
      <c r="A145" s="61" t="s">
        <v>572</v>
      </c>
      <c r="B145" s="55" t="s">
        <v>573</v>
      </c>
      <c r="C145" s="68" t="s">
        <v>118</v>
      </c>
      <c r="D145" s="68" t="s">
        <v>26</v>
      </c>
      <c r="E145" s="55" t="s">
        <v>574</v>
      </c>
      <c r="F145" s="68" t="s">
        <v>271</v>
      </c>
      <c r="G145" s="55" t="s">
        <v>560</v>
      </c>
      <c r="H145" s="55" t="s">
        <v>250</v>
      </c>
      <c r="I145" s="124" t="s">
        <v>2923</v>
      </c>
      <c r="J145" s="62">
        <v>2.0000000000019842</v>
      </c>
      <c r="K145" s="68" t="s">
        <v>130</v>
      </c>
      <c r="L145" s="69">
        <v>1E-3</v>
      </c>
      <c r="M145" s="69">
        <v>2.6000000000019837E-2</v>
      </c>
      <c r="N145" s="62">
        <v>475274.187424</v>
      </c>
      <c r="O145" s="64">
        <v>106.05</v>
      </c>
      <c r="P145" s="124" t="s">
        <v>2923</v>
      </c>
      <c r="Q145" s="62">
        <v>504.02827937500001</v>
      </c>
      <c r="R145" s="63">
        <v>8.3924738645618129E-4</v>
      </c>
      <c r="S145" s="63">
        <f t="shared" si="2"/>
        <v>5.604203688889667E-3</v>
      </c>
      <c r="T145" s="63">
        <f>Q145/'סכום נכסי הקרן'!$C$41</f>
        <v>1.6117200464709001E-4</v>
      </c>
    </row>
    <row r="146" spans="1:20">
      <c r="A146" s="61" t="s">
        <v>575</v>
      </c>
      <c r="B146" s="55" t="s">
        <v>576</v>
      </c>
      <c r="C146" s="68" t="s">
        <v>118</v>
      </c>
      <c r="D146" s="68" t="s">
        <v>26</v>
      </c>
      <c r="E146" s="55" t="s">
        <v>574</v>
      </c>
      <c r="F146" s="68" t="s">
        <v>271</v>
      </c>
      <c r="G146" s="55" t="s">
        <v>560</v>
      </c>
      <c r="H146" s="55" t="s">
        <v>250</v>
      </c>
      <c r="I146" s="124" t="s">
        <v>2923</v>
      </c>
      <c r="J146" s="62">
        <v>4.7199999999946449</v>
      </c>
      <c r="K146" s="68" t="s">
        <v>130</v>
      </c>
      <c r="L146" s="69">
        <v>3.0000000000000001E-3</v>
      </c>
      <c r="M146" s="69">
        <v>3.5999999999929123E-2</v>
      </c>
      <c r="N146" s="62">
        <v>268023.93271899997</v>
      </c>
      <c r="O146" s="64">
        <v>94.75</v>
      </c>
      <c r="P146" s="124" t="s">
        <v>2923</v>
      </c>
      <c r="Q146" s="62">
        <v>253.95267938799998</v>
      </c>
      <c r="R146" s="63">
        <v>6.5806010576880574E-4</v>
      </c>
      <c r="S146" s="63">
        <f t="shared" si="2"/>
        <v>2.8236561337281101E-3</v>
      </c>
      <c r="T146" s="63">
        <f>Q146/'סכום נכסי הקרן'!$C$41</f>
        <v>8.1205884862685422E-5</v>
      </c>
    </row>
    <row r="147" spans="1:20">
      <c r="A147" s="61" t="s">
        <v>577</v>
      </c>
      <c r="B147" s="55" t="s">
        <v>578</v>
      </c>
      <c r="C147" s="68" t="s">
        <v>118</v>
      </c>
      <c r="D147" s="68" t="s">
        <v>26</v>
      </c>
      <c r="E147" s="55" t="s">
        <v>574</v>
      </c>
      <c r="F147" s="68" t="s">
        <v>271</v>
      </c>
      <c r="G147" s="55" t="s">
        <v>560</v>
      </c>
      <c r="H147" s="55" t="s">
        <v>250</v>
      </c>
      <c r="I147" s="124" t="s">
        <v>2923</v>
      </c>
      <c r="J147" s="62">
        <v>3.2300000000039746</v>
      </c>
      <c r="K147" s="68" t="s">
        <v>130</v>
      </c>
      <c r="L147" s="69">
        <v>3.0000000000000001E-3</v>
      </c>
      <c r="M147" s="69">
        <v>3.3800000000027898E-2</v>
      </c>
      <c r="N147" s="62">
        <v>389283.163168</v>
      </c>
      <c r="O147" s="64">
        <v>97.61</v>
      </c>
      <c r="P147" s="124" t="s">
        <v>2923</v>
      </c>
      <c r="Q147" s="62">
        <v>379.97930606299991</v>
      </c>
      <c r="R147" s="63">
        <v>7.6540142187966973E-4</v>
      </c>
      <c r="S147" s="63">
        <f t="shared" si="2"/>
        <v>4.224924504991223E-3</v>
      </c>
      <c r="T147" s="63">
        <f>Q147/'סכום נכסי הקרן'!$C$41</f>
        <v>1.2150513966899747E-4</v>
      </c>
    </row>
    <row r="148" spans="1:20">
      <c r="A148" s="61" t="s">
        <v>579</v>
      </c>
      <c r="B148" s="55" t="s">
        <v>580</v>
      </c>
      <c r="C148" s="68" t="s">
        <v>118</v>
      </c>
      <c r="D148" s="68" t="s">
        <v>26</v>
      </c>
      <c r="E148" s="55" t="s">
        <v>574</v>
      </c>
      <c r="F148" s="68" t="s">
        <v>271</v>
      </c>
      <c r="G148" s="55" t="s">
        <v>560</v>
      </c>
      <c r="H148" s="55" t="s">
        <v>250</v>
      </c>
      <c r="I148" s="124" t="s">
        <v>2923</v>
      </c>
      <c r="J148" s="62">
        <v>2.7399999999941302</v>
      </c>
      <c r="K148" s="68" t="s">
        <v>130</v>
      </c>
      <c r="L148" s="69">
        <v>3.0000000000000001E-3</v>
      </c>
      <c r="M148" s="69">
        <v>3.2599999999918944E-2</v>
      </c>
      <c r="N148" s="62">
        <v>149839.94553600001</v>
      </c>
      <c r="O148" s="64">
        <v>95.51</v>
      </c>
      <c r="P148" s="124" t="s">
        <v>2923</v>
      </c>
      <c r="Q148" s="62">
        <v>143.11212851599998</v>
      </c>
      <c r="R148" s="63">
        <v>4.2003741074762428E-4</v>
      </c>
      <c r="S148" s="63">
        <f t="shared" si="2"/>
        <v>1.5912391256076815E-3</v>
      </c>
      <c r="T148" s="63">
        <f>Q148/'סכום נכסי הקרן'!$C$41</f>
        <v>4.5762647823723986E-5</v>
      </c>
    </row>
    <row r="149" spans="1:20">
      <c r="A149" s="61" t="s">
        <v>581</v>
      </c>
      <c r="B149" s="55" t="s">
        <v>582</v>
      </c>
      <c r="C149" s="68" t="s">
        <v>118</v>
      </c>
      <c r="D149" s="68" t="s">
        <v>26</v>
      </c>
      <c r="E149" s="55" t="s">
        <v>583</v>
      </c>
      <c r="F149" s="68" t="s">
        <v>271</v>
      </c>
      <c r="G149" s="55" t="s">
        <v>584</v>
      </c>
      <c r="H149" s="124" t="s">
        <v>2923</v>
      </c>
      <c r="I149" s="124" t="s">
        <v>2923</v>
      </c>
      <c r="J149" s="62">
        <v>2.9900000000025151</v>
      </c>
      <c r="K149" s="68" t="s">
        <v>130</v>
      </c>
      <c r="L149" s="69">
        <v>1.9E-2</v>
      </c>
      <c r="M149" s="69">
        <v>3.3500000000015899E-2</v>
      </c>
      <c r="N149" s="62">
        <v>335841.42080000008</v>
      </c>
      <c r="O149" s="64">
        <v>103</v>
      </c>
      <c r="P149" s="124" t="s">
        <v>2923</v>
      </c>
      <c r="Q149" s="62">
        <v>345.91665258699999</v>
      </c>
      <c r="R149" s="63">
        <v>6.2697473415830227E-4</v>
      </c>
      <c r="S149" s="63">
        <f t="shared" si="2"/>
        <v>3.8461877235941959E-3</v>
      </c>
      <c r="T149" s="63">
        <f>Q149/'סכום נכסי הקרן'!$C$41</f>
        <v>1.1061300053915805E-4</v>
      </c>
    </row>
    <row r="150" spans="1:20">
      <c r="A150" s="61" t="s">
        <v>585</v>
      </c>
      <c r="B150" s="55" t="s">
        <v>586</v>
      </c>
      <c r="C150" s="68" t="s">
        <v>118</v>
      </c>
      <c r="D150" s="68" t="s">
        <v>26</v>
      </c>
      <c r="E150" s="55" t="s">
        <v>587</v>
      </c>
      <c r="F150" s="68" t="s">
        <v>254</v>
      </c>
      <c r="G150" s="55" t="s">
        <v>584</v>
      </c>
      <c r="H150" s="124" t="s">
        <v>2923</v>
      </c>
      <c r="I150" s="124" t="s">
        <v>2923</v>
      </c>
      <c r="J150" s="62">
        <v>2.100000000016728</v>
      </c>
      <c r="K150" s="68" t="s">
        <v>130</v>
      </c>
      <c r="L150" s="69">
        <v>1.6399999999999998E-2</v>
      </c>
      <c r="M150" s="69">
        <v>3.0300000000204594E-2</v>
      </c>
      <c r="N150" s="62">
        <v>71396.478784999999</v>
      </c>
      <c r="O150" s="64">
        <v>108.85</v>
      </c>
      <c r="P150" s="124" t="s">
        <v>2923</v>
      </c>
      <c r="Q150" s="62">
        <v>77.715064247000001</v>
      </c>
      <c r="R150" s="63">
        <v>2.8258853584201053E-4</v>
      </c>
      <c r="S150" s="63">
        <f t="shared" si="2"/>
        <v>8.6410042364170041E-4</v>
      </c>
      <c r="T150" s="63">
        <f>Q150/'סכום נכסי הקרן'!$C$41</f>
        <v>2.4850773673846465E-5</v>
      </c>
    </row>
    <row r="151" spans="1:20">
      <c r="A151" s="61" t="s">
        <v>588</v>
      </c>
      <c r="B151" s="55" t="s">
        <v>589</v>
      </c>
      <c r="C151" s="68" t="s">
        <v>118</v>
      </c>
      <c r="D151" s="68" t="s">
        <v>26</v>
      </c>
      <c r="E151" s="55" t="s">
        <v>590</v>
      </c>
      <c r="F151" s="68" t="s">
        <v>591</v>
      </c>
      <c r="G151" s="55" t="s">
        <v>584</v>
      </c>
      <c r="H151" s="124" t="s">
        <v>2923</v>
      </c>
      <c r="I151" s="124" t="s">
        <v>2923</v>
      </c>
      <c r="J151" s="62">
        <v>3.0199999999995164</v>
      </c>
      <c r="K151" s="68" t="s">
        <v>130</v>
      </c>
      <c r="L151" s="69">
        <v>1.4800000000000001E-2</v>
      </c>
      <c r="M151" s="69">
        <v>3.5099999999981465E-2</v>
      </c>
      <c r="N151" s="62">
        <v>602419.64938900003</v>
      </c>
      <c r="O151" s="64">
        <v>102.99</v>
      </c>
      <c r="P151" s="124" t="s">
        <v>2923</v>
      </c>
      <c r="Q151" s="62">
        <v>620.43202766499996</v>
      </c>
      <c r="R151" s="63">
        <v>7.4163654714569111E-4</v>
      </c>
      <c r="S151" s="63">
        <f t="shared" si="2"/>
        <v>6.8984769316059735E-3</v>
      </c>
      <c r="T151" s="63">
        <f>Q151/'סכום נכסי הקרן'!$C$41</f>
        <v>1.9839417298176841E-4</v>
      </c>
    </row>
    <row r="152" spans="1:20">
      <c r="A152" s="61" t="s">
        <v>592</v>
      </c>
      <c r="B152" s="55" t="s">
        <v>593</v>
      </c>
      <c r="C152" s="68" t="s">
        <v>118</v>
      </c>
      <c r="D152" s="68" t="s">
        <v>26</v>
      </c>
      <c r="E152" s="55">
        <v>1154</v>
      </c>
      <c r="F152" s="68" t="s">
        <v>477</v>
      </c>
      <c r="G152" s="55" t="s">
        <v>584</v>
      </c>
      <c r="H152" s="124" t="s">
        <v>2923</v>
      </c>
      <c r="I152" s="124" t="s">
        <v>2923</v>
      </c>
      <c r="J152" s="62">
        <v>1</v>
      </c>
      <c r="K152" s="68" t="s">
        <v>130</v>
      </c>
      <c r="L152" s="69">
        <v>6.8000000000000005E-2</v>
      </c>
      <c r="M152" s="69">
        <v>0</v>
      </c>
      <c r="N152" s="62">
        <v>131135.83214700001</v>
      </c>
      <c r="O152" s="64">
        <v>22.77</v>
      </c>
      <c r="P152" s="124" t="s">
        <v>2923</v>
      </c>
      <c r="Q152" s="62">
        <v>29.859629873000003</v>
      </c>
      <c r="R152" s="63">
        <v>2.8875304428353852E-4</v>
      </c>
      <c r="S152" s="63">
        <f t="shared" si="2"/>
        <v>3.3200408534745166E-4</v>
      </c>
      <c r="T152" s="63">
        <f>Q152/'סכום נכסי הקרן'!$C$41</f>
        <v>9.5481475972323139E-6</v>
      </c>
    </row>
    <row r="153" spans="1:20">
      <c r="A153" s="123" t="s">
        <v>2923</v>
      </c>
      <c r="B153" s="124" t="s">
        <v>2923</v>
      </c>
      <c r="C153" s="124" t="s">
        <v>2923</v>
      </c>
      <c r="D153" s="124" t="s">
        <v>2923</v>
      </c>
      <c r="E153" s="124" t="s">
        <v>2923</v>
      </c>
      <c r="F153" s="124" t="s">
        <v>2923</v>
      </c>
      <c r="G153" s="124" t="s">
        <v>2923</v>
      </c>
      <c r="H153" s="124" t="s">
        <v>2923</v>
      </c>
      <c r="I153" s="124" t="s">
        <v>2923</v>
      </c>
      <c r="J153" s="124" t="s">
        <v>2923</v>
      </c>
      <c r="K153" s="124" t="s">
        <v>2923</v>
      </c>
      <c r="L153" s="124" t="s">
        <v>2923</v>
      </c>
      <c r="M153" s="124" t="s">
        <v>2923</v>
      </c>
      <c r="N153" s="124" t="s">
        <v>2923</v>
      </c>
      <c r="O153" s="124" t="s">
        <v>2923</v>
      </c>
      <c r="P153" s="124" t="s">
        <v>2923</v>
      </c>
      <c r="Q153" s="124" t="s">
        <v>2923</v>
      </c>
      <c r="R153" s="124" t="s">
        <v>2923</v>
      </c>
      <c r="S153" s="124" t="s">
        <v>2923</v>
      </c>
      <c r="T153" s="124" t="s">
        <v>2923</v>
      </c>
    </row>
    <row r="154" spans="1:20">
      <c r="A154" s="71" t="s">
        <v>46</v>
      </c>
      <c r="B154" s="121" t="s">
        <v>2923</v>
      </c>
      <c r="C154" s="121" t="s">
        <v>2923</v>
      </c>
      <c r="D154" s="121" t="s">
        <v>2923</v>
      </c>
      <c r="E154" s="121" t="s">
        <v>2923</v>
      </c>
      <c r="F154" s="121" t="s">
        <v>2923</v>
      </c>
      <c r="G154" s="121" t="s">
        <v>2923</v>
      </c>
      <c r="H154" s="121" t="s">
        <v>2923</v>
      </c>
      <c r="I154" s="121" t="s">
        <v>2923</v>
      </c>
      <c r="J154" s="65">
        <v>3.9783301734783931</v>
      </c>
      <c r="K154" s="121" t="s">
        <v>2923</v>
      </c>
      <c r="L154" s="121" t="s">
        <v>2923</v>
      </c>
      <c r="M154" s="75">
        <v>5.3107023699201623E-2</v>
      </c>
      <c r="N154" s="121" t="s">
        <v>2923</v>
      </c>
      <c r="O154" s="121" t="s">
        <v>2923</v>
      </c>
      <c r="P154" s="65">
        <f>SUM(P155:P213)</f>
        <v>117.774740834</v>
      </c>
      <c r="Q154" s="65">
        <v>12136.782566615</v>
      </c>
      <c r="R154" s="121" t="s">
        <v>2923</v>
      </c>
      <c r="S154" s="66">
        <f t="shared" si="2"/>
        <v>0.13494679646828017</v>
      </c>
      <c r="T154" s="66">
        <f>Q154/'סכום נכסי הקרן'!$C$41</f>
        <v>3.8809520343834449E-3</v>
      </c>
    </row>
    <row r="155" spans="1:20">
      <c r="A155" s="61" t="s">
        <v>594</v>
      </c>
      <c r="B155" s="55" t="s">
        <v>595</v>
      </c>
      <c r="C155" s="68" t="s">
        <v>118</v>
      </c>
      <c r="D155" s="68" t="s">
        <v>26</v>
      </c>
      <c r="E155" s="55" t="s">
        <v>596</v>
      </c>
      <c r="F155" s="68" t="s">
        <v>597</v>
      </c>
      <c r="G155" s="55" t="s">
        <v>249</v>
      </c>
      <c r="H155" s="55" t="s">
        <v>250</v>
      </c>
      <c r="I155" s="124" t="s">
        <v>2923</v>
      </c>
      <c r="J155" s="62">
        <v>0.8999996494887792</v>
      </c>
      <c r="K155" s="68" t="s">
        <v>130</v>
      </c>
      <c r="L155" s="69">
        <v>5.7000000000000002E-2</v>
      </c>
      <c r="M155" s="69">
        <v>4.6100178890876559E-2</v>
      </c>
      <c r="N155" s="62">
        <v>3.4169999999999999E-2</v>
      </c>
      <c r="O155" s="64">
        <v>101.48</v>
      </c>
      <c r="P155" s="124" t="s">
        <v>2923</v>
      </c>
      <c r="Q155" s="62">
        <v>3.4657999999999999E-5</v>
      </c>
      <c r="R155" s="63">
        <v>2.2123604168592041E-10</v>
      </c>
      <c r="S155" s="63">
        <f t="shared" si="2"/>
        <v>3.8535633693090746E-10</v>
      </c>
      <c r="T155" s="63">
        <f>Q155/'סכום נכסי הקרן'!$C$41</f>
        <v>1.1082511766969534E-11</v>
      </c>
    </row>
    <row r="156" spans="1:20">
      <c r="A156" s="61" t="s">
        <v>598</v>
      </c>
      <c r="B156" s="55" t="s">
        <v>599</v>
      </c>
      <c r="C156" s="68" t="s">
        <v>118</v>
      </c>
      <c r="D156" s="68" t="s">
        <v>26</v>
      </c>
      <c r="E156" s="55" t="s">
        <v>306</v>
      </c>
      <c r="F156" s="68" t="s">
        <v>271</v>
      </c>
      <c r="G156" s="55" t="s">
        <v>292</v>
      </c>
      <c r="H156" s="55" t="s">
        <v>250</v>
      </c>
      <c r="I156" s="124" t="s">
        <v>2923</v>
      </c>
      <c r="J156" s="62">
        <v>5.6499999999967105</v>
      </c>
      <c r="K156" s="68" t="s">
        <v>130</v>
      </c>
      <c r="L156" s="69">
        <v>2.5499999999999998E-2</v>
      </c>
      <c r="M156" s="69">
        <v>5.0299999999959717E-2</v>
      </c>
      <c r="N156" s="62">
        <v>714415.61566100002</v>
      </c>
      <c r="O156" s="64">
        <v>87.22</v>
      </c>
      <c r="P156" s="124" t="s">
        <v>2923</v>
      </c>
      <c r="Q156" s="62">
        <v>623.16390441700003</v>
      </c>
      <c r="R156" s="63">
        <v>5.2419775751193286E-4</v>
      </c>
      <c r="S156" s="63">
        <f t="shared" si="2"/>
        <v>6.9288521990217931E-3</v>
      </c>
      <c r="T156" s="63">
        <f>Q156/'סכום נכסי הקרן'!$C$41</f>
        <v>1.9926773914975129E-4</v>
      </c>
    </row>
    <row r="157" spans="1:20">
      <c r="A157" s="61" t="s">
        <v>600</v>
      </c>
      <c r="B157" s="55" t="s">
        <v>601</v>
      </c>
      <c r="C157" s="68" t="s">
        <v>118</v>
      </c>
      <c r="D157" s="68" t="s">
        <v>26</v>
      </c>
      <c r="E157" s="55" t="s">
        <v>313</v>
      </c>
      <c r="F157" s="68" t="s">
        <v>314</v>
      </c>
      <c r="G157" s="55" t="s">
        <v>284</v>
      </c>
      <c r="H157" s="55" t="s">
        <v>128</v>
      </c>
      <c r="I157" s="124" t="s">
        <v>2923</v>
      </c>
      <c r="J157" s="62">
        <v>4.9900000000052813</v>
      </c>
      <c r="K157" s="68" t="s">
        <v>130</v>
      </c>
      <c r="L157" s="69">
        <v>1.9400000000000001E-2</v>
      </c>
      <c r="M157" s="69">
        <v>4.7100000000041983E-2</v>
      </c>
      <c r="N157" s="62">
        <v>84585.176447999998</v>
      </c>
      <c r="O157" s="64">
        <v>87.3</v>
      </c>
      <c r="P157" s="124" t="s">
        <v>2923</v>
      </c>
      <c r="Q157" s="62">
        <v>73.842859039000004</v>
      </c>
      <c r="R157" s="63">
        <v>1.3788973659333215E-4</v>
      </c>
      <c r="S157" s="63">
        <f t="shared" si="2"/>
        <v>8.2104604038820458E-4</v>
      </c>
      <c r="T157" s="63">
        <f>Q157/'סכום נכסי הקרן'!$C$41</f>
        <v>2.3612567205447233E-5</v>
      </c>
    </row>
    <row r="158" spans="1:20">
      <c r="A158" s="61" t="s">
        <v>602</v>
      </c>
      <c r="B158" s="55" t="s">
        <v>603</v>
      </c>
      <c r="C158" s="68" t="s">
        <v>118</v>
      </c>
      <c r="D158" s="68" t="s">
        <v>26</v>
      </c>
      <c r="E158" s="55" t="s">
        <v>604</v>
      </c>
      <c r="F158" s="68" t="s">
        <v>314</v>
      </c>
      <c r="G158" s="55" t="s">
        <v>284</v>
      </c>
      <c r="H158" s="55" t="s">
        <v>128</v>
      </c>
      <c r="I158" s="124" t="s">
        <v>2923</v>
      </c>
      <c r="J158" s="62">
        <v>5.4799999998719784</v>
      </c>
      <c r="K158" s="68" t="s">
        <v>130</v>
      </c>
      <c r="L158" s="69">
        <v>1.95E-2</v>
      </c>
      <c r="M158" s="69">
        <v>4.8599999998039663E-2</v>
      </c>
      <c r="N158" s="62">
        <v>5857.9094910000013</v>
      </c>
      <c r="O158" s="64">
        <v>85.34</v>
      </c>
      <c r="P158" s="124" t="s">
        <v>2923</v>
      </c>
      <c r="Q158" s="62">
        <v>4.9991397429999997</v>
      </c>
      <c r="R158" s="63">
        <v>5.3521318925062039E-6</v>
      </c>
      <c r="S158" s="63">
        <f t="shared" si="2"/>
        <v>5.5584574388833692E-5</v>
      </c>
      <c r="T158" s="63">
        <f>Q158/'סכום נכסי הקרן'!$C$41</f>
        <v>1.5985638244134845E-6</v>
      </c>
    </row>
    <row r="159" spans="1:20">
      <c r="A159" s="61" t="s">
        <v>605</v>
      </c>
      <c r="B159" s="55" t="s">
        <v>606</v>
      </c>
      <c r="C159" s="68" t="s">
        <v>118</v>
      </c>
      <c r="D159" s="68" t="s">
        <v>26</v>
      </c>
      <c r="E159" s="55" t="s">
        <v>607</v>
      </c>
      <c r="F159" s="68" t="s">
        <v>271</v>
      </c>
      <c r="G159" s="55" t="s">
        <v>292</v>
      </c>
      <c r="H159" s="55" t="s">
        <v>250</v>
      </c>
      <c r="I159" s="124" t="s">
        <v>2923</v>
      </c>
      <c r="J159" s="62">
        <v>0.80999999999872929</v>
      </c>
      <c r="K159" s="68" t="s">
        <v>130</v>
      </c>
      <c r="L159" s="69">
        <v>2.5499999999999998E-2</v>
      </c>
      <c r="M159" s="69">
        <v>4.4299999999846372E-2</v>
      </c>
      <c r="N159" s="62">
        <v>87817.840547</v>
      </c>
      <c r="O159" s="64">
        <v>98.58</v>
      </c>
      <c r="P159" s="124" t="s">
        <v>2923</v>
      </c>
      <c r="Q159" s="62">
        <v>86.57082723100001</v>
      </c>
      <c r="R159" s="63">
        <v>4.3620154848403569E-4</v>
      </c>
      <c r="S159" s="63">
        <f t="shared" si="2"/>
        <v>9.6256612807480585E-4</v>
      </c>
      <c r="T159" s="63">
        <f>Q159/'סכום נכסי הקרן'!$C$41</f>
        <v>2.7682561355642109E-5</v>
      </c>
    </row>
    <row r="160" spans="1:20">
      <c r="A160" s="61" t="s">
        <v>608</v>
      </c>
      <c r="B160" s="55" t="s">
        <v>609</v>
      </c>
      <c r="C160" s="68" t="s">
        <v>118</v>
      </c>
      <c r="D160" s="68" t="s">
        <v>26</v>
      </c>
      <c r="E160" s="55" t="s">
        <v>384</v>
      </c>
      <c r="F160" s="68" t="s">
        <v>126</v>
      </c>
      <c r="G160" s="55" t="s">
        <v>292</v>
      </c>
      <c r="H160" s="55" t="s">
        <v>250</v>
      </c>
      <c r="I160" s="124" t="s">
        <v>2923</v>
      </c>
      <c r="J160" s="62">
        <v>3.6300000000016728</v>
      </c>
      <c r="K160" s="68" t="s">
        <v>130</v>
      </c>
      <c r="L160" s="69">
        <v>4.5599999999999995E-2</v>
      </c>
      <c r="M160" s="69">
        <v>5.0900000000002388E-2</v>
      </c>
      <c r="N160" s="62">
        <v>169812.58957199997</v>
      </c>
      <c r="O160" s="64">
        <v>98.58</v>
      </c>
      <c r="P160" s="124" t="s">
        <v>2923</v>
      </c>
      <c r="Q160" s="62">
        <v>167.40124514399997</v>
      </c>
      <c r="R160" s="63">
        <v>3.2898507413160001E-4</v>
      </c>
      <c r="S160" s="63">
        <f t="shared" si="2"/>
        <v>1.8613056329379854E-3</v>
      </c>
      <c r="T160" s="63">
        <f>Q160/'סכום נכסי הקרן'!$C$41</f>
        <v>5.352952475947058E-5</v>
      </c>
    </row>
    <row r="161" spans="1:20">
      <c r="A161" s="61" t="s">
        <v>610</v>
      </c>
      <c r="B161" s="55" t="s">
        <v>611</v>
      </c>
      <c r="C161" s="68" t="s">
        <v>118</v>
      </c>
      <c r="D161" s="68" t="s">
        <v>26</v>
      </c>
      <c r="E161" s="55" t="s">
        <v>394</v>
      </c>
      <c r="F161" s="68" t="s">
        <v>153</v>
      </c>
      <c r="G161" s="55" t="s">
        <v>395</v>
      </c>
      <c r="H161" s="55" t="s">
        <v>128</v>
      </c>
      <c r="I161" s="124" t="s">
        <v>2923</v>
      </c>
      <c r="J161" s="62">
        <v>8.5199999999991594</v>
      </c>
      <c r="K161" s="68" t="s">
        <v>130</v>
      </c>
      <c r="L161" s="69">
        <v>2.7900000000000001E-2</v>
      </c>
      <c r="M161" s="69">
        <v>5.0100000000030842E-2</v>
      </c>
      <c r="N161" s="62">
        <v>170849.56</v>
      </c>
      <c r="O161" s="64">
        <v>83.51</v>
      </c>
      <c r="P161" s="124" t="s">
        <v>2923</v>
      </c>
      <c r="Q161" s="62">
        <v>142.67646755599998</v>
      </c>
      <c r="R161" s="63">
        <v>3.9728760115338106E-4</v>
      </c>
      <c r="S161" s="63">
        <f t="shared" si="2"/>
        <v>1.5863950863760638E-3</v>
      </c>
      <c r="T161" s="63">
        <f>Q161/'סכום נכסי הקרן'!$C$41</f>
        <v>4.5623337485112142E-5</v>
      </c>
    </row>
    <row r="162" spans="1:20">
      <c r="A162" s="61" t="s">
        <v>612</v>
      </c>
      <c r="B162" s="55" t="s">
        <v>613</v>
      </c>
      <c r="C162" s="68" t="s">
        <v>118</v>
      </c>
      <c r="D162" s="68" t="s">
        <v>26</v>
      </c>
      <c r="E162" s="55" t="s">
        <v>614</v>
      </c>
      <c r="F162" s="68" t="s">
        <v>127</v>
      </c>
      <c r="G162" s="55" t="s">
        <v>395</v>
      </c>
      <c r="H162" s="55" t="s">
        <v>128</v>
      </c>
      <c r="I162" s="124" t="s">
        <v>2923</v>
      </c>
      <c r="J162" s="62">
        <v>1.2999999999983849</v>
      </c>
      <c r="K162" s="68" t="s">
        <v>130</v>
      </c>
      <c r="L162" s="69">
        <v>6.0999999999999999E-2</v>
      </c>
      <c r="M162" s="69">
        <v>5.9899999999944012E-2</v>
      </c>
      <c r="N162" s="62">
        <v>366106.2</v>
      </c>
      <c r="O162" s="64">
        <v>101.47</v>
      </c>
      <c r="P162" s="124" t="s">
        <v>2923</v>
      </c>
      <c r="Q162" s="62">
        <v>371.48796519199999</v>
      </c>
      <c r="R162" s="63">
        <v>9.5040679110095796E-4</v>
      </c>
      <c r="S162" s="63">
        <f t="shared" si="2"/>
        <v>4.1305107473110269E-3</v>
      </c>
      <c r="T162" s="63">
        <f>Q162/'סכום נכסי הקרן'!$C$41</f>
        <v>1.1878988243776064E-4</v>
      </c>
    </row>
    <row r="163" spans="1:20">
      <c r="A163" s="61" t="s">
        <v>615</v>
      </c>
      <c r="B163" s="55" t="s">
        <v>616</v>
      </c>
      <c r="C163" s="68" t="s">
        <v>118</v>
      </c>
      <c r="D163" s="68" t="s">
        <v>26</v>
      </c>
      <c r="E163" s="55" t="s">
        <v>428</v>
      </c>
      <c r="F163" s="68" t="s">
        <v>314</v>
      </c>
      <c r="G163" s="55" t="s">
        <v>395</v>
      </c>
      <c r="H163" s="55" t="s">
        <v>128</v>
      </c>
      <c r="I163" s="124" t="s">
        <v>2923</v>
      </c>
      <c r="J163" s="62">
        <v>7.0800000000062973</v>
      </c>
      <c r="K163" s="68" t="s">
        <v>130</v>
      </c>
      <c r="L163" s="69">
        <v>3.0499999999999999E-2</v>
      </c>
      <c r="M163" s="69">
        <v>5.1700000000029639E-2</v>
      </c>
      <c r="N163" s="62">
        <v>249259.32540599999</v>
      </c>
      <c r="O163" s="64">
        <v>86.63</v>
      </c>
      <c r="P163" s="124" t="s">
        <v>2923</v>
      </c>
      <c r="Q163" s="62">
        <v>215.933353608</v>
      </c>
      <c r="R163" s="63">
        <v>3.6512765865759632E-4</v>
      </c>
      <c r="S163" s="63">
        <f t="shared" si="2"/>
        <v>2.4009257939749912E-3</v>
      </c>
      <c r="T163" s="63">
        <f>Q163/'סכום נכסי הקרן'!$C$41</f>
        <v>6.9048529408559451E-5</v>
      </c>
    </row>
    <row r="164" spans="1:20">
      <c r="A164" s="61" t="s">
        <v>617</v>
      </c>
      <c r="B164" s="55" t="s">
        <v>618</v>
      </c>
      <c r="C164" s="68" t="s">
        <v>118</v>
      </c>
      <c r="D164" s="68" t="s">
        <v>26</v>
      </c>
      <c r="E164" s="55" t="s">
        <v>428</v>
      </c>
      <c r="F164" s="68" t="s">
        <v>314</v>
      </c>
      <c r="G164" s="55" t="s">
        <v>395</v>
      </c>
      <c r="H164" s="55" t="s">
        <v>128</v>
      </c>
      <c r="I164" s="124" t="s">
        <v>2923</v>
      </c>
      <c r="J164" s="62">
        <v>2.4199999999975894</v>
      </c>
      <c r="K164" s="68" t="s">
        <v>130</v>
      </c>
      <c r="L164" s="69">
        <v>2.9100000000000001E-2</v>
      </c>
      <c r="M164" s="69">
        <v>4.26999999999845E-2</v>
      </c>
      <c r="N164" s="62">
        <v>119815.58583700001</v>
      </c>
      <c r="O164" s="64">
        <v>96.93</v>
      </c>
      <c r="P164" s="124" t="s">
        <v>2923</v>
      </c>
      <c r="Q164" s="62">
        <v>116.13724733399999</v>
      </c>
      <c r="R164" s="63">
        <v>1.9969264306166667E-4</v>
      </c>
      <c r="S164" s="63">
        <f t="shared" si="2"/>
        <v>1.2913100644546436E-3</v>
      </c>
      <c r="T164" s="63">
        <f>Q164/'סכום נכסי הקרן'!$C$41</f>
        <v>3.7136949915243407E-5</v>
      </c>
    </row>
    <row r="165" spans="1:20">
      <c r="A165" s="61" t="s">
        <v>619</v>
      </c>
      <c r="B165" s="55" t="s">
        <v>620</v>
      </c>
      <c r="C165" s="68" t="s">
        <v>118</v>
      </c>
      <c r="D165" s="68" t="s">
        <v>26</v>
      </c>
      <c r="E165" s="55" t="s">
        <v>428</v>
      </c>
      <c r="F165" s="68" t="s">
        <v>314</v>
      </c>
      <c r="G165" s="55" t="s">
        <v>395</v>
      </c>
      <c r="H165" s="55" t="s">
        <v>128</v>
      </c>
      <c r="I165" s="124" t="s">
        <v>2923</v>
      </c>
      <c r="J165" s="62">
        <v>6.3099999999927991</v>
      </c>
      <c r="K165" s="68" t="s">
        <v>130</v>
      </c>
      <c r="L165" s="69">
        <v>3.0499999999999999E-2</v>
      </c>
      <c r="M165" s="69">
        <v>5.0599999999948686E-2</v>
      </c>
      <c r="N165" s="62">
        <v>408880.54005000001</v>
      </c>
      <c r="O165" s="64">
        <v>88.63</v>
      </c>
      <c r="P165" s="124" t="s">
        <v>2923</v>
      </c>
      <c r="Q165" s="62">
        <v>362.39082263099993</v>
      </c>
      <c r="R165" s="63">
        <v>5.6097753863335303E-4</v>
      </c>
      <c r="S165" s="63">
        <f t="shared" si="2"/>
        <v>4.0293611849056598E-3</v>
      </c>
      <c r="T165" s="63">
        <f>Q165/'סכום נכסי הקרן'!$C$41</f>
        <v>1.1588090934415794E-4</v>
      </c>
    </row>
    <row r="166" spans="1:20">
      <c r="A166" s="61" t="s">
        <v>621</v>
      </c>
      <c r="B166" s="55" t="s">
        <v>622</v>
      </c>
      <c r="C166" s="68" t="s">
        <v>118</v>
      </c>
      <c r="D166" s="68" t="s">
        <v>26</v>
      </c>
      <c r="E166" s="55" t="s">
        <v>428</v>
      </c>
      <c r="F166" s="68" t="s">
        <v>314</v>
      </c>
      <c r="G166" s="55" t="s">
        <v>395</v>
      </c>
      <c r="H166" s="55" t="s">
        <v>128</v>
      </c>
      <c r="I166" s="124" t="s">
        <v>2923</v>
      </c>
      <c r="J166" s="62">
        <v>7.9500000000005562</v>
      </c>
      <c r="K166" s="68" t="s">
        <v>130</v>
      </c>
      <c r="L166" s="69">
        <v>2.63E-2</v>
      </c>
      <c r="M166" s="69">
        <v>5.2399999999995554E-2</v>
      </c>
      <c r="N166" s="62">
        <v>439327.44</v>
      </c>
      <c r="O166" s="64">
        <v>81.86</v>
      </c>
      <c r="P166" s="124" t="s">
        <v>2923</v>
      </c>
      <c r="Q166" s="62">
        <v>359.63344238399998</v>
      </c>
      <c r="R166" s="63">
        <v>6.3331772602249993E-4</v>
      </c>
      <c r="S166" s="63">
        <f t="shared" si="2"/>
        <v>3.9987023485184023E-3</v>
      </c>
      <c r="T166" s="63">
        <f>Q166/'סכום נכסי הקרן'!$C$41</f>
        <v>1.1499918798016156E-4</v>
      </c>
    </row>
    <row r="167" spans="1:20">
      <c r="A167" s="61" t="s">
        <v>623</v>
      </c>
      <c r="B167" s="55" t="s">
        <v>624</v>
      </c>
      <c r="C167" s="68" t="s">
        <v>118</v>
      </c>
      <c r="D167" s="68" t="s">
        <v>26</v>
      </c>
      <c r="E167" s="55" t="s">
        <v>625</v>
      </c>
      <c r="F167" s="68" t="s">
        <v>314</v>
      </c>
      <c r="G167" s="55" t="s">
        <v>391</v>
      </c>
      <c r="H167" s="55" t="s">
        <v>250</v>
      </c>
      <c r="I167" s="124" t="s">
        <v>2923</v>
      </c>
      <c r="J167" s="62">
        <v>3.7300000000006803</v>
      </c>
      <c r="K167" s="68" t="s">
        <v>130</v>
      </c>
      <c r="L167" s="69">
        <v>4.7E-2</v>
      </c>
      <c r="M167" s="69">
        <v>4.540000000002891E-2</v>
      </c>
      <c r="N167" s="62">
        <v>224545.13600000003</v>
      </c>
      <c r="O167" s="64">
        <v>104.73</v>
      </c>
      <c r="P167" s="124" t="s">
        <v>2923</v>
      </c>
      <c r="Q167" s="62">
        <v>235.16612400800003</v>
      </c>
      <c r="R167" s="63">
        <v>2.4974433989545102E-4</v>
      </c>
      <c r="S167" s="63">
        <f t="shared" si="2"/>
        <v>2.614771657855688E-3</v>
      </c>
      <c r="T167" s="63">
        <f>Q167/'סכום נכסי הקרן'!$C$41</f>
        <v>7.5198549729103731E-5</v>
      </c>
    </row>
    <row r="168" spans="1:20">
      <c r="A168" s="61" t="s">
        <v>626</v>
      </c>
      <c r="B168" s="55" t="s">
        <v>627</v>
      </c>
      <c r="C168" s="68" t="s">
        <v>118</v>
      </c>
      <c r="D168" s="68" t="s">
        <v>26</v>
      </c>
      <c r="E168" s="55" t="s">
        <v>435</v>
      </c>
      <c r="F168" s="68" t="s">
        <v>314</v>
      </c>
      <c r="G168" s="55" t="s">
        <v>395</v>
      </c>
      <c r="H168" s="55" t="s">
        <v>128</v>
      </c>
      <c r="I168" s="124" t="s">
        <v>2923</v>
      </c>
      <c r="J168" s="62">
        <v>5.7199999999971318</v>
      </c>
      <c r="K168" s="68" t="s">
        <v>130</v>
      </c>
      <c r="L168" s="69">
        <v>2.64E-2</v>
      </c>
      <c r="M168" s="69">
        <v>4.9499999999971643E-2</v>
      </c>
      <c r="N168" s="62">
        <v>676186.57248600002</v>
      </c>
      <c r="O168" s="64">
        <v>88.65</v>
      </c>
      <c r="P168" s="124" t="s">
        <v>2923</v>
      </c>
      <c r="Q168" s="62">
        <v>599.439396526</v>
      </c>
      <c r="R168" s="63">
        <v>4.1327346189031091E-4</v>
      </c>
      <c r="S168" s="63">
        <f t="shared" si="2"/>
        <v>6.6650634790620666E-3</v>
      </c>
      <c r="T168" s="63">
        <f>Q168/'סכום נכסי הקרן'!$C$41</f>
        <v>1.9168140589718134E-4</v>
      </c>
    </row>
    <row r="169" spans="1:20">
      <c r="A169" s="61" t="s">
        <v>628</v>
      </c>
      <c r="B169" s="55" t="s">
        <v>629</v>
      </c>
      <c r="C169" s="68" t="s">
        <v>118</v>
      </c>
      <c r="D169" s="68" t="s">
        <v>26</v>
      </c>
      <c r="E169" s="55" t="s">
        <v>435</v>
      </c>
      <c r="F169" s="68" t="s">
        <v>314</v>
      </c>
      <c r="G169" s="55" t="s">
        <v>395</v>
      </c>
      <c r="H169" s="55" t="s">
        <v>128</v>
      </c>
      <c r="I169" s="124" t="s">
        <v>2923</v>
      </c>
      <c r="J169" s="62">
        <v>7.3499999999976078</v>
      </c>
      <c r="K169" s="68" t="s">
        <v>130</v>
      </c>
      <c r="L169" s="69">
        <v>2.5000000000000001E-2</v>
      </c>
      <c r="M169" s="69">
        <v>5.2799999999992818E-2</v>
      </c>
      <c r="N169" s="62">
        <v>404590.97133299999</v>
      </c>
      <c r="O169" s="64">
        <v>82.64</v>
      </c>
      <c r="P169" s="124" t="s">
        <v>2923</v>
      </c>
      <c r="Q169" s="62">
        <v>334.353978708</v>
      </c>
      <c r="R169" s="63">
        <v>3.033717947567258E-4</v>
      </c>
      <c r="S169" s="63">
        <f t="shared" si="2"/>
        <v>3.7176243428123238E-3</v>
      </c>
      <c r="T169" s="63">
        <f>Q169/'סכום נכסי הקרן'!$C$41</f>
        <v>1.0691562996608261E-4</v>
      </c>
    </row>
    <row r="170" spans="1:20">
      <c r="A170" s="61" t="s">
        <v>630</v>
      </c>
      <c r="B170" s="55" t="s">
        <v>631</v>
      </c>
      <c r="C170" s="68" t="s">
        <v>118</v>
      </c>
      <c r="D170" s="68" t="s">
        <v>26</v>
      </c>
      <c r="E170" s="55" t="s">
        <v>632</v>
      </c>
      <c r="F170" s="68" t="s">
        <v>314</v>
      </c>
      <c r="G170" s="55" t="s">
        <v>395</v>
      </c>
      <c r="H170" s="55" t="s">
        <v>128</v>
      </c>
      <c r="I170" s="124" t="s">
        <v>2923</v>
      </c>
      <c r="J170" s="62">
        <v>5.0399999999993632</v>
      </c>
      <c r="K170" s="68" t="s">
        <v>130</v>
      </c>
      <c r="L170" s="69">
        <v>3.4300000000000004E-2</v>
      </c>
      <c r="M170" s="69">
        <v>4.6699999999982894E-2</v>
      </c>
      <c r="N170" s="62">
        <v>266407.24679100001</v>
      </c>
      <c r="O170" s="64">
        <v>94.3</v>
      </c>
      <c r="P170" s="124" t="s">
        <v>2923</v>
      </c>
      <c r="Q170" s="62">
        <v>251.22203372899997</v>
      </c>
      <c r="R170" s="63">
        <v>8.7668568774187179E-4</v>
      </c>
      <c r="S170" s="63">
        <f t="shared" si="2"/>
        <v>2.7932945546234726E-3</v>
      </c>
      <c r="T170" s="63">
        <f>Q170/'סכום נכסי הקרן'!$C$41</f>
        <v>8.0332712358579815E-5</v>
      </c>
    </row>
    <row r="171" spans="1:20">
      <c r="A171" s="61" t="s">
        <v>633</v>
      </c>
      <c r="B171" s="55" t="s">
        <v>634</v>
      </c>
      <c r="C171" s="68" t="s">
        <v>118</v>
      </c>
      <c r="D171" s="68" t="s">
        <v>26</v>
      </c>
      <c r="E171" s="55" t="s">
        <v>632</v>
      </c>
      <c r="F171" s="68" t="s">
        <v>314</v>
      </c>
      <c r="G171" s="55" t="s">
        <v>395</v>
      </c>
      <c r="H171" s="55" t="s">
        <v>128</v>
      </c>
      <c r="I171" s="124" t="s">
        <v>2923</v>
      </c>
      <c r="J171" s="62">
        <v>6.3199999999877212</v>
      </c>
      <c r="K171" s="68" t="s">
        <v>130</v>
      </c>
      <c r="L171" s="69">
        <v>2.98E-2</v>
      </c>
      <c r="M171" s="69">
        <v>4.939999999987249E-2</v>
      </c>
      <c r="N171" s="62">
        <v>238403.476024</v>
      </c>
      <c r="O171" s="64">
        <v>88.82</v>
      </c>
      <c r="P171" s="124" t="s">
        <v>2923</v>
      </c>
      <c r="Q171" s="62">
        <v>211.74996740500001</v>
      </c>
      <c r="R171" s="63">
        <v>6.0733213659397596E-4</v>
      </c>
      <c r="S171" s="63">
        <f t="shared" si="2"/>
        <v>2.3544114427961759E-3</v>
      </c>
      <c r="T171" s="63">
        <f>Q171/'סכום נכסי הקרן'!$C$41</f>
        <v>6.7710817283782331E-5</v>
      </c>
    </row>
    <row r="172" spans="1:20">
      <c r="A172" s="61" t="s">
        <v>635</v>
      </c>
      <c r="B172" s="55" t="s">
        <v>636</v>
      </c>
      <c r="C172" s="68" t="s">
        <v>118</v>
      </c>
      <c r="D172" s="68" t="s">
        <v>26</v>
      </c>
      <c r="E172" s="55" t="s">
        <v>456</v>
      </c>
      <c r="F172" s="68" t="s">
        <v>314</v>
      </c>
      <c r="G172" s="55" t="s">
        <v>395</v>
      </c>
      <c r="H172" s="55" t="s">
        <v>128</v>
      </c>
      <c r="I172" s="124" t="s">
        <v>2923</v>
      </c>
      <c r="J172" s="62">
        <v>2.5399999999961858</v>
      </c>
      <c r="K172" s="68" t="s">
        <v>130</v>
      </c>
      <c r="L172" s="69">
        <v>3.3000000000000002E-2</v>
      </c>
      <c r="M172" s="69">
        <v>4.2599999999893806E-2</v>
      </c>
      <c r="N172" s="62">
        <v>196295.19542399998</v>
      </c>
      <c r="O172" s="64">
        <v>98.82</v>
      </c>
      <c r="P172" s="124" t="s">
        <v>2923</v>
      </c>
      <c r="Q172" s="62">
        <v>193.97891213099996</v>
      </c>
      <c r="R172" s="63">
        <v>6.3660897833271171E-4</v>
      </c>
      <c r="S172" s="63">
        <f t="shared" si="2"/>
        <v>2.1568181378222783E-3</v>
      </c>
      <c r="T172" s="63">
        <f>Q172/'סכום נכסי הקרן'!$C$41</f>
        <v>6.2028206366084496E-5</v>
      </c>
    </row>
    <row r="173" spans="1:20">
      <c r="A173" s="61" t="s">
        <v>637</v>
      </c>
      <c r="B173" s="55" t="s">
        <v>638</v>
      </c>
      <c r="C173" s="68" t="s">
        <v>118</v>
      </c>
      <c r="D173" s="68" t="s">
        <v>26</v>
      </c>
      <c r="E173" s="55" t="s">
        <v>456</v>
      </c>
      <c r="F173" s="68" t="s">
        <v>314</v>
      </c>
      <c r="G173" s="55" t="s">
        <v>395</v>
      </c>
      <c r="H173" s="55" t="s">
        <v>128</v>
      </c>
      <c r="I173" s="124" t="s">
        <v>2923</v>
      </c>
      <c r="J173" s="62">
        <v>4.9699999999929618</v>
      </c>
      <c r="K173" s="68" t="s">
        <v>130</v>
      </c>
      <c r="L173" s="69">
        <v>2.6200000000000001E-2</v>
      </c>
      <c r="M173" s="69">
        <v>4.7099999999933563E-2</v>
      </c>
      <c r="N173" s="62">
        <v>334429.52979900001</v>
      </c>
      <c r="O173" s="64">
        <v>90.92</v>
      </c>
      <c r="P173" s="124" t="s">
        <v>2923</v>
      </c>
      <c r="Q173" s="62">
        <v>304.06331736200002</v>
      </c>
      <c r="R173" s="63">
        <v>2.5857400199866861E-4</v>
      </c>
      <c r="S173" s="63">
        <f t="shared" si="2"/>
        <v>3.3808276927024161E-3</v>
      </c>
      <c r="T173" s="63">
        <f>Q173/'סכום נכסי הקרן'!$C$41</f>
        <v>9.7229652391025358E-5</v>
      </c>
    </row>
    <row r="174" spans="1:20">
      <c r="A174" s="61" t="s">
        <v>639</v>
      </c>
      <c r="B174" s="55" t="s">
        <v>640</v>
      </c>
      <c r="C174" s="68" t="s">
        <v>118</v>
      </c>
      <c r="D174" s="68" t="s">
        <v>26</v>
      </c>
      <c r="E174" s="55" t="s">
        <v>641</v>
      </c>
      <c r="F174" s="68" t="s">
        <v>125</v>
      </c>
      <c r="G174" s="55" t="s">
        <v>391</v>
      </c>
      <c r="H174" s="55" t="s">
        <v>250</v>
      </c>
      <c r="I174" s="124" t="s">
        <v>2923</v>
      </c>
      <c r="J174" s="62">
        <v>1.3700000000026098</v>
      </c>
      <c r="K174" s="68" t="s">
        <v>130</v>
      </c>
      <c r="L174" s="69">
        <v>2.75E-2</v>
      </c>
      <c r="M174" s="69">
        <v>4.9399999999998202E-2</v>
      </c>
      <c r="N174" s="62">
        <v>113330.07381299998</v>
      </c>
      <c r="O174" s="64">
        <v>98.05</v>
      </c>
      <c r="P174" s="124" t="s">
        <v>2923</v>
      </c>
      <c r="Q174" s="62">
        <v>111.120133583</v>
      </c>
      <c r="R174" s="63">
        <v>4.1976015052108424E-4</v>
      </c>
      <c r="S174" s="63">
        <f t="shared" si="2"/>
        <v>1.2355256401644064E-3</v>
      </c>
      <c r="T174" s="63">
        <f>Q174/'סכום נכסי הקרן'!$C$41</f>
        <v>3.5532638582169312E-5</v>
      </c>
    </row>
    <row r="175" spans="1:20">
      <c r="A175" s="61" t="s">
        <v>642</v>
      </c>
      <c r="B175" s="55" t="s">
        <v>643</v>
      </c>
      <c r="C175" s="68" t="s">
        <v>118</v>
      </c>
      <c r="D175" s="68" t="s">
        <v>26</v>
      </c>
      <c r="E175" s="55" t="s">
        <v>641</v>
      </c>
      <c r="F175" s="68" t="s">
        <v>125</v>
      </c>
      <c r="G175" s="55" t="s">
        <v>391</v>
      </c>
      <c r="H175" s="55" t="s">
        <v>250</v>
      </c>
      <c r="I175" s="124" t="s">
        <v>2923</v>
      </c>
      <c r="J175" s="62">
        <v>0.29000000004672177</v>
      </c>
      <c r="K175" s="68" t="s">
        <v>130</v>
      </c>
      <c r="L175" s="69">
        <v>2.4E-2</v>
      </c>
      <c r="M175" s="69">
        <v>5.660000000100366E-2</v>
      </c>
      <c r="N175" s="62">
        <v>11640.416336</v>
      </c>
      <c r="O175" s="64">
        <v>99.29</v>
      </c>
      <c r="P175" s="124" t="s">
        <v>2923</v>
      </c>
      <c r="Q175" s="62">
        <v>11.557769373999999</v>
      </c>
      <c r="R175" s="63">
        <v>2.4780099039362714E-4</v>
      </c>
      <c r="S175" s="63">
        <f t="shared" si="2"/>
        <v>1.2850884843490298E-4</v>
      </c>
      <c r="T175" s="63">
        <f>Q175/'סכום נכסי הקרן'!$C$41</f>
        <v>3.6958022703928414E-6</v>
      </c>
    </row>
    <row r="176" spans="1:20">
      <c r="A176" s="61" t="s">
        <v>644</v>
      </c>
      <c r="B176" s="55" t="s">
        <v>645</v>
      </c>
      <c r="C176" s="68" t="s">
        <v>118</v>
      </c>
      <c r="D176" s="68" t="s">
        <v>26</v>
      </c>
      <c r="E176" s="55" t="s">
        <v>641</v>
      </c>
      <c r="F176" s="68" t="s">
        <v>125</v>
      </c>
      <c r="G176" s="55" t="s">
        <v>391</v>
      </c>
      <c r="H176" s="55" t="s">
        <v>250</v>
      </c>
      <c r="I176" s="124" t="s">
        <v>2923</v>
      </c>
      <c r="J176" s="62">
        <v>2.2899999999913812</v>
      </c>
      <c r="K176" s="68" t="s">
        <v>130</v>
      </c>
      <c r="L176" s="69">
        <v>2.3E-2</v>
      </c>
      <c r="M176" s="69">
        <v>4.9499999999842677E-2</v>
      </c>
      <c r="N176" s="62">
        <v>153841.52301</v>
      </c>
      <c r="O176" s="64">
        <v>95.03</v>
      </c>
      <c r="P176" s="124" t="s">
        <v>2923</v>
      </c>
      <c r="Q176" s="62">
        <v>146.19559589400001</v>
      </c>
      <c r="R176" s="63">
        <v>1.8322932874378423E-4</v>
      </c>
      <c r="S176" s="63">
        <f t="shared" si="2"/>
        <v>1.6255236686809123E-3</v>
      </c>
      <c r="T176" s="63">
        <f>Q176/'סכום נכסי הקרן'!$C$41</f>
        <v>4.6748641346135901E-5</v>
      </c>
    </row>
    <row r="177" spans="1:20">
      <c r="A177" s="61" t="s">
        <v>646</v>
      </c>
      <c r="B177" s="55" t="s">
        <v>647</v>
      </c>
      <c r="C177" s="68" t="s">
        <v>118</v>
      </c>
      <c r="D177" s="68" t="s">
        <v>26</v>
      </c>
      <c r="E177" s="55" t="s">
        <v>641</v>
      </c>
      <c r="F177" s="68" t="s">
        <v>125</v>
      </c>
      <c r="G177" s="55" t="s">
        <v>391</v>
      </c>
      <c r="H177" s="55" t="s">
        <v>250</v>
      </c>
      <c r="I177" s="124" t="s">
        <v>2923</v>
      </c>
      <c r="J177" s="62">
        <v>2.3699999999954131</v>
      </c>
      <c r="K177" s="68" t="s">
        <v>130</v>
      </c>
      <c r="L177" s="69">
        <v>2.1499999999999998E-2</v>
      </c>
      <c r="M177" s="69">
        <v>5.1799999999798889E-2</v>
      </c>
      <c r="N177" s="62">
        <v>114421.252513</v>
      </c>
      <c r="O177" s="64">
        <v>93.26</v>
      </c>
      <c r="P177" s="62">
        <v>6.6600006300000008</v>
      </c>
      <c r="Q177" s="62">
        <v>113.36926079600001</v>
      </c>
      <c r="R177" s="63">
        <v>1.1686951165857988E-4</v>
      </c>
      <c r="S177" s="63">
        <f t="shared" si="2"/>
        <v>1.260533298543231E-3</v>
      </c>
      <c r="T177" s="63">
        <f>Q177/'סכום נכסי הקרן'!$C$41</f>
        <v>3.6251837001105316E-5</v>
      </c>
    </row>
    <row r="178" spans="1:20">
      <c r="A178" s="61" t="s">
        <v>648</v>
      </c>
      <c r="B178" s="55" t="s">
        <v>649</v>
      </c>
      <c r="C178" s="68" t="s">
        <v>118</v>
      </c>
      <c r="D178" s="68" t="s">
        <v>26</v>
      </c>
      <c r="E178" s="55" t="s">
        <v>463</v>
      </c>
      <c r="F178" s="68" t="s">
        <v>126</v>
      </c>
      <c r="G178" s="55" t="s">
        <v>464</v>
      </c>
      <c r="H178" s="55" t="s">
        <v>250</v>
      </c>
      <c r="I178" s="124" t="s">
        <v>2923</v>
      </c>
      <c r="J178" s="62">
        <v>1.4600000002163744</v>
      </c>
      <c r="K178" s="68" t="s">
        <v>130</v>
      </c>
      <c r="L178" s="69">
        <v>3.2500000000000001E-2</v>
      </c>
      <c r="M178" s="69">
        <v>5.7400000009556536E-2</v>
      </c>
      <c r="N178" s="62">
        <v>2280.1702359999999</v>
      </c>
      <c r="O178" s="64">
        <v>97.29</v>
      </c>
      <c r="P178" s="124" t="s">
        <v>2923</v>
      </c>
      <c r="Q178" s="62">
        <v>2.2183775620000001</v>
      </c>
      <c r="R178" s="63">
        <v>4.3071258118181969E-6</v>
      </c>
      <c r="S178" s="63">
        <f t="shared" si="2"/>
        <v>2.4665758301749587E-5</v>
      </c>
      <c r="T178" s="63">
        <f>Q178/'סכום נכסי הקרן'!$C$41</f>
        <v>7.0936567125760826E-7</v>
      </c>
    </row>
    <row r="179" spans="1:20">
      <c r="A179" s="61" t="s">
        <v>650</v>
      </c>
      <c r="B179" s="55" t="s">
        <v>651</v>
      </c>
      <c r="C179" s="68" t="s">
        <v>118</v>
      </c>
      <c r="D179" s="68" t="s">
        <v>26</v>
      </c>
      <c r="E179" s="55" t="s">
        <v>463</v>
      </c>
      <c r="F179" s="68" t="s">
        <v>126</v>
      </c>
      <c r="G179" s="55" t="s">
        <v>464</v>
      </c>
      <c r="H179" s="55" t="s">
        <v>250</v>
      </c>
      <c r="I179" s="124" t="s">
        <v>2923</v>
      </c>
      <c r="J179" s="62">
        <v>2.1699999999983719</v>
      </c>
      <c r="K179" s="68" t="s">
        <v>130</v>
      </c>
      <c r="L179" s="69">
        <v>5.7000000000000002E-2</v>
      </c>
      <c r="M179" s="69">
        <v>5.6399999999975192E-2</v>
      </c>
      <c r="N179" s="62">
        <v>641404.71050699998</v>
      </c>
      <c r="O179" s="64">
        <v>100.54</v>
      </c>
      <c r="P179" s="124" t="s">
        <v>2923</v>
      </c>
      <c r="Q179" s="62">
        <v>644.86827456499998</v>
      </c>
      <c r="R179" s="63">
        <v>1.14662827886889E-3</v>
      </c>
      <c r="S179" s="63">
        <f t="shared" si="2"/>
        <v>7.1701793551077119E-3</v>
      </c>
      <c r="T179" s="63">
        <f>Q179/'סכום נכסי הקרן'!$C$41</f>
        <v>2.0620809743816587E-4</v>
      </c>
    </row>
    <row r="180" spans="1:20">
      <c r="A180" s="61" t="s">
        <v>652</v>
      </c>
      <c r="B180" s="55" t="s">
        <v>653</v>
      </c>
      <c r="C180" s="68" t="s">
        <v>118</v>
      </c>
      <c r="D180" s="68" t="s">
        <v>26</v>
      </c>
      <c r="E180" s="55" t="s">
        <v>469</v>
      </c>
      <c r="F180" s="68" t="s">
        <v>126</v>
      </c>
      <c r="G180" s="55" t="s">
        <v>464</v>
      </c>
      <c r="H180" s="55" t="s">
        <v>250</v>
      </c>
      <c r="I180" s="124" t="s">
        <v>2923</v>
      </c>
      <c r="J180" s="62">
        <v>1.9299999999926583</v>
      </c>
      <c r="K180" s="68" t="s">
        <v>130</v>
      </c>
      <c r="L180" s="69">
        <v>2.7999999999999997E-2</v>
      </c>
      <c r="M180" s="69">
        <v>5.429999999977974E-2</v>
      </c>
      <c r="N180" s="62">
        <v>107232.976109</v>
      </c>
      <c r="O180" s="64">
        <v>95.26</v>
      </c>
      <c r="P180" s="124" t="s">
        <v>2923</v>
      </c>
      <c r="Q180" s="62">
        <v>102.150130675</v>
      </c>
      <c r="R180" s="63">
        <v>4.1146263766814146E-4</v>
      </c>
      <c r="S180" s="63">
        <f t="shared" si="2"/>
        <v>1.1357897216784445E-3</v>
      </c>
      <c r="T180" s="63">
        <f>Q180/'סכום נכסי הקרן'!$C$41</f>
        <v>3.2664320653331494E-5</v>
      </c>
    </row>
    <row r="181" spans="1:20">
      <c r="A181" s="61" t="s">
        <v>654</v>
      </c>
      <c r="B181" s="55" t="s">
        <v>655</v>
      </c>
      <c r="C181" s="68" t="s">
        <v>118</v>
      </c>
      <c r="D181" s="68" t="s">
        <v>26</v>
      </c>
      <c r="E181" s="55" t="s">
        <v>469</v>
      </c>
      <c r="F181" s="68" t="s">
        <v>126</v>
      </c>
      <c r="G181" s="55" t="s">
        <v>464</v>
      </c>
      <c r="H181" s="55" t="s">
        <v>250</v>
      </c>
      <c r="I181" s="124" t="s">
        <v>2923</v>
      </c>
      <c r="J181" s="62">
        <v>3.1899999999994213</v>
      </c>
      <c r="K181" s="68" t="s">
        <v>130</v>
      </c>
      <c r="L181" s="69">
        <v>5.6500000000000002E-2</v>
      </c>
      <c r="M181" s="69">
        <v>6.0099999999976852E-2</v>
      </c>
      <c r="N181" s="62">
        <v>343905.84093599999</v>
      </c>
      <c r="O181" s="64">
        <v>100.53</v>
      </c>
      <c r="P181" s="124" t="s">
        <v>2923</v>
      </c>
      <c r="Q181" s="62">
        <v>345.72855718</v>
      </c>
      <c r="R181" s="63">
        <v>8.144363337488727E-4</v>
      </c>
      <c r="S181" s="63">
        <f t="shared" si="2"/>
        <v>3.8440963231373016E-3</v>
      </c>
      <c r="T181" s="63">
        <f>Q181/'סכום נכסי הקרן'!$C$41</f>
        <v>1.1055285368817443E-4</v>
      </c>
    </row>
    <row r="182" spans="1:20">
      <c r="A182" s="61" t="s">
        <v>656</v>
      </c>
      <c r="B182" s="55" t="s">
        <v>657</v>
      </c>
      <c r="C182" s="68" t="s">
        <v>118</v>
      </c>
      <c r="D182" s="68" t="s">
        <v>26</v>
      </c>
      <c r="E182" s="55" t="s">
        <v>476</v>
      </c>
      <c r="F182" s="68" t="s">
        <v>477</v>
      </c>
      <c r="G182" s="55" t="s">
        <v>464</v>
      </c>
      <c r="H182" s="55" t="s">
        <v>250</v>
      </c>
      <c r="I182" s="124" t="s">
        <v>2923</v>
      </c>
      <c r="J182" s="62">
        <v>4.4300000000066433</v>
      </c>
      <c r="K182" s="68" t="s">
        <v>130</v>
      </c>
      <c r="L182" s="69">
        <v>5.5E-2</v>
      </c>
      <c r="M182" s="69">
        <v>5.7600000000081746E-2</v>
      </c>
      <c r="N182" s="62">
        <v>236642.973818</v>
      </c>
      <c r="O182" s="64">
        <v>99.23</v>
      </c>
      <c r="P182" s="124" t="s">
        <v>2923</v>
      </c>
      <c r="Q182" s="62">
        <v>234.85697670799999</v>
      </c>
      <c r="R182" s="63">
        <v>9.7220305665772424E-4</v>
      </c>
      <c r="S182" s="63">
        <f t="shared" si="2"/>
        <v>2.6113343022350494E-3</v>
      </c>
      <c r="T182" s="63">
        <f>Q182/'סכום נכסי הקרן'!$C$41</f>
        <v>7.5099694382863973E-5</v>
      </c>
    </row>
    <row r="183" spans="1:20">
      <c r="A183" s="61" t="s">
        <v>658</v>
      </c>
      <c r="B183" s="55" t="s">
        <v>659</v>
      </c>
      <c r="C183" s="68" t="s">
        <v>118</v>
      </c>
      <c r="D183" s="68" t="s">
        <v>26</v>
      </c>
      <c r="E183" s="55" t="s">
        <v>660</v>
      </c>
      <c r="F183" s="68" t="s">
        <v>540</v>
      </c>
      <c r="G183" s="55" t="s">
        <v>481</v>
      </c>
      <c r="H183" s="55" t="s">
        <v>128</v>
      </c>
      <c r="I183" s="124" t="s">
        <v>2923</v>
      </c>
      <c r="J183" s="62">
        <v>0.82000000001814521</v>
      </c>
      <c r="K183" s="68" t="s">
        <v>130</v>
      </c>
      <c r="L183" s="69">
        <v>3.0499999999999999E-2</v>
      </c>
      <c r="M183" s="69">
        <v>4.8399999998775201E-2</v>
      </c>
      <c r="N183" s="62">
        <v>8940.2277840000006</v>
      </c>
      <c r="O183" s="64">
        <v>98.63</v>
      </c>
      <c r="P183" s="124" t="s">
        <v>2923</v>
      </c>
      <c r="Q183" s="62">
        <v>8.8177466619999993</v>
      </c>
      <c r="R183" s="63">
        <v>1.3319072730116874E-4</v>
      </c>
      <c r="S183" s="63">
        <f t="shared" si="2"/>
        <v>9.8043007491864981E-5</v>
      </c>
      <c r="T183" s="63">
        <f>Q183/'סכום נכסי הקרן'!$C$41</f>
        <v>2.8196312868535782E-6</v>
      </c>
    </row>
    <row r="184" spans="1:20">
      <c r="A184" s="61" t="s">
        <v>661</v>
      </c>
      <c r="B184" s="55" t="s">
        <v>662</v>
      </c>
      <c r="C184" s="68" t="s">
        <v>118</v>
      </c>
      <c r="D184" s="68" t="s">
        <v>26</v>
      </c>
      <c r="E184" s="55" t="s">
        <v>660</v>
      </c>
      <c r="F184" s="68" t="s">
        <v>540</v>
      </c>
      <c r="G184" s="55" t="s">
        <v>481</v>
      </c>
      <c r="H184" s="55" t="s">
        <v>128</v>
      </c>
      <c r="I184" s="124" t="s">
        <v>2923</v>
      </c>
      <c r="J184" s="62">
        <v>2.8000000000029757</v>
      </c>
      <c r="K184" s="68" t="s">
        <v>130</v>
      </c>
      <c r="L184" s="69">
        <v>2.58E-2</v>
      </c>
      <c r="M184" s="69">
        <v>5.0700000000197906E-2</v>
      </c>
      <c r="N184" s="62">
        <v>71867.544410999995</v>
      </c>
      <c r="O184" s="64">
        <v>93.51</v>
      </c>
      <c r="P184" s="124" t="s">
        <v>2923</v>
      </c>
      <c r="Q184" s="62">
        <v>67.203340781000009</v>
      </c>
      <c r="R184" s="63">
        <v>2.6815592633521801E-4</v>
      </c>
      <c r="S184" s="63">
        <f t="shared" si="2"/>
        <v>7.4722237962045223E-4</v>
      </c>
      <c r="T184" s="63">
        <f>Q184/'סכום נכסי הקרן'!$C$41</f>
        <v>2.1489463182673443E-5</v>
      </c>
    </row>
    <row r="185" spans="1:20">
      <c r="A185" s="61" t="s">
        <v>663</v>
      </c>
      <c r="B185" s="55" t="s">
        <v>664</v>
      </c>
      <c r="C185" s="68" t="s">
        <v>118</v>
      </c>
      <c r="D185" s="68" t="s">
        <v>26</v>
      </c>
      <c r="E185" s="55" t="s">
        <v>660</v>
      </c>
      <c r="F185" s="68" t="s">
        <v>540</v>
      </c>
      <c r="G185" s="55" t="s">
        <v>481</v>
      </c>
      <c r="H185" s="55" t="s">
        <v>128</v>
      </c>
      <c r="I185" s="124" t="s">
        <v>2923</v>
      </c>
      <c r="J185" s="62">
        <v>3.9800000000005387</v>
      </c>
      <c r="K185" s="68" t="s">
        <v>130</v>
      </c>
      <c r="L185" s="69">
        <v>0.04</v>
      </c>
      <c r="M185" s="69">
        <v>5.3300000000005385E-2</v>
      </c>
      <c r="N185" s="62">
        <v>390513.28</v>
      </c>
      <c r="O185" s="64">
        <v>95.2</v>
      </c>
      <c r="P185" s="124" t="s">
        <v>2923</v>
      </c>
      <c r="Q185" s="62">
        <v>371.76864255999993</v>
      </c>
      <c r="R185" s="63">
        <v>8.9214296647438464E-4</v>
      </c>
      <c r="S185" s="63">
        <f t="shared" si="2"/>
        <v>4.1336315506577829E-3</v>
      </c>
      <c r="T185" s="63">
        <f>Q185/'סכום נכסי הקרן'!$C$41</f>
        <v>1.1887963401700877E-4</v>
      </c>
    </row>
    <row r="186" spans="1:20">
      <c r="A186" s="61" t="s">
        <v>665</v>
      </c>
      <c r="B186" s="55" t="s">
        <v>666</v>
      </c>
      <c r="C186" s="68" t="s">
        <v>118</v>
      </c>
      <c r="D186" s="68" t="s">
        <v>26</v>
      </c>
      <c r="E186" s="55" t="s">
        <v>667</v>
      </c>
      <c r="F186" s="68" t="s">
        <v>126</v>
      </c>
      <c r="G186" s="55" t="s">
        <v>464</v>
      </c>
      <c r="H186" s="55" t="s">
        <v>250</v>
      </c>
      <c r="I186" s="124" t="s">
        <v>2923</v>
      </c>
      <c r="J186" s="62">
        <v>0.73999999997821253</v>
      </c>
      <c r="K186" s="68" t="s">
        <v>130</v>
      </c>
      <c r="L186" s="69">
        <v>2.9500000000000002E-2</v>
      </c>
      <c r="M186" s="69">
        <v>5.4499999999213233E-2</v>
      </c>
      <c r="N186" s="62">
        <v>33635.370734999997</v>
      </c>
      <c r="O186" s="64">
        <v>98.25</v>
      </c>
      <c r="P186" s="124" t="s">
        <v>2923</v>
      </c>
      <c r="Q186" s="62">
        <v>33.046751728000004</v>
      </c>
      <c r="R186" s="63">
        <v>9.4059066471188519E-4</v>
      </c>
      <c r="S186" s="63">
        <f t="shared" si="2"/>
        <v>3.6744114471023195E-4</v>
      </c>
      <c r="T186" s="63">
        <f>Q186/'סכום נכסי הקרן'!$C$41</f>
        <v>1.0567286481784315E-5</v>
      </c>
    </row>
    <row r="187" spans="1:20">
      <c r="A187" s="61" t="s">
        <v>668</v>
      </c>
      <c r="B187" s="55" t="s">
        <v>669</v>
      </c>
      <c r="C187" s="68" t="s">
        <v>118</v>
      </c>
      <c r="D187" s="68" t="s">
        <v>26</v>
      </c>
      <c r="E187" s="55" t="s">
        <v>518</v>
      </c>
      <c r="F187" s="68" t="s">
        <v>153</v>
      </c>
      <c r="G187" s="55" t="s">
        <v>464</v>
      </c>
      <c r="H187" s="55" t="s">
        <v>250</v>
      </c>
      <c r="I187" s="124" t="s">
        <v>2923</v>
      </c>
      <c r="J187" s="62">
        <v>1.5499999999967089</v>
      </c>
      <c r="K187" s="68" t="s">
        <v>130</v>
      </c>
      <c r="L187" s="69">
        <v>3.5499999999999997E-2</v>
      </c>
      <c r="M187" s="69">
        <v>4.8899999999842028E-2</v>
      </c>
      <c r="N187" s="62">
        <v>121778.49234500001</v>
      </c>
      <c r="O187" s="64">
        <v>98.03</v>
      </c>
      <c r="P187" s="62">
        <v>2.1615682289999998</v>
      </c>
      <c r="Q187" s="62">
        <v>121.54101882800001</v>
      </c>
      <c r="R187" s="63">
        <v>3.1157451040517728E-4</v>
      </c>
      <c r="S187" s="63">
        <f t="shared" si="2"/>
        <v>1.3513936696407335E-3</v>
      </c>
      <c r="T187" s="63">
        <f>Q187/'סכום נכסי הקרן'!$C$41</f>
        <v>3.8864901936948921E-5</v>
      </c>
    </row>
    <row r="188" spans="1:20">
      <c r="A188" s="61" t="s">
        <v>670</v>
      </c>
      <c r="B188" s="55" t="s">
        <v>671</v>
      </c>
      <c r="C188" s="68" t="s">
        <v>118</v>
      </c>
      <c r="D188" s="68" t="s">
        <v>26</v>
      </c>
      <c r="E188" s="55" t="s">
        <v>518</v>
      </c>
      <c r="F188" s="68" t="s">
        <v>153</v>
      </c>
      <c r="G188" s="55" t="s">
        <v>464</v>
      </c>
      <c r="H188" s="55" t="s">
        <v>250</v>
      </c>
      <c r="I188" s="124" t="s">
        <v>2923</v>
      </c>
      <c r="J188" s="62">
        <v>2.5600000000016578</v>
      </c>
      <c r="K188" s="68" t="s">
        <v>130</v>
      </c>
      <c r="L188" s="69">
        <v>2.5000000000000001E-2</v>
      </c>
      <c r="M188" s="69">
        <v>4.9000000000031581E-2</v>
      </c>
      <c r="N188" s="62">
        <v>427068.25322399999</v>
      </c>
      <c r="O188" s="64">
        <v>94.18</v>
      </c>
      <c r="P188" s="62">
        <v>104.47919751800001</v>
      </c>
      <c r="Q188" s="62">
        <v>506.69207838599999</v>
      </c>
      <c r="R188" s="63">
        <v>5.5702601347848955E-4</v>
      </c>
      <c r="S188" s="63">
        <f t="shared" si="2"/>
        <v>5.6338220116203246E-3</v>
      </c>
      <c r="T188" s="63">
        <f>Q188/'סכום נכסי הקרן'!$C$41</f>
        <v>1.6202380174687214E-4</v>
      </c>
    </row>
    <row r="189" spans="1:20">
      <c r="A189" s="61" t="s">
        <v>672</v>
      </c>
      <c r="B189" s="55" t="s">
        <v>673</v>
      </c>
      <c r="C189" s="68" t="s">
        <v>118</v>
      </c>
      <c r="D189" s="68" t="s">
        <v>26</v>
      </c>
      <c r="E189" s="55" t="s">
        <v>518</v>
      </c>
      <c r="F189" s="68" t="s">
        <v>153</v>
      </c>
      <c r="G189" s="55" t="s">
        <v>464</v>
      </c>
      <c r="H189" s="55" t="s">
        <v>250</v>
      </c>
      <c r="I189" s="124" t="s">
        <v>2923</v>
      </c>
      <c r="J189" s="62">
        <v>3.9299999999961925</v>
      </c>
      <c r="K189" s="68" t="s">
        <v>130</v>
      </c>
      <c r="L189" s="69">
        <v>4.7300000000000002E-2</v>
      </c>
      <c r="M189" s="69">
        <v>5.0399999999977046E-2</v>
      </c>
      <c r="N189" s="62">
        <v>189174.39566400004</v>
      </c>
      <c r="O189" s="64">
        <v>99</v>
      </c>
      <c r="P189" s="62">
        <v>4.4739744570000006</v>
      </c>
      <c r="Q189" s="62">
        <v>191.75663456100003</v>
      </c>
      <c r="R189" s="63">
        <v>4.7902560212704007E-4</v>
      </c>
      <c r="S189" s="63">
        <f t="shared" si="2"/>
        <v>2.1321090160028168E-3</v>
      </c>
      <c r="T189" s="63">
        <f>Q189/'סכום נכסי הקרן'!$C$41</f>
        <v>6.1317593597921396E-5</v>
      </c>
    </row>
    <row r="190" spans="1:20">
      <c r="A190" s="61" t="s">
        <v>674</v>
      </c>
      <c r="B190" s="55" t="s">
        <v>675</v>
      </c>
      <c r="C190" s="68" t="s">
        <v>118</v>
      </c>
      <c r="D190" s="68" t="s">
        <v>26</v>
      </c>
      <c r="E190" s="55" t="s">
        <v>521</v>
      </c>
      <c r="F190" s="68" t="s">
        <v>254</v>
      </c>
      <c r="G190" s="55" t="s">
        <v>464</v>
      </c>
      <c r="H190" s="55" t="s">
        <v>250</v>
      </c>
      <c r="I190" s="124" t="s">
        <v>2923</v>
      </c>
      <c r="J190" s="62">
        <v>4.5100000000026546</v>
      </c>
      <c r="K190" s="68" t="s">
        <v>130</v>
      </c>
      <c r="L190" s="69">
        <v>2.4300000000000002E-2</v>
      </c>
      <c r="M190" s="69">
        <v>4.9100000000009948E-2</v>
      </c>
      <c r="N190" s="62">
        <v>402350.49413599999</v>
      </c>
      <c r="O190" s="64">
        <v>89.9</v>
      </c>
      <c r="P190" s="124" t="s">
        <v>2923</v>
      </c>
      <c r="Q190" s="62">
        <v>361.71309420400001</v>
      </c>
      <c r="R190" s="63">
        <v>2.7471417002830097E-4</v>
      </c>
      <c r="S190" s="63">
        <f t="shared" si="2"/>
        <v>4.0218256391712651E-3</v>
      </c>
      <c r="T190" s="63">
        <f>Q190/'סכום נכסי הקרן'!$C$41</f>
        <v>1.1566419362867995E-4</v>
      </c>
    </row>
    <row r="191" spans="1:20">
      <c r="A191" s="61" t="s">
        <v>676</v>
      </c>
      <c r="B191" s="55" t="s">
        <v>677</v>
      </c>
      <c r="C191" s="68" t="s">
        <v>118</v>
      </c>
      <c r="D191" s="68" t="s">
        <v>26</v>
      </c>
      <c r="E191" s="55" t="s">
        <v>678</v>
      </c>
      <c r="F191" s="68" t="s">
        <v>153</v>
      </c>
      <c r="G191" s="55" t="s">
        <v>464</v>
      </c>
      <c r="H191" s="55" t="s">
        <v>250</v>
      </c>
      <c r="I191" s="124" t="s">
        <v>2923</v>
      </c>
      <c r="J191" s="62">
        <v>0.48</v>
      </c>
      <c r="K191" s="68" t="s">
        <v>130</v>
      </c>
      <c r="L191" s="69">
        <v>2.1600000000000001E-2</v>
      </c>
      <c r="M191" s="69">
        <v>5.0699373695198335E-2</v>
      </c>
      <c r="N191" s="62">
        <v>7.7610000000000005E-3</v>
      </c>
      <c r="O191" s="64">
        <v>98.7</v>
      </c>
      <c r="P191" s="124" t="s">
        <v>2923</v>
      </c>
      <c r="Q191" s="62">
        <v>7.6639999999999998E-6</v>
      </c>
      <c r="R191" s="63">
        <v>6.0679479760520202E-11</v>
      </c>
      <c r="S191" s="63">
        <f t="shared" si="2"/>
        <v>8.5214696931111855E-11</v>
      </c>
      <c r="T191" s="63">
        <f>Q191/'סכום נכסי הקרן'!$C$41</f>
        <v>2.4507002764745369E-12</v>
      </c>
    </row>
    <row r="192" spans="1:20">
      <c r="A192" s="61" t="s">
        <v>679</v>
      </c>
      <c r="B192" s="55" t="s">
        <v>680</v>
      </c>
      <c r="C192" s="68" t="s">
        <v>118</v>
      </c>
      <c r="D192" s="68" t="s">
        <v>26</v>
      </c>
      <c r="E192" s="55" t="s">
        <v>681</v>
      </c>
      <c r="F192" s="68" t="s">
        <v>682</v>
      </c>
      <c r="G192" s="55" t="s">
        <v>464</v>
      </c>
      <c r="H192" s="55" t="s">
        <v>250</v>
      </c>
      <c r="I192" s="124" t="s">
        <v>2923</v>
      </c>
      <c r="J192" s="62">
        <v>6.23999999999391</v>
      </c>
      <c r="K192" s="68" t="s">
        <v>130</v>
      </c>
      <c r="L192" s="69">
        <v>2.3399999999999997E-2</v>
      </c>
      <c r="M192" s="69">
        <v>5.2499999999949927E-2</v>
      </c>
      <c r="N192" s="62">
        <v>298237.47970099997</v>
      </c>
      <c r="O192" s="64">
        <v>83.69</v>
      </c>
      <c r="P192" s="124" t="s">
        <v>2923</v>
      </c>
      <c r="Q192" s="62">
        <v>249.59494677299998</v>
      </c>
      <c r="R192" s="63">
        <v>3.0252322518950242E-4</v>
      </c>
      <c r="S192" s="63">
        <f t="shared" si="2"/>
        <v>2.7752032548014338E-3</v>
      </c>
      <c r="T192" s="63">
        <f>Q192/'סכום נכסי הקרן'!$C$41</f>
        <v>7.9812422372551987E-5</v>
      </c>
    </row>
    <row r="193" spans="1:20">
      <c r="A193" s="61" t="s">
        <v>683</v>
      </c>
      <c r="B193" s="55" t="s">
        <v>684</v>
      </c>
      <c r="C193" s="68" t="s">
        <v>118</v>
      </c>
      <c r="D193" s="68" t="s">
        <v>26</v>
      </c>
      <c r="E193" s="55" t="s">
        <v>685</v>
      </c>
      <c r="F193" s="68" t="s">
        <v>540</v>
      </c>
      <c r="G193" s="55" t="s">
        <v>528</v>
      </c>
      <c r="H193" s="55" t="s">
        <v>128</v>
      </c>
      <c r="I193" s="124" t="s">
        <v>2923</v>
      </c>
      <c r="J193" s="62">
        <v>2.0900000000011048</v>
      </c>
      <c r="K193" s="68" t="s">
        <v>130</v>
      </c>
      <c r="L193" s="69">
        <v>2.9500000000000002E-2</v>
      </c>
      <c r="M193" s="69">
        <v>5.3499999999995752E-2</v>
      </c>
      <c r="N193" s="62">
        <v>246978.60527900004</v>
      </c>
      <c r="O193" s="64">
        <v>95.31</v>
      </c>
      <c r="P193" s="124" t="s">
        <v>2923</v>
      </c>
      <c r="Q193" s="62">
        <v>235.39530868599999</v>
      </c>
      <c r="R193" s="63">
        <v>7.9798399916084883E-4</v>
      </c>
      <c r="S193" s="63">
        <f t="shared" si="2"/>
        <v>2.6173199228448608E-3</v>
      </c>
      <c r="T193" s="63">
        <f>Q193/'סכום נכסי הקרן'!$C$41</f>
        <v>7.5271835605113414E-5</v>
      </c>
    </row>
    <row r="194" spans="1:20">
      <c r="A194" s="61" t="s">
        <v>686</v>
      </c>
      <c r="B194" s="55" t="s">
        <v>687</v>
      </c>
      <c r="C194" s="68" t="s">
        <v>118</v>
      </c>
      <c r="D194" s="68" t="s">
        <v>26</v>
      </c>
      <c r="E194" s="55" t="s">
        <v>685</v>
      </c>
      <c r="F194" s="68" t="s">
        <v>540</v>
      </c>
      <c r="G194" s="55" t="s">
        <v>528</v>
      </c>
      <c r="H194" s="55" t="s">
        <v>128</v>
      </c>
      <c r="I194" s="124" t="s">
        <v>2923</v>
      </c>
      <c r="J194" s="62">
        <v>2.969999999993131</v>
      </c>
      <c r="K194" s="68" t="s">
        <v>130</v>
      </c>
      <c r="L194" s="69">
        <v>2.5499999999999998E-2</v>
      </c>
      <c r="M194" s="69">
        <v>5.5300000000068683E-2</v>
      </c>
      <c r="N194" s="62">
        <v>28539.720956000001</v>
      </c>
      <c r="O194" s="64">
        <v>91.82</v>
      </c>
      <c r="P194" s="124" t="s">
        <v>2923</v>
      </c>
      <c r="Q194" s="62">
        <v>26.205171794000002</v>
      </c>
      <c r="R194" s="63">
        <v>4.9012898995345964E-5</v>
      </c>
      <c r="S194" s="63">
        <f t="shared" si="2"/>
        <v>2.913707949443412E-4</v>
      </c>
      <c r="T194" s="63">
        <f>Q194/'סכום נכסי הקרן'!$C$41</f>
        <v>8.3795696451746541E-6</v>
      </c>
    </row>
    <row r="195" spans="1:20">
      <c r="A195" s="61" t="s">
        <v>688</v>
      </c>
      <c r="B195" s="55" t="s">
        <v>689</v>
      </c>
      <c r="C195" s="68" t="s">
        <v>118</v>
      </c>
      <c r="D195" s="68" t="s">
        <v>26</v>
      </c>
      <c r="E195" s="55" t="s">
        <v>690</v>
      </c>
      <c r="F195" s="68" t="s">
        <v>314</v>
      </c>
      <c r="G195" s="55" t="s">
        <v>528</v>
      </c>
      <c r="H195" s="55" t="s">
        <v>128</v>
      </c>
      <c r="I195" s="124" t="s">
        <v>2923</v>
      </c>
      <c r="J195" s="62">
        <v>1.8299999999985785</v>
      </c>
      <c r="K195" s="68" t="s">
        <v>130</v>
      </c>
      <c r="L195" s="69">
        <v>3.27E-2</v>
      </c>
      <c r="M195" s="69">
        <v>4.5200000000030618E-2</v>
      </c>
      <c r="N195" s="62">
        <v>93071.308263000014</v>
      </c>
      <c r="O195" s="64">
        <v>98.27</v>
      </c>
      <c r="P195" s="124" t="s">
        <v>2923</v>
      </c>
      <c r="Q195" s="62">
        <v>91.46117461099999</v>
      </c>
      <c r="R195" s="63">
        <v>2.9490929223081631E-4</v>
      </c>
      <c r="S195" s="63">
        <f t="shared" si="2"/>
        <v>1.0169410589039494E-3</v>
      </c>
      <c r="T195" s="63">
        <f>Q195/'סכום נכסי הקרן'!$C$41</f>
        <v>2.9246336887508298E-5</v>
      </c>
    </row>
    <row r="196" spans="1:20">
      <c r="A196" s="61" t="s">
        <v>691</v>
      </c>
      <c r="B196" s="55" t="s">
        <v>692</v>
      </c>
      <c r="C196" s="68" t="s">
        <v>118</v>
      </c>
      <c r="D196" s="68" t="s">
        <v>26</v>
      </c>
      <c r="E196" s="55" t="s">
        <v>693</v>
      </c>
      <c r="F196" s="68" t="s">
        <v>591</v>
      </c>
      <c r="G196" s="55" t="s">
        <v>528</v>
      </c>
      <c r="H196" s="55" t="s">
        <v>128</v>
      </c>
      <c r="I196" s="124" t="s">
        <v>2923</v>
      </c>
      <c r="J196" s="62">
        <v>2.2000000001866904</v>
      </c>
      <c r="K196" s="68" t="s">
        <v>130</v>
      </c>
      <c r="L196" s="69">
        <v>3.4500000000000003E-2</v>
      </c>
      <c r="M196" s="69">
        <v>5.0400000003307091E-2</v>
      </c>
      <c r="N196" s="62">
        <v>7663.8238030000011</v>
      </c>
      <c r="O196" s="64">
        <v>97.85</v>
      </c>
      <c r="P196" s="124" t="s">
        <v>2923</v>
      </c>
      <c r="Q196" s="62">
        <v>7.4990513129999998</v>
      </c>
      <c r="R196" s="63">
        <v>1.0521145562295751E-5</v>
      </c>
      <c r="S196" s="63">
        <f t="shared" si="2"/>
        <v>8.338066087006152E-5</v>
      </c>
      <c r="T196" s="63">
        <f>Q196/'סכום נכסי הקרן'!$C$41</f>
        <v>2.3979550007914718E-6</v>
      </c>
    </row>
    <row r="197" spans="1:20">
      <c r="A197" s="61" t="s">
        <v>694</v>
      </c>
      <c r="B197" s="55" t="s">
        <v>695</v>
      </c>
      <c r="C197" s="68" t="s">
        <v>118</v>
      </c>
      <c r="D197" s="68" t="s">
        <v>26</v>
      </c>
      <c r="E197" s="55" t="s">
        <v>696</v>
      </c>
      <c r="F197" s="68" t="s">
        <v>591</v>
      </c>
      <c r="G197" s="55" t="s">
        <v>528</v>
      </c>
      <c r="H197" s="55" t="s">
        <v>128</v>
      </c>
      <c r="I197" s="124" t="s">
        <v>2923</v>
      </c>
      <c r="J197" s="62">
        <v>3.5600000000004441</v>
      </c>
      <c r="K197" s="68" t="s">
        <v>130</v>
      </c>
      <c r="L197" s="69">
        <v>2.5000000000000001E-3</v>
      </c>
      <c r="M197" s="69">
        <v>5.1700000000058852E-2</v>
      </c>
      <c r="N197" s="62">
        <v>213394.65899200001</v>
      </c>
      <c r="O197" s="64">
        <v>84.4</v>
      </c>
      <c r="P197" s="124" t="s">
        <v>2923</v>
      </c>
      <c r="Q197" s="62">
        <v>180.10508508200002</v>
      </c>
      <c r="R197" s="63">
        <v>3.7662178917829449E-4</v>
      </c>
      <c r="S197" s="63">
        <f t="shared" si="2"/>
        <v>2.0025574427211309E-3</v>
      </c>
      <c r="T197" s="63">
        <f>Q197/'סכום נכסי הקרן'!$C$41</f>
        <v>5.7591803471415382E-5</v>
      </c>
    </row>
    <row r="198" spans="1:20">
      <c r="A198" s="61" t="s">
        <v>697</v>
      </c>
      <c r="B198" s="55" t="s">
        <v>698</v>
      </c>
      <c r="C198" s="68" t="s">
        <v>118</v>
      </c>
      <c r="D198" s="68" t="s">
        <v>26</v>
      </c>
      <c r="E198" s="55" t="s">
        <v>539</v>
      </c>
      <c r="F198" s="68" t="s">
        <v>540</v>
      </c>
      <c r="G198" s="55" t="s">
        <v>541</v>
      </c>
      <c r="H198" s="55" t="s">
        <v>250</v>
      </c>
      <c r="I198" s="124" t="s">
        <v>2923</v>
      </c>
      <c r="J198" s="62">
        <v>2.3199999999975072</v>
      </c>
      <c r="K198" s="68" t="s">
        <v>130</v>
      </c>
      <c r="L198" s="69">
        <v>4.2999999999999997E-2</v>
      </c>
      <c r="M198" s="69">
        <v>5.2299999999929223E-2</v>
      </c>
      <c r="N198" s="62">
        <v>224702.562496</v>
      </c>
      <c r="O198" s="64">
        <v>99.99</v>
      </c>
      <c r="P198" s="124" t="s">
        <v>2923</v>
      </c>
      <c r="Q198" s="62">
        <v>224.68009973300005</v>
      </c>
      <c r="R198" s="63">
        <v>2.0241007248774222E-4</v>
      </c>
      <c r="S198" s="63">
        <f t="shared" si="2"/>
        <v>2.4981793587160214E-3</v>
      </c>
      <c r="T198" s="63">
        <f>Q198/'סכום נכסי הקרן'!$C$41</f>
        <v>7.1845457011219965E-5</v>
      </c>
    </row>
    <row r="199" spans="1:20">
      <c r="A199" s="61" t="s">
        <v>699</v>
      </c>
      <c r="B199" s="55" t="s">
        <v>700</v>
      </c>
      <c r="C199" s="68" t="s">
        <v>118</v>
      </c>
      <c r="D199" s="68" t="s">
        <v>26</v>
      </c>
      <c r="E199" s="55" t="s">
        <v>701</v>
      </c>
      <c r="F199" s="68" t="s">
        <v>527</v>
      </c>
      <c r="G199" s="55" t="s">
        <v>528</v>
      </c>
      <c r="H199" s="55" t="s">
        <v>128</v>
      </c>
      <c r="I199" s="124" t="s">
        <v>2923</v>
      </c>
      <c r="J199" s="62">
        <v>0.84999999999648312</v>
      </c>
      <c r="K199" s="68" t="s">
        <v>130</v>
      </c>
      <c r="L199" s="69">
        <v>3.5000000000000003E-2</v>
      </c>
      <c r="M199" s="69">
        <v>5.3099999999943727E-2</v>
      </c>
      <c r="N199" s="62">
        <v>113899.706211</v>
      </c>
      <c r="O199" s="64">
        <v>99.86</v>
      </c>
      <c r="P199" s="124" t="s">
        <v>2923</v>
      </c>
      <c r="Q199" s="62">
        <v>113.740249144</v>
      </c>
      <c r="R199" s="63">
        <v>5.9409402363342376E-4</v>
      </c>
      <c r="S199" s="63">
        <f t="shared" si="2"/>
        <v>1.2646582541329743E-3</v>
      </c>
      <c r="T199" s="63">
        <f>Q199/'סכום נכסי הקרן'!$C$41</f>
        <v>3.6370467122062052E-5</v>
      </c>
    </row>
    <row r="200" spans="1:20">
      <c r="A200" s="61" t="s">
        <v>702</v>
      </c>
      <c r="B200" s="55" t="s">
        <v>703</v>
      </c>
      <c r="C200" s="68" t="s">
        <v>118</v>
      </c>
      <c r="D200" s="68" t="s">
        <v>26</v>
      </c>
      <c r="E200" s="55" t="s">
        <v>701</v>
      </c>
      <c r="F200" s="68" t="s">
        <v>527</v>
      </c>
      <c r="G200" s="55" t="s">
        <v>528</v>
      </c>
      <c r="H200" s="55" t="s">
        <v>128</v>
      </c>
      <c r="I200" s="124" t="s">
        <v>2923</v>
      </c>
      <c r="J200" s="62">
        <v>2.370000000006534</v>
      </c>
      <c r="K200" s="68" t="s">
        <v>130</v>
      </c>
      <c r="L200" s="69">
        <v>2.6499999999999999E-2</v>
      </c>
      <c r="M200" s="69">
        <v>5.2800000000283911E-2</v>
      </c>
      <c r="N200" s="62">
        <v>93403.076484000019</v>
      </c>
      <c r="O200" s="64">
        <v>95.03</v>
      </c>
      <c r="P200" s="124" t="s">
        <v>2923</v>
      </c>
      <c r="Q200" s="62">
        <v>88.760946666000009</v>
      </c>
      <c r="R200" s="63">
        <v>1.5198585843227686E-4</v>
      </c>
      <c r="S200" s="63">
        <f t="shared" si="2"/>
        <v>9.8691768912601441E-4</v>
      </c>
      <c r="T200" s="63">
        <f>Q200/'סכום נכסי הקרן'!$C$41</f>
        <v>2.8382890988323052E-5</v>
      </c>
    </row>
    <row r="201" spans="1:20">
      <c r="A201" s="61" t="s">
        <v>704</v>
      </c>
      <c r="B201" s="55" t="s">
        <v>705</v>
      </c>
      <c r="C201" s="68" t="s">
        <v>118</v>
      </c>
      <c r="D201" s="68" t="s">
        <v>26</v>
      </c>
      <c r="E201" s="55" t="s">
        <v>701</v>
      </c>
      <c r="F201" s="68" t="s">
        <v>527</v>
      </c>
      <c r="G201" s="55" t="s">
        <v>528</v>
      </c>
      <c r="H201" s="55" t="s">
        <v>128</v>
      </c>
      <c r="I201" s="124" t="s">
        <v>2923</v>
      </c>
      <c r="J201" s="62">
        <v>1.9099999999988948</v>
      </c>
      <c r="K201" s="68" t="s">
        <v>130</v>
      </c>
      <c r="L201" s="69">
        <v>4.99E-2</v>
      </c>
      <c r="M201" s="69">
        <v>4.6799999999991397E-2</v>
      </c>
      <c r="N201" s="62">
        <v>319572.54236800002</v>
      </c>
      <c r="O201" s="64">
        <v>101.94</v>
      </c>
      <c r="P201" s="124" t="s">
        <v>2923</v>
      </c>
      <c r="Q201" s="62">
        <v>325.77225319600001</v>
      </c>
      <c r="R201" s="63">
        <v>9.1633703904802873E-4</v>
      </c>
      <c r="S201" s="63">
        <f t="shared" si="2"/>
        <v>3.6222056138651591E-3</v>
      </c>
      <c r="T201" s="63">
        <f>Q201/'סכום נכסי הקרן'!$C$41</f>
        <v>1.0417147063872262E-4</v>
      </c>
    </row>
    <row r="202" spans="1:20">
      <c r="A202" s="61" t="s">
        <v>706</v>
      </c>
      <c r="B202" s="55" t="s">
        <v>707</v>
      </c>
      <c r="C202" s="68" t="s">
        <v>118</v>
      </c>
      <c r="D202" s="68" t="s">
        <v>26</v>
      </c>
      <c r="E202" s="55" t="s">
        <v>555</v>
      </c>
      <c r="F202" s="68" t="s">
        <v>556</v>
      </c>
      <c r="G202" s="55" t="s">
        <v>528</v>
      </c>
      <c r="H202" s="55" t="s">
        <v>128</v>
      </c>
      <c r="I202" s="124" t="s">
        <v>2923</v>
      </c>
      <c r="J202" s="62">
        <v>1.6900000000098669</v>
      </c>
      <c r="K202" s="68" t="s">
        <v>130</v>
      </c>
      <c r="L202" s="69">
        <v>3.2500000000000001E-2</v>
      </c>
      <c r="M202" s="69">
        <v>5.3600000000166979E-2</v>
      </c>
      <c r="N202" s="62">
        <v>54510.637647000003</v>
      </c>
      <c r="O202" s="64">
        <v>96.68</v>
      </c>
      <c r="P202" s="124" t="s">
        <v>2923</v>
      </c>
      <c r="Q202" s="62">
        <v>52.700884492</v>
      </c>
      <c r="R202" s="63">
        <v>1.7205705654265962E-4</v>
      </c>
      <c r="S202" s="63">
        <f t="shared" ref="S202:S216" si="3">IFERROR(Q202/$Q$9,0)</f>
        <v>5.8597206419458675E-4</v>
      </c>
      <c r="T202" s="63">
        <f>Q202/'סכום נכסי הקרן'!$C$41</f>
        <v>1.6852044910620701E-5</v>
      </c>
    </row>
    <row r="203" spans="1:20">
      <c r="A203" s="61" t="s">
        <v>708</v>
      </c>
      <c r="B203" s="55" t="s">
        <v>709</v>
      </c>
      <c r="C203" s="68" t="s">
        <v>118</v>
      </c>
      <c r="D203" s="68" t="s">
        <v>26</v>
      </c>
      <c r="E203" s="55" t="s">
        <v>555</v>
      </c>
      <c r="F203" s="68" t="s">
        <v>556</v>
      </c>
      <c r="G203" s="55" t="s">
        <v>528</v>
      </c>
      <c r="H203" s="55" t="s">
        <v>128</v>
      </c>
      <c r="I203" s="124" t="s">
        <v>2923</v>
      </c>
      <c r="J203" s="62">
        <v>3.5400000000007998</v>
      </c>
      <c r="K203" s="68" t="s">
        <v>130</v>
      </c>
      <c r="L203" s="69">
        <v>2.1600000000000001E-2</v>
      </c>
      <c r="M203" s="69">
        <v>6.0500000000008144E-2</v>
      </c>
      <c r="N203" s="62">
        <v>767234.43955699995</v>
      </c>
      <c r="O203" s="64">
        <v>87.98</v>
      </c>
      <c r="P203" s="124" t="s">
        <v>2923</v>
      </c>
      <c r="Q203" s="62">
        <v>675.01283434900006</v>
      </c>
      <c r="R203" s="63">
        <v>9.8971204080135385E-4</v>
      </c>
      <c r="S203" s="63">
        <f t="shared" si="3"/>
        <v>7.5053515270956236E-3</v>
      </c>
      <c r="T203" s="63">
        <f>Q203/'סכום נכסי הקרן'!$C$41</f>
        <v>2.1584735644088665E-4</v>
      </c>
    </row>
    <row r="204" spans="1:20">
      <c r="A204" s="61" t="s">
        <v>710</v>
      </c>
      <c r="B204" s="55" t="s">
        <v>711</v>
      </c>
      <c r="C204" s="68" t="s">
        <v>118</v>
      </c>
      <c r="D204" s="68" t="s">
        <v>26</v>
      </c>
      <c r="E204" s="55" t="s">
        <v>712</v>
      </c>
      <c r="F204" s="68" t="s">
        <v>540</v>
      </c>
      <c r="G204" s="55" t="s">
        <v>541</v>
      </c>
      <c r="H204" s="55" t="s">
        <v>250</v>
      </c>
      <c r="I204" s="124" t="s">
        <v>2923</v>
      </c>
      <c r="J204" s="62">
        <v>3.5200000000022791</v>
      </c>
      <c r="K204" s="68" t="s">
        <v>130</v>
      </c>
      <c r="L204" s="69">
        <v>5.3399999999999996E-2</v>
      </c>
      <c r="M204" s="69">
        <v>5.69000000000527E-2</v>
      </c>
      <c r="N204" s="62">
        <v>352844.86203399999</v>
      </c>
      <c r="O204" s="64">
        <v>99.52</v>
      </c>
      <c r="P204" s="124" t="s">
        <v>2923</v>
      </c>
      <c r="Q204" s="62">
        <v>351.15121843499992</v>
      </c>
      <c r="R204" s="63">
        <v>8.8211215508499996E-4</v>
      </c>
      <c r="S204" s="63">
        <f t="shared" si="3"/>
        <v>3.9043899603247887E-3</v>
      </c>
      <c r="T204" s="63">
        <f>Q204/'סכום נכסי הקרן'!$C$41</f>
        <v>1.1228684604684562E-4</v>
      </c>
    </row>
    <row r="205" spans="1:20">
      <c r="A205" s="61" t="s">
        <v>713</v>
      </c>
      <c r="B205" s="55" t="s">
        <v>714</v>
      </c>
      <c r="C205" s="68" t="s">
        <v>118</v>
      </c>
      <c r="D205" s="68" t="s">
        <v>26</v>
      </c>
      <c r="E205" s="55" t="s">
        <v>559</v>
      </c>
      <c r="F205" s="68" t="s">
        <v>254</v>
      </c>
      <c r="G205" s="55" t="s">
        <v>560</v>
      </c>
      <c r="H205" s="55" t="s">
        <v>250</v>
      </c>
      <c r="I205" s="124" t="s">
        <v>2923</v>
      </c>
      <c r="J205" s="62">
        <v>3.5400000000346248</v>
      </c>
      <c r="K205" s="68" t="s">
        <v>130</v>
      </c>
      <c r="L205" s="69">
        <v>2.5000000000000001E-2</v>
      </c>
      <c r="M205" s="69">
        <v>5.3900000000463813E-2</v>
      </c>
      <c r="N205" s="62">
        <v>51262.409787999997</v>
      </c>
      <c r="O205" s="64">
        <v>91.27</v>
      </c>
      <c r="P205" s="124" t="s">
        <v>2923</v>
      </c>
      <c r="Q205" s="62">
        <v>46.787199696999998</v>
      </c>
      <c r="R205" s="63">
        <v>6.0254346710674015E-5</v>
      </c>
      <c r="S205" s="63">
        <f t="shared" si="3"/>
        <v>5.202188207770438E-4</v>
      </c>
      <c r="T205" s="63">
        <f>Q205/'סכום נכסי הקרן'!$C$41</f>
        <v>1.4961039043959717E-5</v>
      </c>
    </row>
    <row r="206" spans="1:20">
      <c r="A206" s="61" t="s">
        <v>715</v>
      </c>
      <c r="B206" s="55" t="s">
        <v>716</v>
      </c>
      <c r="C206" s="68" t="s">
        <v>118</v>
      </c>
      <c r="D206" s="68" t="s">
        <v>26</v>
      </c>
      <c r="E206" s="55" t="s">
        <v>717</v>
      </c>
      <c r="F206" s="68" t="s">
        <v>540</v>
      </c>
      <c r="G206" s="55" t="s">
        <v>563</v>
      </c>
      <c r="H206" s="55" t="s">
        <v>128</v>
      </c>
      <c r="I206" s="124" t="s">
        <v>2923</v>
      </c>
      <c r="J206" s="62">
        <v>2.9400000000079474</v>
      </c>
      <c r="K206" s="68" t="s">
        <v>130</v>
      </c>
      <c r="L206" s="69">
        <v>4.53E-2</v>
      </c>
      <c r="M206" s="69">
        <v>5.5900000000126591E-2</v>
      </c>
      <c r="N206" s="62">
        <v>251132.52974500001</v>
      </c>
      <c r="O206" s="64">
        <v>97.2</v>
      </c>
      <c r="P206" s="124" t="s">
        <v>2923</v>
      </c>
      <c r="Q206" s="62">
        <v>244.10082724899999</v>
      </c>
      <c r="R206" s="63">
        <v>3.5876075677857146E-4</v>
      </c>
      <c r="S206" s="63">
        <f t="shared" si="3"/>
        <v>2.7141150854197841E-3</v>
      </c>
      <c r="T206" s="63">
        <f>Q206/'סכום נכסי הקרן'!$C$41</f>
        <v>7.8055579961741579E-5</v>
      </c>
    </row>
    <row r="207" spans="1:20">
      <c r="A207" s="61" t="s">
        <v>718</v>
      </c>
      <c r="B207" s="55" t="s">
        <v>719</v>
      </c>
      <c r="C207" s="68" t="s">
        <v>118</v>
      </c>
      <c r="D207" s="68" t="s">
        <v>26</v>
      </c>
      <c r="E207" s="55" t="s">
        <v>546</v>
      </c>
      <c r="F207" s="68" t="s">
        <v>527</v>
      </c>
      <c r="G207" s="55" t="s">
        <v>563</v>
      </c>
      <c r="H207" s="55" t="s">
        <v>128</v>
      </c>
      <c r="I207" s="124" t="s">
        <v>2923</v>
      </c>
      <c r="J207" s="62">
        <v>4.430000000002285</v>
      </c>
      <c r="K207" s="68" t="s">
        <v>130</v>
      </c>
      <c r="L207" s="69">
        <v>5.5E-2</v>
      </c>
      <c r="M207" s="69">
        <v>6.3900000000047794E-2</v>
      </c>
      <c r="N207" s="62">
        <v>244070.8</v>
      </c>
      <c r="O207" s="64">
        <v>98.6</v>
      </c>
      <c r="P207" s="124" t="s">
        <v>2923</v>
      </c>
      <c r="Q207" s="62">
        <v>240.65380611500001</v>
      </c>
      <c r="R207" s="63">
        <v>4.2510824923624633E-4</v>
      </c>
      <c r="S207" s="63">
        <f t="shared" si="3"/>
        <v>2.6757882507056734E-3</v>
      </c>
      <c r="T207" s="63">
        <f>Q207/'סכום נכסי הקרן'!$C$41</f>
        <v>7.6953333661362232E-5</v>
      </c>
    </row>
    <row r="208" spans="1:20">
      <c r="A208" s="61" t="s">
        <v>720</v>
      </c>
      <c r="B208" s="55" t="s">
        <v>721</v>
      </c>
      <c r="C208" s="68" t="s">
        <v>118</v>
      </c>
      <c r="D208" s="68" t="s">
        <v>26</v>
      </c>
      <c r="E208" s="55" t="s">
        <v>722</v>
      </c>
      <c r="F208" s="68" t="s">
        <v>540</v>
      </c>
      <c r="G208" s="55" t="s">
        <v>563</v>
      </c>
      <c r="H208" s="55" t="s">
        <v>128</v>
      </c>
      <c r="I208" s="124" t="s">
        <v>2923</v>
      </c>
      <c r="J208" s="62">
        <v>3.1500000000082276</v>
      </c>
      <c r="K208" s="68" t="s">
        <v>130</v>
      </c>
      <c r="L208" s="69">
        <v>2.5000000000000001E-2</v>
      </c>
      <c r="M208" s="69">
        <v>6.1000000000135508E-2</v>
      </c>
      <c r="N208" s="62">
        <v>230511.31124700003</v>
      </c>
      <c r="O208" s="64">
        <v>89.63</v>
      </c>
      <c r="P208" s="124" t="s">
        <v>2923</v>
      </c>
      <c r="Q208" s="62">
        <v>206.623295982</v>
      </c>
      <c r="R208" s="63">
        <v>1.1573057222892152E-3</v>
      </c>
      <c r="S208" s="63">
        <f t="shared" si="3"/>
        <v>2.2974088656071965E-3</v>
      </c>
      <c r="T208" s="63">
        <f>Q208/'סכום נכסי הקרן'!$C$41</f>
        <v>6.6071472936999931E-5</v>
      </c>
    </row>
    <row r="209" spans="1:20">
      <c r="A209" s="61" t="s">
        <v>723</v>
      </c>
      <c r="B209" s="55" t="s">
        <v>724</v>
      </c>
      <c r="C209" s="68" t="s">
        <v>118</v>
      </c>
      <c r="D209" s="68" t="s">
        <v>26</v>
      </c>
      <c r="E209" s="55" t="s">
        <v>725</v>
      </c>
      <c r="F209" s="68" t="s">
        <v>254</v>
      </c>
      <c r="G209" s="55" t="s">
        <v>563</v>
      </c>
      <c r="H209" s="55" t="s">
        <v>128</v>
      </c>
      <c r="I209" s="124" t="s">
        <v>2923</v>
      </c>
      <c r="J209" s="62">
        <v>4.799999999995924</v>
      </c>
      <c r="K209" s="68" t="s">
        <v>130</v>
      </c>
      <c r="L209" s="69">
        <v>6.7699999999999996E-2</v>
      </c>
      <c r="M209" s="69">
        <v>5.9599999999945988E-2</v>
      </c>
      <c r="N209" s="62">
        <v>366756.83417599997</v>
      </c>
      <c r="O209" s="64">
        <v>107.02</v>
      </c>
      <c r="P209" s="124" t="s">
        <v>2923</v>
      </c>
      <c r="Q209" s="62">
        <v>392.503162922</v>
      </c>
      <c r="R209" s="63">
        <v>4.8900911223466665E-4</v>
      </c>
      <c r="S209" s="63">
        <f t="shared" si="3"/>
        <v>4.3641751138962749E-3</v>
      </c>
      <c r="T209" s="63">
        <f>Q209/'סכום נכסי הקרן'!$C$41</f>
        <v>1.2550986559108502E-4</v>
      </c>
    </row>
    <row r="210" spans="1:20">
      <c r="A210" s="61" t="s">
        <v>726</v>
      </c>
      <c r="B210" s="55" t="s">
        <v>727</v>
      </c>
      <c r="C210" s="68" t="s">
        <v>118</v>
      </c>
      <c r="D210" s="68" t="s">
        <v>26</v>
      </c>
      <c r="E210" s="55" t="s">
        <v>728</v>
      </c>
      <c r="F210" s="68" t="s">
        <v>591</v>
      </c>
      <c r="G210" s="55" t="s">
        <v>584</v>
      </c>
      <c r="H210" s="124" t="s">
        <v>2923</v>
      </c>
      <c r="I210" s="124" t="s">
        <v>2923</v>
      </c>
      <c r="J210" s="62">
        <v>2.9499999999870594</v>
      </c>
      <c r="K210" s="68" t="s">
        <v>130</v>
      </c>
      <c r="L210" s="69">
        <v>1.2E-2</v>
      </c>
      <c r="M210" s="69">
        <v>8.4199999999706676E-2</v>
      </c>
      <c r="N210" s="62">
        <v>28409.841120000001</v>
      </c>
      <c r="O210" s="64">
        <v>81.599999999999994</v>
      </c>
      <c r="P210" s="124" t="s">
        <v>2923</v>
      </c>
      <c r="Q210" s="62">
        <v>23.182430354000001</v>
      </c>
      <c r="R210" s="63">
        <v>4.5822324387096775E-4</v>
      </c>
      <c r="S210" s="63">
        <f t="shared" si="3"/>
        <v>2.5776145312404991E-4</v>
      </c>
      <c r="T210" s="63">
        <f>Q210/'סכום נכסי הקרן'!$C$41</f>
        <v>7.4129943212290581E-6</v>
      </c>
    </row>
    <row r="211" spans="1:20">
      <c r="A211" s="61" t="s">
        <v>729</v>
      </c>
      <c r="B211" s="55" t="s">
        <v>730</v>
      </c>
      <c r="C211" s="68" t="s">
        <v>118</v>
      </c>
      <c r="D211" s="68" t="s">
        <v>26</v>
      </c>
      <c r="E211" s="55" t="s">
        <v>728</v>
      </c>
      <c r="F211" s="68" t="s">
        <v>591</v>
      </c>
      <c r="G211" s="55" t="s">
        <v>584</v>
      </c>
      <c r="H211" s="124" t="s">
        <v>2923</v>
      </c>
      <c r="I211" s="124" t="s">
        <v>2923</v>
      </c>
      <c r="J211" s="62">
        <v>0.96999999999883257</v>
      </c>
      <c r="K211" s="68" t="s">
        <v>130</v>
      </c>
      <c r="L211" s="69">
        <v>3.5499999999999997E-2</v>
      </c>
      <c r="M211" s="69">
        <v>7.2899999999334553E-2</v>
      </c>
      <c r="N211" s="62">
        <v>44322.234134999999</v>
      </c>
      <c r="O211" s="64">
        <v>96.63</v>
      </c>
      <c r="P211" s="124" t="s">
        <v>2923</v>
      </c>
      <c r="Q211" s="62">
        <v>42.828575364999999</v>
      </c>
      <c r="R211" s="63">
        <v>1.5475510727214575E-4</v>
      </c>
      <c r="S211" s="63">
        <f t="shared" si="3"/>
        <v>4.7620355815758853E-4</v>
      </c>
      <c r="T211" s="63">
        <f>Q211/'סכום נכסי הקרן'!$C$41</f>
        <v>1.3695198524010445E-5</v>
      </c>
    </row>
    <row r="212" spans="1:20">
      <c r="A212" s="61" t="s">
        <v>731</v>
      </c>
      <c r="B212" s="55" t="s">
        <v>732</v>
      </c>
      <c r="C212" s="68" t="s">
        <v>118</v>
      </c>
      <c r="D212" s="68" t="s">
        <v>26</v>
      </c>
      <c r="E212" s="55" t="s">
        <v>728</v>
      </c>
      <c r="F212" s="68" t="s">
        <v>591</v>
      </c>
      <c r="G212" s="55" t="s">
        <v>584</v>
      </c>
      <c r="H212" s="124" t="s">
        <v>2923</v>
      </c>
      <c r="I212" s="124" t="s">
        <v>2923</v>
      </c>
      <c r="J212" s="62">
        <v>3.3300000000051848</v>
      </c>
      <c r="K212" s="68" t="s">
        <v>130</v>
      </c>
      <c r="L212" s="69">
        <v>6.0499999999999998E-2</v>
      </c>
      <c r="M212" s="69">
        <v>5.9000000000105447E-2</v>
      </c>
      <c r="N212" s="62">
        <v>222480.297032</v>
      </c>
      <c r="O212" s="64">
        <v>102.3</v>
      </c>
      <c r="P212" s="124" t="s">
        <v>2923</v>
      </c>
      <c r="Q212" s="62">
        <v>227.59733395399999</v>
      </c>
      <c r="R212" s="63">
        <v>1.0112740774181818E-3</v>
      </c>
      <c r="S212" s="63">
        <f t="shared" si="3"/>
        <v>2.5306155839273439E-3</v>
      </c>
      <c r="T212" s="63">
        <f>Q212/'סכום נכסי הקרן'!$C$41</f>
        <v>7.2778294525826633E-5</v>
      </c>
    </row>
    <row r="213" spans="1:20">
      <c r="A213" s="61" t="s">
        <v>733</v>
      </c>
      <c r="B213" s="55" t="s">
        <v>734</v>
      </c>
      <c r="C213" s="68" t="s">
        <v>118</v>
      </c>
      <c r="D213" s="68" t="s">
        <v>26</v>
      </c>
      <c r="E213" s="55" t="s">
        <v>735</v>
      </c>
      <c r="F213" s="68" t="s">
        <v>271</v>
      </c>
      <c r="G213" s="55" t="s">
        <v>584</v>
      </c>
      <c r="H213" s="124" t="s">
        <v>2923</v>
      </c>
      <c r="I213" s="124" t="s">
        <v>2923</v>
      </c>
      <c r="J213" s="62">
        <v>1.9799999999792244</v>
      </c>
      <c r="K213" s="68" t="s">
        <v>130</v>
      </c>
      <c r="L213" s="69">
        <v>0.01</v>
      </c>
      <c r="M213" s="69">
        <v>6.5099999999535807E-2</v>
      </c>
      <c r="N213" s="62">
        <v>68456.977983999997</v>
      </c>
      <c r="O213" s="64">
        <v>90</v>
      </c>
      <c r="P213" s="124" t="s">
        <v>2923</v>
      </c>
      <c r="Q213" s="62">
        <v>61.611280186000002</v>
      </c>
      <c r="R213" s="63">
        <v>2.8523740826666666E-4</v>
      </c>
      <c r="S213" s="63">
        <f t="shared" si="3"/>
        <v>6.8504522032721915E-4</v>
      </c>
      <c r="T213" s="63">
        <f>Q213/'סכום נכסי הקרן'!$C$41</f>
        <v>1.9701302372883662E-5</v>
      </c>
    </row>
    <row r="214" spans="1:20">
      <c r="A214" s="123" t="s">
        <v>2923</v>
      </c>
      <c r="B214" s="124" t="s">
        <v>2923</v>
      </c>
      <c r="C214" s="124" t="s">
        <v>2923</v>
      </c>
      <c r="D214" s="124" t="s">
        <v>2923</v>
      </c>
      <c r="E214" s="124" t="s">
        <v>2923</v>
      </c>
      <c r="F214" s="124" t="s">
        <v>2923</v>
      </c>
      <c r="G214" s="124" t="s">
        <v>2923</v>
      </c>
      <c r="H214" s="124" t="s">
        <v>2923</v>
      </c>
      <c r="I214" s="124" t="s">
        <v>2923</v>
      </c>
      <c r="J214" s="124" t="s">
        <v>2923</v>
      </c>
      <c r="K214" s="124" t="s">
        <v>2923</v>
      </c>
      <c r="L214" s="124" t="s">
        <v>2923</v>
      </c>
      <c r="M214" s="124" t="s">
        <v>2923</v>
      </c>
      <c r="N214" s="124" t="s">
        <v>2923</v>
      </c>
      <c r="O214" s="124" t="s">
        <v>2923</v>
      </c>
      <c r="P214" s="124" t="s">
        <v>2923</v>
      </c>
      <c r="Q214" s="124" t="s">
        <v>2923</v>
      </c>
      <c r="R214" s="124" t="s">
        <v>2923</v>
      </c>
      <c r="S214" s="124" t="s">
        <v>2923</v>
      </c>
      <c r="T214" s="124" t="s">
        <v>2923</v>
      </c>
    </row>
    <row r="215" spans="1:20">
      <c r="A215" s="71" t="s">
        <v>47</v>
      </c>
      <c r="B215" s="121" t="s">
        <v>2923</v>
      </c>
      <c r="C215" s="121" t="s">
        <v>2923</v>
      </c>
      <c r="D215" s="121" t="s">
        <v>2923</v>
      </c>
      <c r="E215" s="121" t="s">
        <v>2923</v>
      </c>
      <c r="F215" s="121" t="s">
        <v>2923</v>
      </c>
      <c r="G215" s="121" t="s">
        <v>2923</v>
      </c>
      <c r="H215" s="121" t="s">
        <v>2923</v>
      </c>
      <c r="I215" s="121" t="s">
        <v>2923</v>
      </c>
      <c r="J215" s="65">
        <v>2.8199999999974228</v>
      </c>
      <c r="K215" s="121" t="s">
        <v>2923</v>
      </c>
      <c r="L215" s="121" t="s">
        <v>2923</v>
      </c>
      <c r="M215" s="75">
        <v>4.7699999999950789E-2</v>
      </c>
      <c r="N215" s="121" t="s">
        <v>2923</v>
      </c>
      <c r="O215" s="121" t="s">
        <v>2923</v>
      </c>
      <c r="P215" s="121" t="s">
        <v>2923</v>
      </c>
      <c r="Q215" s="65">
        <v>170.70565439199999</v>
      </c>
      <c r="R215" s="121" t="s">
        <v>2923</v>
      </c>
      <c r="S215" s="66">
        <f t="shared" si="3"/>
        <v>1.8980467906369264E-3</v>
      </c>
      <c r="T215" s="66">
        <f>Q215/'סכום נכסי הקרן'!$C$41</f>
        <v>5.4586168373465705E-5</v>
      </c>
    </row>
    <row r="216" spans="1:20">
      <c r="A216" s="61" t="s">
        <v>736</v>
      </c>
      <c r="B216" s="55" t="s">
        <v>737</v>
      </c>
      <c r="C216" s="68" t="s">
        <v>118</v>
      </c>
      <c r="D216" s="68" t="s">
        <v>26</v>
      </c>
      <c r="E216" s="55" t="s">
        <v>738</v>
      </c>
      <c r="F216" s="68" t="s">
        <v>597</v>
      </c>
      <c r="G216" s="55" t="s">
        <v>292</v>
      </c>
      <c r="H216" s="55" t="s">
        <v>250</v>
      </c>
      <c r="I216" s="124" t="s">
        <v>2923</v>
      </c>
      <c r="J216" s="62">
        <v>2.8199999999974228</v>
      </c>
      <c r="K216" s="68" t="s">
        <v>130</v>
      </c>
      <c r="L216" s="69">
        <v>2.12E-2</v>
      </c>
      <c r="M216" s="69">
        <v>4.7699999999950789E-2</v>
      </c>
      <c r="N216" s="62">
        <v>165733.65180699999</v>
      </c>
      <c r="O216" s="64">
        <v>103</v>
      </c>
      <c r="P216" s="124" t="s">
        <v>2923</v>
      </c>
      <c r="Q216" s="62">
        <v>170.70565439199999</v>
      </c>
      <c r="R216" s="63">
        <v>1.1048910120466666E-3</v>
      </c>
      <c r="S216" s="63">
        <f t="shared" si="3"/>
        <v>1.8980467906369264E-3</v>
      </c>
      <c r="T216" s="63">
        <f>Q216/'סכום נכסי הקרן'!$C$41</f>
        <v>5.4586168373465705E-5</v>
      </c>
    </row>
    <row r="217" spans="1:20">
      <c r="A217" s="126" t="s">
        <v>2923</v>
      </c>
      <c r="B217" s="127" t="s">
        <v>2923</v>
      </c>
      <c r="C217" s="127" t="s">
        <v>2923</v>
      </c>
      <c r="D217" s="127" t="s">
        <v>2923</v>
      </c>
      <c r="E217" s="127" t="s">
        <v>2923</v>
      </c>
      <c r="F217" s="127" t="s">
        <v>2923</v>
      </c>
      <c r="G217" s="127" t="s">
        <v>2923</v>
      </c>
      <c r="H217" s="127" t="s">
        <v>2923</v>
      </c>
      <c r="I217" s="127" t="s">
        <v>2923</v>
      </c>
      <c r="J217" s="127" t="s">
        <v>2923</v>
      </c>
      <c r="K217" s="127" t="s">
        <v>2923</v>
      </c>
      <c r="L217" s="127" t="s">
        <v>2923</v>
      </c>
      <c r="M217" s="127" t="s">
        <v>2923</v>
      </c>
      <c r="N217" s="127" t="s">
        <v>2923</v>
      </c>
      <c r="O217" s="127" t="s">
        <v>2923</v>
      </c>
      <c r="P217" s="127" t="s">
        <v>2923</v>
      </c>
      <c r="Q217" s="127" t="s">
        <v>2923</v>
      </c>
      <c r="R217" s="127" t="s">
        <v>2923</v>
      </c>
      <c r="S217" s="127" t="s">
        <v>2923</v>
      </c>
      <c r="T217" s="127" t="s">
        <v>2923</v>
      </c>
    </row>
    <row r="218" spans="1:20">
      <c r="A218" s="126" t="s">
        <v>2923</v>
      </c>
      <c r="B218" s="127" t="s">
        <v>2923</v>
      </c>
      <c r="C218" s="127" t="s">
        <v>2923</v>
      </c>
      <c r="D218" s="127" t="s">
        <v>2923</v>
      </c>
      <c r="E218" s="127" t="s">
        <v>2923</v>
      </c>
      <c r="F218" s="127" t="s">
        <v>2923</v>
      </c>
      <c r="G218" s="127" t="s">
        <v>2923</v>
      </c>
      <c r="H218" s="127" t="s">
        <v>2923</v>
      </c>
      <c r="I218" s="127" t="s">
        <v>2923</v>
      </c>
      <c r="J218" s="127" t="s">
        <v>2923</v>
      </c>
      <c r="K218" s="127" t="s">
        <v>2923</v>
      </c>
      <c r="L218" s="127" t="s">
        <v>2923</v>
      </c>
      <c r="M218" s="127" t="s">
        <v>2923</v>
      </c>
      <c r="N218" s="127" t="s">
        <v>2923</v>
      </c>
      <c r="O218" s="127" t="s">
        <v>2923</v>
      </c>
      <c r="P218" s="127" t="s">
        <v>2923</v>
      </c>
      <c r="Q218" s="127" t="s">
        <v>2923</v>
      </c>
      <c r="R218" s="127" t="s">
        <v>2923</v>
      </c>
      <c r="S218" s="127" t="s">
        <v>2923</v>
      </c>
      <c r="T218" s="127" t="s">
        <v>2923</v>
      </c>
    </row>
    <row r="219" spans="1:20">
      <c r="A219" s="126" t="s">
        <v>2923</v>
      </c>
      <c r="B219" s="127" t="s">
        <v>2923</v>
      </c>
      <c r="C219" s="127" t="s">
        <v>2923</v>
      </c>
      <c r="D219" s="127" t="s">
        <v>2923</v>
      </c>
      <c r="E219" s="127" t="s">
        <v>2923</v>
      </c>
      <c r="F219" s="127" t="s">
        <v>2923</v>
      </c>
      <c r="G219" s="127" t="s">
        <v>2923</v>
      </c>
      <c r="H219" s="127" t="s">
        <v>2923</v>
      </c>
      <c r="I219" s="127" t="s">
        <v>2923</v>
      </c>
      <c r="J219" s="127" t="s">
        <v>2923</v>
      </c>
      <c r="K219" s="127" t="s">
        <v>2923</v>
      </c>
      <c r="L219" s="127" t="s">
        <v>2923</v>
      </c>
      <c r="M219" s="127" t="s">
        <v>2923</v>
      </c>
      <c r="N219" s="127" t="s">
        <v>2923</v>
      </c>
      <c r="O219" s="127" t="s">
        <v>2923</v>
      </c>
      <c r="P219" s="127" t="s">
        <v>2923</v>
      </c>
      <c r="Q219" s="127" t="s">
        <v>2923</v>
      </c>
      <c r="R219" s="127" t="s">
        <v>2923</v>
      </c>
      <c r="S219" s="127" t="s">
        <v>2923</v>
      </c>
      <c r="T219" s="127" t="s">
        <v>2923</v>
      </c>
    </row>
    <row r="220" spans="1:20">
      <c r="A220" s="91" t="s">
        <v>205</v>
      </c>
      <c r="B220" s="129" t="s">
        <v>2923</v>
      </c>
      <c r="C220" s="129" t="s">
        <v>2923</v>
      </c>
      <c r="D220" s="129" t="s">
        <v>2923</v>
      </c>
      <c r="E220" s="129" t="s">
        <v>2923</v>
      </c>
      <c r="F220" s="129" t="s">
        <v>2923</v>
      </c>
      <c r="G220" s="129" t="s">
        <v>2923</v>
      </c>
      <c r="H220" s="129" t="s">
        <v>2923</v>
      </c>
      <c r="I220" s="129" t="s">
        <v>2923</v>
      </c>
      <c r="J220" s="129" t="s">
        <v>2923</v>
      </c>
      <c r="K220" s="127" t="s">
        <v>2923</v>
      </c>
      <c r="L220" s="127" t="s">
        <v>2923</v>
      </c>
      <c r="M220" s="127" t="s">
        <v>2923</v>
      </c>
      <c r="N220" s="127" t="s">
        <v>2923</v>
      </c>
      <c r="O220" s="127" t="s">
        <v>2923</v>
      </c>
      <c r="P220" s="127" t="s">
        <v>2923</v>
      </c>
      <c r="Q220" s="127" t="s">
        <v>2923</v>
      </c>
      <c r="R220" s="127" t="s">
        <v>2923</v>
      </c>
      <c r="S220" s="127" t="s">
        <v>2923</v>
      </c>
      <c r="T220" s="127" t="s">
        <v>2923</v>
      </c>
    </row>
    <row r="221" spans="1:20">
      <c r="A221" s="91" t="s">
        <v>110</v>
      </c>
      <c r="B221" s="129" t="s">
        <v>2923</v>
      </c>
      <c r="C221" s="129" t="s">
        <v>2923</v>
      </c>
      <c r="D221" s="129" t="s">
        <v>2923</v>
      </c>
      <c r="E221" s="129" t="s">
        <v>2923</v>
      </c>
      <c r="F221" s="129" t="s">
        <v>2923</v>
      </c>
      <c r="G221" s="129" t="s">
        <v>2923</v>
      </c>
      <c r="H221" s="129" t="s">
        <v>2923</v>
      </c>
      <c r="I221" s="129" t="s">
        <v>2923</v>
      </c>
      <c r="J221" s="129" t="s">
        <v>2923</v>
      </c>
      <c r="K221" s="127" t="s">
        <v>2923</v>
      </c>
      <c r="L221" s="127" t="s">
        <v>2923</v>
      </c>
      <c r="M221" s="127" t="s">
        <v>2923</v>
      </c>
      <c r="N221" s="127" t="s">
        <v>2923</v>
      </c>
      <c r="O221" s="127" t="s">
        <v>2923</v>
      </c>
      <c r="P221" s="127" t="s">
        <v>2923</v>
      </c>
      <c r="Q221" s="127" t="s">
        <v>2923</v>
      </c>
      <c r="R221" s="127" t="s">
        <v>2923</v>
      </c>
      <c r="S221" s="127" t="s">
        <v>2923</v>
      </c>
      <c r="T221" s="127" t="s">
        <v>2923</v>
      </c>
    </row>
    <row r="222" spans="1:20">
      <c r="A222" s="91" t="s">
        <v>188</v>
      </c>
      <c r="B222" s="129" t="s">
        <v>2923</v>
      </c>
      <c r="C222" s="129" t="s">
        <v>2923</v>
      </c>
      <c r="D222" s="129" t="s">
        <v>2923</v>
      </c>
      <c r="E222" s="129" t="s">
        <v>2923</v>
      </c>
      <c r="F222" s="129" t="s">
        <v>2923</v>
      </c>
      <c r="G222" s="129" t="s">
        <v>2923</v>
      </c>
      <c r="H222" s="129" t="s">
        <v>2923</v>
      </c>
      <c r="I222" s="129" t="s">
        <v>2923</v>
      </c>
      <c r="J222" s="129" t="s">
        <v>2923</v>
      </c>
      <c r="K222" s="127" t="s">
        <v>2923</v>
      </c>
      <c r="L222" s="127" t="s">
        <v>2923</v>
      </c>
      <c r="M222" s="127" t="s">
        <v>2923</v>
      </c>
      <c r="N222" s="127" t="s">
        <v>2923</v>
      </c>
      <c r="O222" s="127" t="s">
        <v>2923</v>
      </c>
      <c r="P222" s="127" t="s">
        <v>2923</v>
      </c>
      <c r="Q222" s="127" t="s">
        <v>2923</v>
      </c>
      <c r="R222" s="127" t="s">
        <v>2923</v>
      </c>
      <c r="S222" s="127" t="s">
        <v>2923</v>
      </c>
      <c r="T222" s="127" t="s">
        <v>2923</v>
      </c>
    </row>
    <row r="223" spans="1:20">
      <c r="A223" s="91" t="s">
        <v>196</v>
      </c>
      <c r="B223" s="129" t="s">
        <v>2923</v>
      </c>
      <c r="C223" s="129" t="s">
        <v>2923</v>
      </c>
      <c r="D223" s="129" t="s">
        <v>2923</v>
      </c>
      <c r="E223" s="129" t="s">
        <v>2923</v>
      </c>
      <c r="F223" s="129" t="s">
        <v>2923</v>
      </c>
      <c r="G223" s="129" t="s">
        <v>2923</v>
      </c>
      <c r="H223" s="129" t="s">
        <v>2923</v>
      </c>
      <c r="I223" s="129" t="s">
        <v>2923</v>
      </c>
      <c r="J223" s="129" t="s">
        <v>2923</v>
      </c>
      <c r="K223" s="127" t="s">
        <v>2923</v>
      </c>
      <c r="L223" s="127" t="s">
        <v>2923</v>
      </c>
      <c r="M223" s="127" t="s">
        <v>2923</v>
      </c>
      <c r="N223" s="127" t="s">
        <v>2923</v>
      </c>
      <c r="O223" s="127" t="s">
        <v>2923</v>
      </c>
      <c r="P223" s="127" t="s">
        <v>2923</v>
      </c>
      <c r="Q223" s="127" t="s">
        <v>2923</v>
      </c>
      <c r="R223" s="127" t="s">
        <v>2923</v>
      </c>
      <c r="S223" s="127" t="s">
        <v>2923</v>
      </c>
      <c r="T223" s="127" t="s">
        <v>2923</v>
      </c>
    </row>
    <row r="224" spans="1:20">
      <c r="A224" s="91" t="s">
        <v>201</v>
      </c>
      <c r="B224" s="130" t="s">
        <v>2923</v>
      </c>
      <c r="C224" s="130" t="s">
        <v>2923</v>
      </c>
      <c r="D224" s="130" t="s">
        <v>2923</v>
      </c>
      <c r="E224" s="130" t="s">
        <v>2923</v>
      </c>
      <c r="F224" s="130" t="s">
        <v>2923</v>
      </c>
      <c r="G224" s="130" t="s">
        <v>2923</v>
      </c>
      <c r="H224" s="130" t="s">
        <v>2923</v>
      </c>
      <c r="I224" s="130" t="s">
        <v>2923</v>
      </c>
      <c r="J224" s="130" t="s">
        <v>2923</v>
      </c>
      <c r="K224" s="127" t="s">
        <v>2923</v>
      </c>
      <c r="L224" s="127" t="s">
        <v>2923</v>
      </c>
      <c r="M224" s="127" t="s">
        <v>2923</v>
      </c>
      <c r="N224" s="127" t="s">
        <v>2923</v>
      </c>
      <c r="O224" s="127" t="s">
        <v>2923</v>
      </c>
      <c r="P224" s="127" t="s">
        <v>2923</v>
      </c>
      <c r="Q224" s="127" t="s">
        <v>2923</v>
      </c>
      <c r="R224" s="127" t="s">
        <v>2923</v>
      </c>
      <c r="S224" s="127" t="s">
        <v>2923</v>
      </c>
      <c r="T224" s="127" t="s">
        <v>2923</v>
      </c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216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222 A22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225:H826 H35:H223 F10:F33 F225:F553 F35:F223 K10:K826 D10:D33 D225:D820 D35:D223" xr:uid="{00000000-0002-0000-0400-000002000000}">
      <formula1>#REF!</formula1>
    </dataValidation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55" zoomScaleNormal="55" workbookViewId="0"/>
  </sheetViews>
  <sheetFormatPr defaultColWidth="0" defaultRowHeight="18" zeroHeight="1"/>
  <cols>
    <col min="1" max="1" width="42.7109375" style="2" bestFit="1" customWidth="1"/>
    <col min="2" max="2" width="69.28515625" style="2" bestFit="1" customWidth="1"/>
    <col min="3" max="3" width="12.7109375" style="2" customWidth="1"/>
    <col min="4" max="4" width="11.7109375" style="2" customWidth="1"/>
    <col min="5" max="5" width="13.7109375" style="2" customWidth="1"/>
    <col min="6" max="6" width="44.7109375" style="2" bestFit="1" customWidth="1"/>
    <col min="7" max="7" width="12.28515625" style="1" bestFit="1" customWidth="1"/>
    <col min="8" max="8" width="13.7109375" style="1" customWidth="1"/>
    <col min="9" max="9" width="13.140625" style="1" bestFit="1" customWidth="1"/>
    <col min="10" max="10" width="31.140625" style="1" customWidth="1"/>
    <col min="11" max="11" width="10.7109375" style="1" customWidth="1"/>
    <col min="12" max="12" width="22.140625" style="1" customWidth="1"/>
    <col min="13" max="13" width="26.42578125" style="1" customWidth="1"/>
    <col min="14" max="14" width="24.710937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143</v>
      </c>
      <c r="B1" s="37" t="s" vm="1">
        <v>213</v>
      </c>
    </row>
    <row r="2" spans="1:14">
      <c r="A2" s="37" t="s">
        <v>142</v>
      </c>
      <c r="B2" s="37" t="s">
        <v>214</v>
      </c>
    </row>
    <row r="3" spans="1:14">
      <c r="A3" s="37" t="s">
        <v>144</v>
      </c>
      <c r="B3" s="37" t="s">
        <v>215</v>
      </c>
    </row>
    <row r="4" spans="1:14">
      <c r="A4" s="37" t="s">
        <v>145</v>
      </c>
      <c r="B4" s="37">
        <v>2207</v>
      </c>
    </row>
    <row r="5" spans="1:14" ht="18.75">
      <c r="A5" s="152" t="s">
        <v>90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</row>
    <row r="6" spans="1:14" s="3" customFormat="1">
      <c r="A6" s="38" t="s">
        <v>113</v>
      </c>
      <c r="B6" s="39" t="s">
        <v>45</v>
      </c>
      <c r="C6" s="39" t="s">
        <v>117</v>
      </c>
      <c r="D6" s="39" t="s">
        <v>174</v>
      </c>
      <c r="E6" s="39" t="s">
        <v>115</v>
      </c>
      <c r="F6" s="39" t="s">
        <v>65</v>
      </c>
      <c r="G6" s="39" t="s">
        <v>101</v>
      </c>
      <c r="H6" s="40" t="s">
        <v>190</v>
      </c>
      <c r="I6" s="40" t="s">
        <v>189</v>
      </c>
      <c r="J6" s="39" t="s">
        <v>204</v>
      </c>
      <c r="K6" s="40" t="s">
        <v>62</v>
      </c>
      <c r="L6" s="40" t="s">
        <v>59</v>
      </c>
      <c r="M6" s="40" t="s">
        <v>146</v>
      </c>
      <c r="N6" s="42" t="s">
        <v>148</v>
      </c>
    </row>
    <row r="7" spans="1:14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12" t="s">
        <v>197</v>
      </c>
      <c r="I7" s="118" t="s">
        <v>2923</v>
      </c>
      <c r="J7" s="12" t="s">
        <v>193</v>
      </c>
      <c r="K7" s="12" t="s">
        <v>193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28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120" t="s">
        <v>2923</v>
      </c>
      <c r="H9" s="120" t="s">
        <v>2923</v>
      </c>
      <c r="I9" s="120" t="s">
        <v>2923</v>
      </c>
      <c r="J9" s="72">
        <v>12.639322439999999</v>
      </c>
      <c r="K9" s="72">
        <v>20942.156858419992</v>
      </c>
      <c r="L9" s="120" t="s">
        <v>2923</v>
      </c>
      <c r="M9" s="74">
        <f>IFERROR(K9/$K$9,0)</f>
        <v>1</v>
      </c>
      <c r="N9" s="74">
        <f>K9/'סכום נכסי הקרן'!$C$41</f>
        <v>6.6966270358693892E-3</v>
      </c>
    </row>
    <row r="10" spans="1:14">
      <c r="A10" s="56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121" t="s">
        <v>2923</v>
      </c>
      <c r="I10" s="121" t="s">
        <v>2923</v>
      </c>
      <c r="J10" s="65">
        <v>10.376584805999999</v>
      </c>
      <c r="K10" s="65">
        <v>15288.981064851001</v>
      </c>
      <c r="L10" s="121" t="s">
        <v>2923</v>
      </c>
      <c r="M10" s="66">
        <f t="shared" ref="M10:M73" si="0">IFERROR(K10/$K$9,0)</f>
        <v>0.73005761384620327</v>
      </c>
      <c r="N10" s="66">
        <f>K10/'סכום נכסי הקרן'!$C$41</f>
        <v>4.88892355462478E-3</v>
      </c>
    </row>
    <row r="11" spans="1:14">
      <c r="A11" s="71" t="s">
        <v>739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121" t="s">
        <v>2923</v>
      </c>
      <c r="I11" s="121" t="s">
        <v>2923</v>
      </c>
      <c r="J11" s="65">
        <v>1.4340280270000001</v>
      </c>
      <c r="K11" s="65">
        <v>9488.1611120040016</v>
      </c>
      <c r="L11" s="121" t="s">
        <v>2923</v>
      </c>
      <c r="M11" s="66">
        <f t="shared" si="0"/>
        <v>0.45306513441518781</v>
      </c>
      <c r="N11" s="66">
        <f>K11/'סכום נכסי הקרן'!$C$41</f>
        <v>3.0340082281345459E-3</v>
      </c>
    </row>
    <row r="12" spans="1:14">
      <c r="A12" s="61" t="s">
        <v>740</v>
      </c>
      <c r="B12" s="55" t="s">
        <v>741</v>
      </c>
      <c r="C12" s="68" t="s">
        <v>118</v>
      </c>
      <c r="D12" s="68" t="s">
        <v>26</v>
      </c>
      <c r="E12" s="55" t="s">
        <v>559</v>
      </c>
      <c r="F12" s="68" t="s">
        <v>254</v>
      </c>
      <c r="G12" s="68" t="s">
        <v>130</v>
      </c>
      <c r="H12" s="62">
        <v>7228.5386099999996</v>
      </c>
      <c r="I12" s="64">
        <v>2400</v>
      </c>
      <c r="J12" s="124" t="s">
        <v>2923</v>
      </c>
      <c r="K12" s="62">
        <v>173.48492662999999</v>
      </c>
      <c r="L12" s="63">
        <v>3.2207319204186858E-5</v>
      </c>
      <c r="M12" s="63">
        <f t="shared" si="0"/>
        <v>8.2840047375659278E-3</v>
      </c>
      <c r="N12" s="63">
        <f>K12/'סכום נכסי הקרן'!$C$41</f>
        <v>5.5474890090854095E-5</v>
      </c>
    </row>
    <row r="13" spans="1:14">
      <c r="A13" s="61" t="s">
        <v>742</v>
      </c>
      <c r="B13" s="55" t="s">
        <v>743</v>
      </c>
      <c r="C13" s="68" t="s">
        <v>118</v>
      </c>
      <c r="D13" s="68" t="s">
        <v>26</v>
      </c>
      <c r="E13" s="55" t="s">
        <v>744</v>
      </c>
      <c r="F13" s="68" t="s">
        <v>591</v>
      </c>
      <c r="G13" s="68" t="s">
        <v>130</v>
      </c>
      <c r="H13" s="62">
        <v>910.5548510000001</v>
      </c>
      <c r="I13" s="64">
        <v>27680</v>
      </c>
      <c r="J13" s="124" t="s">
        <v>2923</v>
      </c>
      <c r="K13" s="62">
        <v>252.04158295699997</v>
      </c>
      <c r="L13" s="63">
        <v>1.623210535568738E-5</v>
      </c>
      <c r="M13" s="63">
        <f t="shared" si="0"/>
        <v>1.2035130128235301E-2</v>
      </c>
      <c r="N13" s="63">
        <f>K13/'סכום נכסי הקרן'!$C$41</f>
        <v>8.0594777796946744E-5</v>
      </c>
    </row>
    <row r="14" spans="1:14">
      <c r="A14" s="61" t="s">
        <v>745</v>
      </c>
      <c r="B14" s="55" t="s">
        <v>746</v>
      </c>
      <c r="C14" s="68" t="s">
        <v>118</v>
      </c>
      <c r="D14" s="68" t="s">
        <v>26</v>
      </c>
      <c r="E14" s="55" t="s">
        <v>747</v>
      </c>
      <c r="F14" s="68" t="s">
        <v>390</v>
      </c>
      <c r="G14" s="68" t="s">
        <v>130</v>
      </c>
      <c r="H14" s="62">
        <v>33093.666868</v>
      </c>
      <c r="I14" s="64">
        <v>1818</v>
      </c>
      <c r="J14" s="124" t="s">
        <v>2923</v>
      </c>
      <c r="K14" s="62">
        <v>601.64286365299995</v>
      </c>
      <c r="L14" s="63">
        <v>2.5665344432366155E-5</v>
      </c>
      <c r="M14" s="63">
        <f t="shared" si="0"/>
        <v>2.8728791772520017E-2</v>
      </c>
      <c r="N14" s="63">
        <f>K14/'סכום נכסי הקרן'!$C$41</f>
        <v>1.9238600369171963E-4</v>
      </c>
    </row>
    <row r="15" spans="1:14">
      <c r="A15" s="61" t="s">
        <v>748</v>
      </c>
      <c r="B15" s="55" t="s">
        <v>749</v>
      </c>
      <c r="C15" s="68" t="s">
        <v>118</v>
      </c>
      <c r="D15" s="68" t="s">
        <v>26</v>
      </c>
      <c r="E15" s="55" t="s">
        <v>738</v>
      </c>
      <c r="F15" s="68" t="s">
        <v>597</v>
      </c>
      <c r="G15" s="68" t="s">
        <v>130</v>
      </c>
      <c r="H15" s="62">
        <v>790.533636</v>
      </c>
      <c r="I15" s="64">
        <v>77500</v>
      </c>
      <c r="J15" s="62">
        <v>1.4340280270000001</v>
      </c>
      <c r="K15" s="62">
        <v>614.09759613599999</v>
      </c>
      <c r="L15" s="63">
        <v>1.7783243431108891E-5</v>
      </c>
      <c r="M15" s="63">
        <f t="shared" si="0"/>
        <v>2.9323512391184112E-2</v>
      </c>
      <c r="N15" s="63">
        <f>K15/'סכום נכסי הקרן'!$C$41</f>
        <v>1.9636862586545458E-4</v>
      </c>
    </row>
    <row r="16" spans="1:14">
      <c r="A16" s="61" t="s">
        <v>750</v>
      </c>
      <c r="B16" s="55" t="s">
        <v>751</v>
      </c>
      <c r="C16" s="68" t="s">
        <v>118</v>
      </c>
      <c r="D16" s="68" t="s">
        <v>26</v>
      </c>
      <c r="E16" s="55" t="s">
        <v>752</v>
      </c>
      <c r="F16" s="68" t="s">
        <v>477</v>
      </c>
      <c r="G16" s="68" t="s">
        <v>130</v>
      </c>
      <c r="H16" s="62">
        <v>192.53507200000001</v>
      </c>
      <c r="I16" s="64">
        <v>152920</v>
      </c>
      <c r="J16" s="124" t="s">
        <v>2923</v>
      </c>
      <c r="K16" s="62">
        <v>294.42463248500002</v>
      </c>
      <c r="L16" s="63">
        <v>5.0147085734854369E-5</v>
      </c>
      <c r="M16" s="63">
        <f t="shared" si="0"/>
        <v>1.4058945049235643E-2</v>
      </c>
      <c r="N16" s="63">
        <f>K16/'סכום נכסי הקרן'!$C$41</f>
        <v>9.4147511512513503E-5</v>
      </c>
    </row>
    <row r="17" spans="1:14">
      <c r="A17" s="61" t="s">
        <v>753</v>
      </c>
      <c r="B17" s="55" t="s">
        <v>754</v>
      </c>
      <c r="C17" s="68" t="s">
        <v>118</v>
      </c>
      <c r="D17" s="68" t="s">
        <v>26</v>
      </c>
      <c r="E17" s="55" t="s">
        <v>283</v>
      </c>
      <c r="F17" s="68" t="s">
        <v>271</v>
      </c>
      <c r="G17" s="68" t="s">
        <v>130</v>
      </c>
      <c r="H17" s="62">
        <v>7136.6691579999997</v>
      </c>
      <c r="I17" s="64">
        <v>2000</v>
      </c>
      <c r="J17" s="124" t="s">
        <v>2923</v>
      </c>
      <c r="K17" s="62">
        <v>142.73338316100001</v>
      </c>
      <c r="L17" s="63">
        <v>1.5173818660744476E-5</v>
      </c>
      <c r="M17" s="63">
        <f t="shared" si="0"/>
        <v>6.8156009013757672E-3</v>
      </c>
      <c r="N17" s="63">
        <f>K17/'סכום נכסי הקרן'!$C$41</f>
        <v>4.5641537261848744E-5</v>
      </c>
    </row>
    <row r="18" spans="1:14">
      <c r="A18" s="61" t="s">
        <v>755</v>
      </c>
      <c r="B18" s="55" t="s">
        <v>756</v>
      </c>
      <c r="C18" s="68" t="s">
        <v>118</v>
      </c>
      <c r="D18" s="68" t="s">
        <v>26</v>
      </c>
      <c r="E18" s="55" t="s">
        <v>693</v>
      </c>
      <c r="F18" s="68" t="s">
        <v>591</v>
      </c>
      <c r="G18" s="68" t="s">
        <v>130</v>
      </c>
      <c r="H18" s="62">
        <v>3020.7696500000002</v>
      </c>
      <c r="I18" s="64">
        <v>7120</v>
      </c>
      <c r="J18" s="124" t="s">
        <v>2923</v>
      </c>
      <c r="K18" s="62">
        <v>215.07879906600004</v>
      </c>
      <c r="L18" s="63">
        <v>2.5630697728768835E-5</v>
      </c>
      <c r="M18" s="63">
        <f t="shared" si="0"/>
        <v>1.0270135999842136E-2</v>
      </c>
      <c r="N18" s="63">
        <f>K18/'סכום נכסי הקרן'!$C$41</f>
        <v>6.8775270398598346E-5</v>
      </c>
    </row>
    <row r="19" spans="1:14">
      <c r="A19" s="61" t="s">
        <v>757</v>
      </c>
      <c r="B19" s="55" t="s">
        <v>758</v>
      </c>
      <c r="C19" s="68" t="s">
        <v>118</v>
      </c>
      <c r="D19" s="68" t="s">
        <v>26</v>
      </c>
      <c r="E19" s="55" t="s">
        <v>759</v>
      </c>
      <c r="F19" s="68" t="s">
        <v>124</v>
      </c>
      <c r="G19" s="68" t="s">
        <v>130</v>
      </c>
      <c r="H19" s="62">
        <v>3031.7528779999998</v>
      </c>
      <c r="I19" s="64">
        <v>4850</v>
      </c>
      <c r="J19" s="124" t="s">
        <v>2923</v>
      </c>
      <c r="K19" s="62">
        <v>147.04001460299997</v>
      </c>
      <c r="L19" s="63">
        <v>1.7119899752783631E-5</v>
      </c>
      <c r="M19" s="63">
        <f t="shared" si="0"/>
        <v>7.0212450225193091E-3</v>
      </c>
      <c r="N19" s="63">
        <f>K19/'סכום נכסי הקרן'!$C$41</f>
        <v>4.7018659243266181E-5</v>
      </c>
    </row>
    <row r="20" spans="1:14">
      <c r="A20" s="61" t="s">
        <v>760</v>
      </c>
      <c r="B20" s="55" t="s">
        <v>761</v>
      </c>
      <c r="C20" s="68" t="s">
        <v>118</v>
      </c>
      <c r="D20" s="68" t="s">
        <v>26</v>
      </c>
      <c r="E20" s="55" t="s">
        <v>696</v>
      </c>
      <c r="F20" s="68" t="s">
        <v>591</v>
      </c>
      <c r="G20" s="68" t="s">
        <v>130</v>
      </c>
      <c r="H20" s="62">
        <v>16775.335174</v>
      </c>
      <c r="I20" s="64">
        <v>1336</v>
      </c>
      <c r="J20" s="124" t="s">
        <v>2923</v>
      </c>
      <c r="K20" s="62">
        <v>224.118477918</v>
      </c>
      <c r="L20" s="63">
        <v>3.0618091581362994E-5</v>
      </c>
      <c r="M20" s="63">
        <f t="shared" si="0"/>
        <v>1.0701785849144331E-2</v>
      </c>
      <c r="N20" s="63">
        <f>K20/'סכום נכסי הקרן'!$C$41</f>
        <v>7.1665868449464386E-5</v>
      </c>
    </row>
    <row r="21" spans="1:14">
      <c r="A21" s="61" t="s">
        <v>762</v>
      </c>
      <c r="B21" s="55" t="s">
        <v>763</v>
      </c>
      <c r="C21" s="68" t="s">
        <v>118</v>
      </c>
      <c r="D21" s="68" t="s">
        <v>26</v>
      </c>
      <c r="E21" s="55" t="s">
        <v>291</v>
      </c>
      <c r="F21" s="68" t="s">
        <v>271</v>
      </c>
      <c r="G21" s="68" t="s">
        <v>130</v>
      </c>
      <c r="H21" s="62">
        <v>2188.7429059999999</v>
      </c>
      <c r="I21" s="64">
        <v>6200</v>
      </c>
      <c r="J21" s="124" t="s">
        <v>2923</v>
      </c>
      <c r="K21" s="62">
        <v>135.70206019099999</v>
      </c>
      <c r="L21" s="63">
        <v>1.7685745214874317E-5</v>
      </c>
      <c r="M21" s="63">
        <f t="shared" si="0"/>
        <v>6.4798511972008121E-3</v>
      </c>
      <c r="N21" s="63">
        <f>K21/'סכום נכסי הקרן'!$C$41</f>
        <v>4.3393146715585586E-5</v>
      </c>
    </row>
    <row r="22" spans="1:14">
      <c r="A22" s="61" t="s">
        <v>764</v>
      </c>
      <c r="B22" s="55" t="s">
        <v>765</v>
      </c>
      <c r="C22" s="68" t="s">
        <v>118</v>
      </c>
      <c r="D22" s="68" t="s">
        <v>26</v>
      </c>
      <c r="E22" s="55" t="s">
        <v>539</v>
      </c>
      <c r="F22" s="68" t="s">
        <v>540</v>
      </c>
      <c r="G22" s="68" t="s">
        <v>130</v>
      </c>
      <c r="H22" s="62">
        <v>447.97759299999996</v>
      </c>
      <c r="I22" s="64">
        <v>5701</v>
      </c>
      <c r="J22" s="124" t="s">
        <v>2923</v>
      </c>
      <c r="K22" s="62">
        <v>25.539202571999997</v>
      </c>
      <c r="L22" s="63">
        <v>4.4248724227199601E-6</v>
      </c>
      <c r="M22" s="63">
        <f t="shared" si="0"/>
        <v>1.2195115691596837E-3</v>
      </c>
      <c r="N22" s="63">
        <f>K22/'סכום נכסי הקרן'!$C$41</f>
        <v>8.1666141445902409E-6</v>
      </c>
    </row>
    <row r="23" spans="1:14">
      <c r="A23" s="61" t="s">
        <v>766</v>
      </c>
      <c r="B23" s="55" t="s">
        <v>767</v>
      </c>
      <c r="C23" s="68" t="s">
        <v>118</v>
      </c>
      <c r="D23" s="68" t="s">
        <v>26</v>
      </c>
      <c r="E23" s="55" t="s">
        <v>394</v>
      </c>
      <c r="F23" s="68" t="s">
        <v>153</v>
      </c>
      <c r="G23" s="68" t="s">
        <v>130</v>
      </c>
      <c r="H23" s="62">
        <v>64745.381033999991</v>
      </c>
      <c r="I23" s="64">
        <v>495</v>
      </c>
      <c r="J23" s="124" t="s">
        <v>2923</v>
      </c>
      <c r="K23" s="62">
        <v>320.48963611800002</v>
      </c>
      <c r="L23" s="63">
        <v>2.3400600652385749E-5</v>
      </c>
      <c r="M23" s="63">
        <f t="shared" si="0"/>
        <v>1.5303563920597039E-2</v>
      </c>
      <c r="N23" s="63">
        <f>K23/'סכום נכסי הקרן'!$C$41</f>
        <v>1.0248225989582548E-4</v>
      </c>
    </row>
    <row r="24" spans="1:14">
      <c r="A24" s="61" t="s">
        <v>768</v>
      </c>
      <c r="B24" s="55" t="s">
        <v>769</v>
      </c>
      <c r="C24" s="68" t="s">
        <v>118</v>
      </c>
      <c r="D24" s="68" t="s">
        <v>26</v>
      </c>
      <c r="E24" s="55" t="s">
        <v>299</v>
      </c>
      <c r="F24" s="68" t="s">
        <v>271</v>
      </c>
      <c r="G24" s="68" t="s">
        <v>130</v>
      </c>
      <c r="H24" s="62">
        <v>1025.089142</v>
      </c>
      <c r="I24" s="64">
        <v>37170</v>
      </c>
      <c r="J24" s="124" t="s">
        <v>2923</v>
      </c>
      <c r="K24" s="62">
        <v>381.0256340329999</v>
      </c>
      <c r="L24" s="63">
        <v>4.1960730218586977E-5</v>
      </c>
      <c r="M24" s="63">
        <f t="shared" si="0"/>
        <v>1.8194192537518167E-2</v>
      </c>
      <c r="N24" s="63">
        <f>K24/'סכום נכסי הקרן'!$C$41</f>
        <v>1.2183972164255723E-4</v>
      </c>
    </row>
    <row r="25" spans="1:14">
      <c r="A25" s="61" t="s">
        <v>770</v>
      </c>
      <c r="B25" s="55" t="s">
        <v>771</v>
      </c>
      <c r="C25" s="68" t="s">
        <v>118</v>
      </c>
      <c r="D25" s="68" t="s">
        <v>26</v>
      </c>
      <c r="E25" s="55" t="s">
        <v>772</v>
      </c>
      <c r="F25" s="68" t="s">
        <v>242</v>
      </c>
      <c r="G25" s="68" t="s">
        <v>130</v>
      </c>
      <c r="H25" s="62">
        <v>813.36308099999997</v>
      </c>
      <c r="I25" s="64">
        <v>14990</v>
      </c>
      <c r="J25" s="124" t="s">
        <v>2923</v>
      </c>
      <c r="K25" s="62">
        <v>121.923125887</v>
      </c>
      <c r="L25" s="63">
        <v>8.1068748801455666E-6</v>
      </c>
      <c r="M25" s="63">
        <f t="shared" si="0"/>
        <v>5.8218991821742394E-3</v>
      </c>
      <c r="N25" s="63">
        <f>K25/'סכום נכסי הקרן'!$C$41</f>
        <v>3.8987087463453897E-5</v>
      </c>
    </row>
    <row r="26" spans="1:14">
      <c r="A26" s="61" t="s">
        <v>773</v>
      </c>
      <c r="B26" s="55" t="s">
        <v>774</v>
      </c>
      <c r="C26" s="68" t="s">
        <v>118</v>
      </c>
      <c r="D26" s="68" t="s">
        <v>26</v>
      </c>
      <c r="E26" s="55" t="s">
        <v>775</v>
      </c>
      <c r="F26" s="68" t="s">
        <v>242</v>
      </c>
      <c r="G26" s="68" t="s">
        <v>130</v>
      </c>
      <c r="H26" s="62">
        <v>21915.789564999999</v>
      </c>
      <c r="I26" s="64">
        <v>1835</v>
      </c>
      <c r="J26" s="124" t="s">
        <v>2923</v>
      </c>
      <c r="K26" s="62">
        <v>402.15473851900009</v>
      </c>
      <c r="L26" s="63">
        <v>1.7716725537605904E-5</v>
      </c>
      <c r="M26" s="63">
        <f t="shared" si="0"/>
        <v>1.9203119393946758E-2</v>
      </c>
      <c r="N26" s="63">
        <f>K26/'סכום נכסי הקרן'!$C$41</f>
        <v>1.2859612850653167E-4</v>
      </c>
    </row>
    <row r="27" spans="1:14">
      <c r="A27" s="61" t="s">
        <v>776</v>
      </c>
      <c r="B27" s="55" t="s">
        <v>777</v>
      </c>
      <c r="C27" s="68" t="s">
        <v>118</v>
      </c>
      <c r="D27" s="68" t="s">
        <v>26</v>
      </c>
      <c r="E27" s="55" t="s">
        <v>778</v>
      </c>
      <c r="F27" s="68" t="s">
        <v>124</v>
      </c>
      <c r="G27" s="68" t="s">
        <v>130</v>
      </c>
      <c r="H27" s="62">
        <v>84.158782000000016</v>
      </c>
      <c r="I27" s="64">
        <v>46450</v>
      </c>
      <c r="J27" s="124" t="s">
        <v>2923</v>
      </c>
      <c r="K27" s="62">
        <v>39.091754232</v>
      </c>
      <c r="L27" s="63">
        <v>4.5472280175544141E-6</v>
      </c>
      <c r="M27" s="63">
        <f t="shared" si="0"/>
        <v>1.8666536831082321E-3</v>
      </c>
      <c r="N27" s="63">
        <f>K27/'סכום נכסי הקרן'!$C$41</f>
        <v>1.2500283520907758E-5</v>
      </c>
    </row>
    <row r="28" spans="1:14">
      <c r="A28" s="61" t="s">
        <v>779</v>
      </c>
      <c r="B28" s="55" t="s">
        <v>780</v>
      </c>
      <c r="C28" s="68" t="s">
        <v>118</v>
      </c>
      <c r="D28" s="68" t="s">
        <v>26</v>
      </c>
      <c r="E28" s="55" t="s">
        <v>313</v>
      </c>
      <c r="F28" s="68" t="s">
        <v>314</v>
      </c>
      <c r="G28" s="68" t="s">
        <v>130</v>
      </c>
      <c r="H28" s="62">
        <v>4733.4459319999996</v>
      </c>
      <c r="I28" s="64">
        <v>3807</v>
      </c>
      <c r="J28" s="124" t="s">
        <v>2923</v>
      </c>
      <c r="K28" s="62">
        <v>180.20228664699999</v>
      </c>
      <c r="L28" s="63">
        <v>1.8702301157261118E-5</v>
      </c>
      <c r="M28" s="63">
        <f t="shared" si="0"/>
        <v>8.6047625306821234E-3</v>
      </c>
      <c r="N28" s="63">
        <f>K28/'סכום נכסי הקרן'!$C$41</f>
        <v>5.762288540020181E-5</v>
      </c>
    </row>
    <row r="29" spans="1:14">
      <c r="A29" s="61" t="s">
        <v>781</v>
      </c>
      <c r="B29" s="55" t="s">
        <v>782</v>
      </c>
      <c r="C29" s="68" t="s">
        <v>118</v>
      </c>
      <c r="D29" s="68" t="s">
        <v>26</v>
      </c>
      <c r="E29" s="55" t="s">
        <v>604</v>
      </c>
      <c r="F29" s="68" t="s">
        <v>314</v>
      </c>
      <c r="G29" s="68" t="s">
        <v>130</v>
      </c>
      <c r="H29" s="62">
        <v>3913.9529790000001</v>
      </c>
      <c r="I29" s="64">
        <v>2893</v>
      </c>
      <c r="J29" s="124" t="s">
        <v>2923</v>
      </c>
      <c r="K29" s="62">
        <v>113.23065968100001</v>
      </c>
      <c r="L29" s="63">
        <v>1.8752302521987891E-5</v>
      </c>
      <c r="M29" s="63">
        <f t="shared" si="0"/>
        <v>5.4068289358397458E-3</v>
      </c>
      <c r="N29" s="63">
        <f>K29/'סכום נכסי הקרן'!$C$41</f>
        <v>3.6207516830065365E-5</v>
      </c>
    </row>
    <row r="30" spans="1:14">
      <c r="A30" s="61" t="s">
        <v>783</v>
      </c>
      <c r="B30" s="55" t="s">
        <v>784</v>
      </c>
      <c r="C30" s="68" t="s">
        <v>118</v>
      </c>
      <c r="D30" s="68" t="s">
        <v>26</v>
      </c>
      <c r="E30" s="55" t="s">
        <v>785</v>
      </c>
      <c r="F30" s="68" t="s">
        <v>477</v>
      </c>
      <c r="G30" s="68" t="s">
        <v>130</v>
      </c>
      <c r="H30" s="62">
        <v>89.157516000000001</v>
      </c>
      <c r="I30" s="64">
        <v>91410</v>
      </c>
      <c r="J30" s="124" t="s">
        <v>2923</v>
      </c>
      <c r="K30" s="62">
        <v>81.498885162000008</v>
      </c>
      <c r="L30" s="63">
        <v>1.1645878620857571E-5</v>
      </c>
      <c r="M30" s="63">
        <f t="shared" si="0"/>
        <v>3.8916185048643932E-3</v>
      </c>
      <c r="N30" s="63">
        <f>K30/'סכום נכסי הקרן'!$C$41</f>
        <v>2.6060717692964504E-5</v>
      </c>
    </row>
    <row r="31" spans="1:14">
      <c r="A31" s="61" t="s">
        <v>786</v>
      </c>
      <c r="B31" s="55" t="s">
        <v>787</v>
      </c>
      <c r="C31" s="68" t="s">
        <v>118</v>
      </c>
      <c r="D31" s="68" t="s">
        <v>26</v>
      </c>
      <c r="E31" s="55" t="s">
        <v>788</v>
      </c>
      <c r="F31" s="68" t="s">
        <v>789</v>
      </c>
      <c r="G31" s="68" t="s">
        <v>130</v>
      </c>
      <c r="H31" s="62">
        <v>1673.2439280000001</v>
      </c>
      <c r="I31" s="64">
        <v>11090</v>
      </c>
      <c r="J31" s="124" t="s">
        <v>2923</v>
      </c>
      <c r="K31" s="62">
        <v>185.562751558</v>
      </c>
      <c r="L31" s="63">
        <v>1.5146333145659636E-5</v>
      </c>
      <c r="M31" s="63">
        <f t="shared" si="0"/>
        <v>8.8607278043279832E-3</v>
      </c>
      <c r="N31" s="63">
        <f>K31/'סכום נכסי הקרן'!$C$41</f>
        <v>5.9336989371942387E-5</v>
      </c>
    </row>
    <row r="32" spans="1:14">
      <c r="A32" s="61" t="s">
        <v>790</v>
      </c>
      <c r="B32" s="55" t="s">
        <v>791</v>
      </c>
      <c r="C32" s="68" t="s">
        <v>118</v>
      </c>
      <c r="D32" s="68" t="s">
        <v>26</v>
      </c>
      <c r="E32" s="55" t="s">
        <v>792</v>
      </c>
      <c r="F32" s="68" t="s">
        <v>793</v>
      </c>
      <c r="G32" s="68" t="s">
        <v>130</v>
      </c>
      <c r="H32" s="62">
        <v>5092.6343989999996</v>
      </c>
      <c r="I32" s="64">
        <v>3815</v>
      </c>
      <c r="J32" s="124" t="s">
        <v>2923</v>
      </c>
      <c r="K32" s="62">
        <v>194.28400231000001</v>
      </c>
      <c r="L32" s="63">
        <v>4.5434559835984608E-6</v>
      </c>
      <c r="M32" s="63">
        <f t="shared" si="0"/>
        <v>9.2771725292414807E-3</v>
      </c>
      <c r="N32" s="63">
        <f>K32/'סכום נכסי הקרן'!$C$41</f>
        <v>6.2125764375743303E-5</v>
      </c>
    </row>
    <row r="33" spans="1:14">
      <c r="A33" s="61" t="s">
        <v>794</v>
      </c>
      <c r="B33" s="55" t="s">
        <v>795</v>
      </c>
      <c r="C33" s="68" t="s">
        <v>118</v>
      </c>
      <c r="D33" s="68" t="s">
        <v>26</v>
      </c>
      <c r="E33" s="55" t="s">
        <v>322</v>
      </c>
      <c r="F33" s="68" t="s">
        <v>242</v>
      </c>
      <c r="G33" s="68" t="s">
        <v>130</v>
      </c>
      <c r="H33" s="62">
        <v>30568.053151000004</v>
      </c>
      <c r="I33" s="64">
        <v>2950</v>
      </c>
      <c r="J33" s="124" t="s">
        <v>2923</v>
      </c>
      <c r="K33" s="62">
        <v>901.75756795400002</v>
      </c>
      <c r="L33" s="63">
        <v>2.0072844303459883E-5</v>
      </c>
      <c r="M33" s="63">
        <f t="shared" si="0"/>
        <v>4.3059441014139853E-2</v>
      </c>
      <c r="N33" s="63">
        <f>K33/'סכום נכסי הקרן'!$C$41</f>
        <v>2.8835301684471218E-4</v>
      </c>
    </row>
    <row r="34" spans="1:14">
      <c r="A34" s="61" t="s">
        <v>796</v>
      </c>
      <c r="B34" s="55" t="s">
        <v>797</v>
      </c>
      <c r="C34" s="68" t="s">
        <v>118</v>
      </c>
      <c r="D34" s="68" t="s">
        <v>26</v>
      </c>
      <c r="E34" s="55" t="s">
        <v>331</v>
      </c>
      <c r="F34" s="68" t="s">
        <v>271</v>
      </c>
      <c r="G34" s="68" t="s">
        <v>130</v>
      </c>
      <c r="H34" s="62">
        <v>33693.793708999998</v>
      </c>
      <c r="I34" s="64">
        <v>1070</v>
      </c>
      <c r="J34" s="124" t="s">
        <v>2923</v>
      </c>
      <c r="K34" s="62">
        <v>360.52359269100003</v>
      </c>
      <c r="L34" s="63">
        <v>4.4604648045123933E-5</v>
      </c>
      <c r="M34" s="63">
        <f t="shared" si="0"/>
        <v>1.7215208305826825E-2</v>
      </c>
      <c r="N34" s="63">
        <f>K34/'סכום נכסי הקרן'!$C$41</f>
        <v>1.1528382936892318E-4</v>
      </c>
    </row>
    <row r="35" spans="1:14">
      <c r="A35" s="61" t="s">
        <v>798</v>
      </c>
      <c r="B35" s="55" t="s">
        <v>799</v>
      </c>
      <c r="C35" s="68" t="s">
        <v>118</v>
      </c>
      <c r="D35" s="68" t="s">
        <v>26</v>
      </c>
      <c r="E35" s="55" t="s">
        <v>800</v>
      </c>
      <c r="F35" s="68" t="s">
        <v>242</v>
      </c>
      <c r="G35" s="68" t="s">
        <v>130</v>
      </c>
      <c r="H35" s="62">
        <v>5031.4802579999996</v>
      </c>
      <c r="I35" s="64">
        <v>14260</v>
      </c>
      <c r="J35" s="124" t="s">
        <v>2923</v>
      </c>
      <c r="K35" s="62">
        <v>717.48908482399997</v>
      </c>
      <c r="L35" s="63">
        <v>1.9509911118328041E-5</v>
      </c>
      <c r="M35" s="63">
        <f t="shared" si="0"/>
        <v>3.4260515269492246E-2</v>
      </c>
      <c r="N35" s="63">
        <f>K35/'סכום נכסי הקרן'!$C$41</f>
        <v>2.2942989281649783E-4</v>
      </c>
    </row>
    <row r="36" spans="1:14">
      <c r="A36" s="61" t="s">
        <v>801</v>
      </c>
      <c r="B36" s="55" t="s">
        <v>802</v>
      </c>
      <c r="C36" s="68" t="s">
        <v>118</v>
      </c>
      <c r="D36" s="68" t="s">
        <v>26</v>
      </c>
      <c r="E36" s="55" t="s">
        <v>342</v>
      </c>
      <c r="F36" s="68" t="s">
        <v>271</v>
      </c>
      <c r="G36" s="68" t="s">
        <v>130</v>
      </c>
      <c r="H36" s="62">
        <v>1423.918776</v>
      </c>
      <c r="I36" s="64">
        <v>28100</v>
      </c>
      <c r="J36" s="124" t="s">
        <v>2923</v>
      </c>
      <c r="K36" s="62">
        <v>400.12117599499999</v>
      </c>
      <c r="L36" s="63">
        <v>2.997500535591697E-5</v>
      </c>
      <c r="M36" s="63">
        <f t="shared" si="0"/>
        <v>1.9106015617208382E-2</v>
      </c>
      <c r="N36" s="63">
        <f>K36/'סכום נכסי הקרן'!$C$41</f>
        <v>1.2794586072994042E-4</v>
      </c>
    </row>
    <row r="37" spans="1:14">
      <c r="A37" s="61" t="s">
        <v>803</v>
      </c>
      <c r="B37" s="55" t="s">
        <v>804</v>
      </c>
      <c r="C37" s="68" t="s">
        <v>118</v>
      </c>
      <c r="D37" s="68" t="s">
        <v>26</v>
      </c>
      <c r="E37" s="55" t="s">
        <v>805</v>
      </c>
      <c r="F37" s="68" t="s">
        <v>789</v>
      </c>
      <c r="G37" s="68" t="s">
        <v>130</v>
      </c>
      <c r="H37" s="62">
        <v>235.966724</v>
      </c>
      <c r="I37" s="64">
        <v>50140</v>
      </c>
      <c r="J37" s="124" t="s">
        <v>2923</v>
      </c>
      <c r="K37" s="62">
        <v>118.313715415</v>
      </c>
      <c r="L37" s="63">
        <v>8.1548798269483998E-6</v>
      </c>
      <c r="M37" s="63">
        <f t="shared" si="0"/>
        <v>5.6495477621938857E-3</v>
      </c>
      <c r="N37" s="63">
        <f>K37/'סכום נכסי הקרן'!$C$41</f>
        <v>3.783291428474298E-5</v>
      </c>
    </row>
    <row r="38" spans="1:14">
      <c r="A38" s="61" t="s">
        <v>806</v>
      </c>
      <c r="B38" s="55" t="s">
        <v>807</v>
      </c>
      <c r="C38" s="68" t="s">
        <v>118</v>
      </c>
      <c r="D38" s="68" t="s">
        <v>26</v>
      </c>
      <c r="E38" s="55" t="s">
        <v>808</v>
      </c>
      <c r="F38" s="68" t="s">
        <v>124</v>
      </c>
      <c r="G38" s="68" t="s">
        <v>130</v>
      </c>
      <c r="H38" s="62">
        <v>13576.272008</v>
      </c>
      <c r="I38" s="64">
        <v>1040</v>
      </c>
      <c r="J38" s="124" t="s">
        <v>2923</v>
      </c>
      <c r="K38" s="62">
        <v>141.193228903</v>
      </c>
      <c r="L38" s="63">
        <v>1.1565941465968583E-5</v>
      </c>
      <c r="M38" s="63">
        <f t="shared" si="0"/>
        <v>6.7420576523010778E-3</v>
      </c>
      <c r="N38" s="63">
        <f>K38/'סכום נכסי הקרן'!$C$41</f>
        <v>4.5149045551789497E-5</v>
      </c>
    </row>
    <row r="39" spans="1:14">
      <c r="A39" s="61" t="s">
        <v>809</v>
      </c>
      <c r="B39" s="55" t="s">
        <v>810</v>
      </c>
      <c r="C39" s="68" t="s">
        <v>118</v>
      </c>
      <c r="D39" s="68" t="s">
        <v>26</v>
      </c>
      <c r="E39" s="55" t="s">
        <v>811</v>
      </c>
      <c r="F39" s="68" t="s">
        <v>154</v>
      </c>
      <c r="G39" s="68" t="s">
        <v>130</v>
      </c>
      <c r="H39" s="62">
        <v>197.64865599999996</v>
      </c>
      <c r="I39" s="64">
        <v>72500</v>
      </c>
      <c r="J39" s="124" t="s">
        <v>2923</v>
      </c>
      <c r="K39" s="62">
        <v>143.295275293</v>
      </c>
      <c r="L39" s="63">
        <v>3.1209107796991332E-6</v>
      </c>
      <c r="M39" s="63">
        <f t="shared" si="0"/>
        <v>6.8424315729154125E-3</v>
      </c>
      <c r="N39" s="63">
        <f>K39/'סכום נכסי הקרן'!$C$41</f>
        <v>4.5821212262271664E-5</v>
      </c>
    </row>
    <row r="40" spans="1:14">
      <c r="A40" s="61" t="s">
        <v>812</v>
      </c>
      <c r="B40" s="55" t="s">
        <v>813</v>
      </c>
      <c r="C40" s="68" t="s">
        <v>118</v>
      </c>
      <c r="D40" s="68" t="s">
        <v>26</v>
      </c>
      <c r="E40" s="55" t="s">
        <v>270</v>
      </c>
      <c r="F40" s="68" t="s">
        <v>271</v>
      </c>
      <c r="G40" s="68" t="s">
        <v>130</v>
      </c>
      <c r="H40" s="62">
        <v>1382.0859829999999</v>
      </c>
      <c r="I40" s="64">
        <v>23780</v>
      </c>
      <c r="J40" s="124" t="s">
        <v>2923</v>
      </c>
      <c r="K40" s="62">
        <v>328.66004664100001</v>
      </c>
      <c r="L40" s="63">
        <v>1.1396508028678493E-5</v>
      </c>
      <c r="M40" s="63">
        <f t="shared" si="0"/>
        <v>1.5693705708677237E-2</v>
      </c>
      <c r="N40" s="63">
        <f>K40/'סכום נכסי הקרן'!$C$41</f>
        <v>1.0509489394170577E-4</v>
      </c>
    </row>
    <row r="41" spans="1:14">
      <c r="A41" s="61" t="s">
        <v>814</v>
      </c>
      <c r="B41" s="55" t="s">
        <v>815</v>
      </c>
      <c r="C41" s="68" t="s">
        <v>118</v>
      </c>
      <c r="D41" s="68" t="s">
        <v>26</v>
      </c>
      <c r="E41" s="55" t="s">
        <v>359</v>
      </c>
      <c r="F41" s="68" t="s">
        <v>242</v>
      </c>
      <c r="G41" s="68" t="s">
        <v>130</v>
      </c>
      <c r="H41" s="62">
        <v>26130.228055</v>
      </c>
      <c r="I41" s="64">
        <v>3290</v>
      </c>
      <c r="J41" s="124" t="s">
        <v>2923</v>
      </c>
      <c r="K41" s="62">
        <v>859.68450302299993</v>
      </c>
      <c r="L41" s="63">
        <v>1.954001990273869E-5</v>
      </c>
      <c r="M41" s="63">
        <f t="shared" si="0"/>
        <v>4.1050428035417738E-2</v>
      </c>
      <c r="N41" s="63">
        <f>K41/'סכום נכסי הקרן'!$C$41</f>
        <v>2.7489940621598918E-4</v>
      </c>
    </row>
    <row r="42" spans="1:14">
      <c r="A42" s="61" t="s">
        <v>816</v>
      </c>
      <c r="B42" s="55" t="s">
        <v>817</v>
      </c>
      <c r="C42" s="68" t="s">
        <v>118</v>
      </c>
      <c r="D42" s="68" t="s">
        <v>26</v>
      </c>
      <c r="E42" s="55" t="s">
        <v>818</v>
      </c>
      <c r="F42" s="68" t="s">
        <v>789</v>
      </c>
      <c r="G42" s="68" t="s">
        <v>130</v>
      </c>
      <c r="H42" s="62">
        <v>288.33904200000001</v>
      </c>
      <c r="I42" s="64">
        <v>25190</v>
      </c>
      <c r="J42" s="124" t="s">
        <v>2923</v>
      </c>
      <c r="K42" s="62">
        <v>72.632604747999991</v>
      </c>
      <c r="L42" s="63">
        <v>6.514151676676686E-6</v>
      </c>
      <c r="M42" s="63">
        <f t="shared" si="0"/>
        <v>3.4682485304180772E-3</v>
      </c>
      <c r="N42" s="63">
        <f>K42/'סכום נכסי הקרן'!$C$41</f>
        <v>2.3225566875911974E-5</v>
      </c>
    </row>
    <row r="43" spans="1:14">
      <c r="A43" s="61" t="s">
        <v>819</v>
      </c>
      <c r="B43" s="55" t="s">
        <v>820</v>
      </c>
      <c r="C43" s="68" t="s">
        <v>118</v>
      </c>
      <c r="D43" s="68" t="s">
        <v>26</v>
      </c>
      <c r="E43" s="55" t="s">
        <v>821</v>
      </c>
      <c r="F43" s="68" t="s">
        <v>822</v>
      </c>
      <c r="G43" s="68" t="s">
        <v>130</v>
      </c>
      <c r="H43" s="62">
        <v>2577.5005639999999</v>
      </c>
      <c r="I43" s="64">
        <v>6850</v>
      </c>
      <c r="J43" s="124" t="s">
        <v>2923</v>
      </c>
      <c r="K43" s="62">
        <v>176.558788636</v>
      </c>
      <c r="L43" s="63">
        <v>2.2117458550025386E-5</v>
      </c>
      <c r="M43" s="63">
        <f t="shared" si="0"/>
        <v>8.4307834111658313E-3</v>
      </c>
      <c r="N43" s="63">
        <f>K43/'סכום נכסי הקרן'!$C$41</f>
        <v>5.6457812124772256E-5</v>
      </c>
    </row>
    <row r="44" spans="1:14">
      <c r="A44" s="61" t="s">
        <v>823</v>
      </c>
      <c r="B44" s="55" t="s">
        <v>824</v>
      </c>
      <c r="C44" s="68" t="s">
        <v>118</v>
      </c>
      <c r="D44" s="68" t="s">
        <v>26</v>
      </c>
      <c r="E44" s="55" t="s">
        <v>825</v>
      </c>
      <c r="F44" s="68" t="s">
        <v>540</v>
      </c>
      <c r="G44" s="68" t="s">
        <v>130</v>
      </c>
      <c r="H44" s="62">
        <v>16031.677888</v>
      </c>
      <c r="I44" s="64">
        <v>1027</v>
      </c>
      <c r="J44" s="124" t="s">
        <v>2923</v>
      </c>
      <c r="K44" s="62">
        <v>164.645331911</v>
      </c>
      <c r="L44" s="63">
        <v>2.9311900282071092E-5</v>
      </c>
      <c r="M44" s="63">
        <f t="shared" si="0"/>
        <v>7.8619090203597055E-3</v>
      </c>
      <c r="N44" s="63">
        <f>K44/'סכום נכסי הקרן'!$C$41</f>
        <v>5.2648272499286226E-5</v>
      </c>
    </row>
    <row r="45" spans="1:14">
      <c r="A45" s="61" t="s">
        <v>826</v>
      </c>
      <c r="B45" s="55" t="s">
        <v>827</v>
      </c>
      <c r="C45" s="68" t="s">
        <v>118</v>
      </c>
      <c r="D45" s="68" t="s">
        <v>26</v>
      </c>
      <c r="E45" s="55" t="s">
        <v>681</v>
      </c>
      <c r="F45" s="68" t="s">
        <v>682</v>
      </c>
      <c r="G45" s="68" t="s">
        <v>130</v>
      </c>
      <c r="H45" s="62">
        <v>10905.673677000001</v>
      </c>
      <c r="I45" s="64">
        <v>2365</v>
      </c>
      <c r="J45" s="124" t="s">
        <v>2923</v>
      </c>
      <c r="K45" s="62">
        <v>257.91918245099998</v>
      </c>
      <c r="L45" s="63">
        <v>3.0523377583488617E-5</v>
      </c>
      <c r="M45" s="63">
        <f t="shared" si="0"/>
        <v>1.2315788874788278E-2</v>
      </c>
      <c r="N45" s="63">
        <f>K45/'סכום נכסי הקרן'!$C$41</f>
        <v>8.2474244746966627E-5</v>
      </c>
    </row>
    <row r="46" spans="1:14">
      <c r="A46" s="123" t="s">
        <v>2923</v>
      </c>
      <c r="B46" s="124" t="s">
        <v>2923</v>
      </c>
      <c r="C46" s="124" t="s">
        <v>2923</v>
      </c>
      <c r="D46" s="124" t="s">
        <v>2923</v>
      </c>
      <c r="E46" s="124" t="s">
        <v>2923</v>
      </c>
      <c r="F46" s="124" t="s">
        <v>2923</v>
      </c>
      <c r="G46" s="124" t="s">
        <v>2923</v>
      </c>
      <c r="H46" s="124" t="s">
        <v>2923</v>
      </c>
      <c r="I46" s="124" t="s">
        <v>2923</v>
      </c>
      <c r="J46" s="124" t="s">
        <v>2923</v>
      </c>
      <c r="K46" s="124" t="s">
        <v>2923</v>
      </c>
      <c r="L46" s="124" t="s">
        <v>2923</v>
      </c>
      <c r="M46" s="124" t="s">
        <v>2923</v>
      </c>
      <c r="N46" s="124" t="s">
        <v>2923</v>
      </c>
    </row>
    <row r="47" spans="1:14">
      <c r="A47" s="71" t="s">
        <v>828</v>
      </c>
      <c r="B47" s="121" t="s">
        <v>2923</v>
      </c>
      <c r="C47" s="121" t="s">
        <v>2923</v>
      </c>
      <c r="D47" s="121" t="s">
        <v>2923</v>
      </c>
      <c r="E47" s="121" t="s">
        <v>2923</v>
      </c>
      <c r="F47" s="121" t="s">
        <v>2923</v>
      </c>
      <c r="G47" s="121" t="s">
        <v>2923</v>
      </c>
      <c r="H47" s="121" t="s">
        <v>2923</v>
      </c>
      <c r="I47" s="121" t="s">
        <v>2923</v>
      </c>
      <c r="J47" s="65">
        <v>7.5295562819999997</v>
      </c>
      <c r="K47" s="65">
        <v>4859.8066994810015</v>
      </c>
      <c r="L47" s="121" t="s">
        <v>2923</v>
      </c>
      <c r="M47" s="66">
        <f t="shared" si="0"/>
        <v>0.23205855692591043</v>
      </c>
      <c r="N47" s="66">
        <f>K47/'סכום נכסי הקרן'!$C$41</f>
        <v>1.5540096062148876E-3</v>
      </c>
    </row>
    <row r="48" spans="1:14">
      <c r="A48" s="61" t="s">
        <v>829</v>
      </c>
      <c r="B48" s="55" t="s">
        <v>830</v>
      </c>
      <c r="C48" s="68" t="s">
        <v>118</v>
      </c>
      <c r="D48" s="68" t="s">
        <v>26</v>
      </c>
      <c r="E48" s="55" t="s">
        <v>831</v>
      </c>
      <c r="F48" s="68" t="s">
        <v>540</v>
      </c>
      <c r="G48" s="68" t="s">
        <v>130</v>
      </c>
      <c r="H48" s="62">
        <v>2904.2416349999999</v>
      </c>
      <c r="I48" s="64">
        <v>1040</v>
      </c>
      <c r="J48" s="124" t="s">
        <v>2923</v>
      </c>
      <c r="K48" s="62">
        <v>30.204113007</v>
      </c>
      <c r="L48" s="63">
        <v>1.0611427267659494E-5</v>
      </c>
      <c r="M48" s="63">
        <f t="shared" si="0"/>
        <v>1.4422637176865643E-3</v>
      </c>
      <c r="N48" s="63">
        <f>K48/'סכום נכסי הקרן'!$C$41</f>
        <v>9.6583022047133426E-6</v>
      </c>
    </row>
    <row r="49" spans="1:14">
      <c r="A49" s="61" t="s">
        <v>832</v>
      </c>
      <c r="B49" s="55" t="s">
        <v>833</v>
      </c>
      <c r="C49" s="68" t="s">
        <v>118</v>
      </c>
      <c r="D49" s="68" t="s">
        <v>26</v>
      </c>
      <c r="E49" s="55" t="s">
        <v>685</v>
      </c>
      <c r="F49" s="68" t="s">
        <v>540</v>
      </c>
      <c r="G49" s="68" t="s">
        <v>130</v>
      </c>
      <c r="H49" s="62">
        <v>5905.3308109999998</v>
      </c>
      <c r="I49" s="64">
        <v>1488</v>
      </c>
      <c r="J49" s="124" t="s">
        <v>2923</v>
      </c>
      <c r="K49" s="62">
        <v>87.871322465999995</v>
      </c>
      <c r="L49" s="63">
        <v>2.7989751097034875E-5</v>
      </c>
      <c r="M49" s="63">
        <f t="shared" si="0"/>
        <v>4.1959060406268752E-3</v>
      </c>
      <c r="N49" s="63">
        <f>K49/'סכום נכסי הקרן'!$C$41</f>
        <v>2.8098417831629618E-5</v>
      </c>
    </row>
    <row r="50" spans="1:14">
      <c r="A50" s="61" t="s">
        <v>834</v>
      </c>
      <c r="B50" s="55" t="s">
        <v>835</v>
      </c>
      <c r="C50" s="68" t="s">
        <v>118</v>
      </c>
      <c r="D50" s="68" t="s">
        <v>26</v>
      </c>
      <c r="E50" s="55" t="s">
        <v>836</v>
      </c>
      <c r="F50" s="68" t="s">
        <v>314</v>
      </c>
      <c r="G50" s="68" t="s">
        <v>130</v>
      </c>
      <c r="H50" s="62">
        <v>235.99914100000001</v>
      </c>
      <c r="I50" s="64">
        <v>9747</v>
      </c>
      <c r="J50" s="124" t="s">
        <v>2923</v>
      </c>
      <c r="K50" s="62">
        <v>23.002836294000002</v>
      </c>
      <c r="L50" s="63">
        <v>1.607064278515059E-5</v>
      </c>
      <c r="M50" s="63">
        <f t="shared" si="0"/>
        <v>1.0983986248174573E-3</v>
      </c>
      <c r="N50" s="63">
        <f>K50/'סכום נכסי הקרן'!$C$41</f>
        <v>7.3555659271143428E-6</v>
      </c>
    </row>
    <row r="51" spans="1:14">
      <c r="A51" s="61" t="s">
        <v>837</v>
      </c>
      <c r="B51" s="55" t="s">
        <v>838</v>
      </c>
      <c r="C51" s="68" t="s">
        <v>118</v>
      </c>
      <c r="D51" s="68" t="s">
        <v>26</v>
      </c>
      <c r="E51" s="55" t="s">
        <v>839</v>
      </c>
      <c r="F51" s="68" t="s">
        <v>682</v>
      </c>
      <c r="G51" s="68" t="s">
        <v>130</v>
      </c>
      <c r="H51" s="62">
        <v>6177.5990540000003</v>
      </c>
      <c r="I51" s="64">
        <v>1064</v>
      </c>
      <c r="J51" s="124" t="s">
        <v>2923</v>
      </c>
      <c r="K51" s="62">
        <v>65.729653930999987</v>
      </c>
      <c r="L51" s="63">
        <v>4.9381279902123757E-5</v>
      </c>
      <c r="M51" s="63">
        <f t="shared" si="0"/>
        <v>3.1386286701683623E-3</v>
      </c>
      <c r="N51" s="63">
        <f>K51/'סכום נכסי הקרן'!$C$41</f>
        <v>2.1018225608204242E-5</v>
      </c>
    </row>
    <row r="52" spans="1:14">
      <c r="A52" s="61" t="s">
        <v>840</v>
      </c>
      <c r="B52" s="55" t="s">
        <v>841</v>
      </c>
      <c r="C52" s="68" t="s">
        <v>118</v>
      </c>
      <c r="D52" s="68" t="s">
        <v>26</v>
      </c>
      <c r="E52" s="55" t="s">
        <v>842</v>
      </c>
      <c r="F52" s="68" t="s">
        <v>556</v>
      </c>
      <c r="G52" s="68" t="s">
        <v>130</v>
      </c>
      <c r="H52" s="62">
        <v>142.309236</v>
      </c>
      <c r="I52" s="64">
        <v>6944</v>
      </c>
      <c r="J52" s="124" t="s">
        <v>2923</v>
      </c>
      <c r="K52" s="62">
        <v>9.8819533749999984</v>
      </c>
      <c r="L52" s="63">
        <v>8.2363947698409864E-6</v>
      </c>
      <c r="M52" s="63">
        <f t="shared" si="0"/>
        <v>4.7186894080715789E-4</v>
      </c>
      <c r="N52" s="63">
        <f>K52/'סכום נכסי הקרן'!$C$41</f>
        <v>3.1599303063962658E-6</v>
      </c>
    </row>
    <row r="53" spans="1:14">
      <c r="A53" s="61" t="s">
        <v>843</v>
      </c>
      <c r="B53" s="55" t="s">
        <v>844</v>
      </c>
      <c r="C53" s="68" t="s">
        <v>118</v>
      </c>
      <c r="D53" s="68" t="s">
        <v>26</v>
      </c>
      <c r="E53" s="55" t="s">
        <v>845</v>
      </c>
      <c r="F53" s="68" t="s">
        <v>271</v>
      </c>
      <c r="G53" s="68" t="s">
        <v>130</v>
      </c>
      <c r="H53" s="62">
        <v>1932.6950729999999</v>
      </c>
      <c r="I53" s="64">
        <v>3024</v>
      </c>
      <c r="J53" s="124" t="s">
        <v>2923</v>
      </c>
      <c r="K53" s="62">
        <v>58.444699007000004</v>
      </c>
      <c r="L53" s="63">
        <v>1.0753775259668138E-5</v>
      </c>
      <c r="M53" s="63">
        <f t="shared" si="0"/>
        <v>2.7907678947358167E-3</v>
      </c>
      <c r="N53" s="63">
        <f>K53/'סכום נכסי הקרן'!$C$41</f>
        <v>1.8688731734724165E-5</v>
      </c>
    </row>
    <row r="54" spans="1:14">
      <c r="A54" s="61" t="s">
        <v>846</v>
      </c>
      <c r="B54" s="55" t="s">
        <v>847</v>
      </c>
      <c r="C54" s="68" t="s">
        <v>118</v>
      </c>
      <c r="D54" s="68" t="s">
        <v>26</v>
      </c>
      <c r="E54" s="55" t="s">
        <v>848</v>
      </c>
      <c r="F54" s="68" t="s">
        <v>127</v>
      </c>
      <c r="G54" s="68" t="s">
        <v>130</v>
      </c>
      <c r="H54" s="62">
        <v>928.13250800000014</v>
      </c>
      <c r="I54" s="64">
        <v>509.6</v>
      </c>
      <c r="J54" s="124" t="s">
        <v>2923</v>
      </c>
      <c r="K54" s="62">
        <v>4.7297632629999997</v>
      </c>
      <c r="L54" s="63">
        <v>4.6979376821488021E-6</v>
      </c>
      <c r="M54" s="63">
        <f t="shared" si="0"/>
        <v>2.2584890825599722E-4</v>
      </c>
      <c r="N54" s="63">
        <f>K54/'סכום נכסי הקרן'!$C$41</f>
        <v>1.5124259050486963E-6</v>
      </c>
    </row>
    <row r="55" spans="1:14">
      <c r="A55" s="61" t="s">
        <v>849</v>
      </c>
      <c r="B55" s="55" t="s">
        <v>850</v>
      </c>
      <c r="C55" s="68" t="s">
        <v>118</v>
      </c>
      <c r="D55" s="68" t="s">
        <v>26</v>
      </c>
      <c r="E55" s="55" t="s">
        <v>851</v>
      </c>
      <c r="F55" s="68" t="s">
        <v>527</v>
      </c>
      <c r="G55" s="68" t="s">
        <v>130</v>
      </c>
      <c r="H55" s="62">
        <v>468.37403799999998</v>
      </c>
      <c r="I55" s="64">
        <v>4150</v>
      </c>
      <c r="J55" s="124" t="s">
        <v>2923</v>
      </c>
      <c r="K55" s="62">
        <v>19.437522591</v>
      </c>
      <c r="L55" s="63">
        <v>8.2498180192529787E-6</v>
      </c>
      <c r="M55" s="63">
        <f t="shared" si="0"/>
        <v>9.2815285084568353E-4</v>
      </c>
      <c r="N55" s="63">
        <f>K55/'סכום נכסי הקרן'!$C$41</f>
        <v>6.2154934743924531E-6</v>
      </c>
    </row>
    <row r="56" spans="1:14">
      <c r="A56" s="61" t="s">
        <v>852</v>
      </c>
      <c r="B56" s="55" t="s">
        <v>853</v>
      </c>
      <c r="C56" s="68" t="s">
        <v>118</v>
      </c>
      <c r="D56" s="68" t="s">
        <v>26</v>
      </c>
      <c r="E56" s="55" t="s">
        <v>854</v>
      </c>
      <c r="F56" s="68" t="s">
        <v>855</v>
      </c>
      <c r="G56" s="68" t="s">
        <v>130</v>
      </c>
      <c r="H56" s="62">
        <v>879.94247299999984</v>
      </c>
      <c r="I56" s="64">
        <v>7405</v>
      </c>
      <c r="J56" s="124" t="s">
        <v>2923</v>
      </c>
      <c r="K56" s="62">
        <v>65.159740154999994</v>
      </c>
      <c r="L56" s="63">
        <v>3.7891617077076923E-5</v>
      </c>
      <c r="M56" s="63">
        <f t="shared" si="0"/>
        <v>3.1114149605274257E-3</v>
      </c>
      <c r="N56" s="63">
        <f>K56/'סכום נכסי הקרן'!$C$41</f>
        <v>2.0835985544476445E-5</v>
      </c>
    </row>
    <row r="57" spans="1:14">
      <c r="A57" s="61" t="s">
        <v>856</v>
      </c>
      <c r="B57" s="55" t="s">
        <v>857</v>
      </c>
      <c r="C57" s="68" t="s">
        <v>118</v>
      </c>
      <c r="D57" s="68" t="s">
        <v>26</v>
      </c>
      <c r="E57" s="55" t="s">
        <v>858</v>
      </c>
      <c r="F57" s="68" t="s">
        <v>540</v>
      </c>
      <c r="G57" s="68" t="s">
        <v>130</v>
      </c>
      <c r="H57" s="62">
        <v>568.60481000000004</v>
      </c>
      <c r="I57" s="64">
        <v>19150</v>
      </c>
      <c r="J57" s="124" t="s">
        <v>2923</v>
      </c>
      <c r="K57" s="62">
        <v>108.887821104</v>
      </c>
      <c r="L57" s="63">
        <v>4.4971976984919411E-5</v>
      </c>
      <c r="M57" s="63">
        <f t="shared" si="0"/>
        <v>5.199455903235708E-3</v>
      </c>
      <c r="N57" s="63">
        <f>K57/'סכום נכסי הקרן'!$C$41</f>
        <v>3.481881697341894E-5</v>
      </c>
    </row>
    <row r="58" spans="1:14">
      <c r="A58" s="61" t="s">
        <v>859</v>
      </c>
      <c r="B58" s="55" t="s">
        <v>860</v>
      </c>
      <c r="C58" s="68" t="s">
        <v>118</v>
      </c>
      <c r="D58" s="68" t="s">
        <v>26</v>
      </c>
      <c r="E58" s="55" t="s">
        <v>861</v>
      </c>
      <c r="F58" s="68" t="s">
        <v>477</v>
      </c>
      <c r="G58" s="68" t="s">
        <v>130</v>
      </c>
      <c r="H58" s="62">
        <v>441.36516300000005</v>
      </c>
      <c r="I58" s="64">
        <v>11060</v>
      </c>
      <c r="J58" s="124" t="s">
        <v>2923</v>
      </c>
      <c r="K58" s="62">
        <v>48.814987008999999</v>
      </c>
      <c r="L58" s="63">
        <v>1.2148432839943435E-5</v>
      </c>
      <c r="M58" s="63">
        <f t="shared" si="0"/>
        <v>2.3309436243370259E-3</v>
      </c>
      <c r="N58" s="63">
        <f>K58/'סכום נכסי הקרן'!$C$41</f>
        <v>1.560946009382271E-5</v>
      </c>
    </row>
    <row r="59" spans="1:14">
      <c r="A59" s="61" t="s">
        <v>862</v>
      </c>
      <c r="B59" s="55" t="s">
        <v>863</v>
      </c>
      <c r="C59" s="68" t="s">
        <v>118</v>
      </c>
      <c r="D59" s="68" t="s">
        <v>26</v>
      </c>
      <c r="E59" s="55" t="s">
        <v>717</v>
      </c>
      <c r="F59" s="68" t="s">
        <v>540</v>
      </c>
      <c r="G59" s="68" t="s">
        <v>130</v>
      </c>
      <c r="H59" s="62">
        <v>285.76418999999999</v>
      </c>
      <c r="I59" s="64">
        <v>3946</v>
      </c>
      <c r="J59" s="124" t="s">
        <v>2923</v>
      </c>
      <c r="K59" s="62">
        <v>11.276254921</v>
      </c>
      <c r="L59" s="63">
        <v>4.6770736357751866E-6</v>
      </c>
      <c r="M59" s="63">
        <f t="shared" si="0"/>
        <v>5.3844763923952151E-4</v>
      </c>
      <c r="N59" s="63">
        <f>K59/'סכום נכסי הקרן'!$C$41</f>
        <v>3.6057830183314273E-6</v>
      </c>
    </row>
    <row r="60" spans="1:14">
      <c r="A60" s="61" t="s">
        <v>864</v>
      </c>
      <c r="B60" s="55" t="s">
        <v>865</v>
      </c>
      <c r="C60" s="68" t="s">
        <v>118</v>
      </c>
      <c r="D60" s="68" t="s">
        <v>26</v>
      </c>
      <c r="E60" s="55" t="s">
        <v>866</v>
      </c>
      <c r="F60" s="68" t="s">
        <v>867</v>
      </c>
      <c r="G60" s="68" t="s">
        <v>130</v>
      </c>
      <c r="H60" s="62">
        <v>1019.0850109999999</v>
      </c>
      <c r="I60" s="64">
        <v>5575</v>
      </c>
      <c r="J60" s="124" t="s">
        <v>2923</v>
      </c>
      <c r="K60" s="62">
        <v>56.813989390000003</v>
      </c>
      <c r="L60" s="63">
        <v>4.1207238662768029E-5</v>
      </c>
      <c r="M60" s="63">
        <f t="shared" si="0"/>
        <v>2.7129005753367473E-3</v>
      </c>
      <c r="N60" s="63">
        <f>K60/'סכום נכסי הקרן'!$C$41</f>
        <v>1.8167283338425683E-5</v>
      </c>
    </row>
    <row r="61" spans="1:14">
      <c r="A61" s="61" t="s">
        <v>868</v>
      </c>
      <c r="B61" s="55" t="s">
        <v>869</v>
      </c>
      <c r="C61" s="68" t="s">
        <v>118</v>
      </c>
      <c r="D61" s="68" t="s">
        <v>26</v>
      </c>
      <c r="E61" s="55" t="s">
        <v>870</v>
      </c>
      <c r="F61" s="68" t="s">
        <v>254</v>
      </c>
      <c r="G61" s="68" t="s">
        <v>130</v>
      </c>
      <c r="H61" s="62">
        <v>457.11461500000007</v>
      </c>
      <c r="I61" s="64">
        <v>8280</v>
      </c>
      <c r="J61" s="124" t="s">
        <v>2923</v>
      </c>
      <c r="K61" s="62">
        <v>37.849090130999997</v>
      </c>
      <c r="L61" s="63">
        <v>3.658727843933634E-5</v>
      </c>
      <c r="M61" s="63">
        <f t="shared" si="0"/>
        <v>1.8073157596364012E-3</v>
      </c>
      <c r="N61" s="63">
        <f>K61/'סכום נכסי הקרן'!$C$41</f>
        <v>1.2102919578333946E-5</v>
      </c>
    </row>
    <row r="62" spans="1:14">
      <c r="A62" s="61" t="s">
        <v>871</v>
      </c>
      <c r="B62" s="55" t="s">
        <v>872</v>
      </c>
      <c r="C62" s="68" t="s">
        <v>118</v>
      </c>
      <c r="D62" s="68" t="s">
        <v>26</v>
      </c>
      <c r="E62" s="55" t="s">
        <v>873</v>
      </c>
      <c r="F62" s="68" t="s">
        <v>254</v>
      </c>
      <c r="G62" s="68" t="s">
        <v>130</v>
      </c>
      <c r="H62" s="62">
        <v>42698.636623999999</v>
      </c>
      <c r="I62" s="64">
        <v>124</v>
      </c>
      <c r="J62" s="124" t="s">
        <v>2923</v>
      </c>
      <c r="K62" s="62">
        <v>52.946309412000005</v>
      </c>
      <c r="L62" s="63">
        <v>1.3571772868785659E-5</v>
      </c>
      <c r="M62" s="63">
        <f t="shared" si="0"/>
        <v>2.5282166383312349E-3</v>
      </c>
      <c r="N62" s="63">
        <f>K62/'סכום נכסי הקרן'!$C$41</f>
        <v>1.6930523892783768E-5</v>
      </c>
    </row>
    <row r="63" spans="1:14">
      <c r="A63" s="61" t="s">
        <v>874</v>
      </c>
      <c r="B63" s="55" t="s">
        <v>875</v>
      </c>
      <c r="C63" s="68" t="s">
        <v>118</v>
      </c>
      <c r="D63" s="68" t="s">
        <v>26</v>
      </c>
      <c r="E63" s="55" t="s">
        <v>546</v>
      </c>
      <c r="F63" s="68" t="s">
        <v>527</v>
      </c>
      <c r="G63" s="68" t="s">
        <v>130</v>
      </c>
      <c r="H63" s="62">
        <v>8208.5548579999995</v>
      </c>
      <c r="I63" s="64">
        <v>1210</v>
      </c>
      <c r="J63" s="124" t="s">
        <v>2923</v>
      </c>
      <c r="K63" s="62">
        <v>99.323513781999992</v>
      </c>
      <c r="L63" s="63">
        <v>4.409622156165925E-5</v>
      </c>
      <c r="M63" s="63">
        <f t="shared" si="0"/>
        <v>4.7427547436245101E-3</v>
      </c>
      <c r="N63" s="63">
        <f>K63/'סכום נכסי הקרן'!$C$41</f>
        <v>3.1760459640653691E-5</v>
      </c>
    </row>
    <row r="64" spans="1:14">
      <c r="A64" s="61" t="s">
        <v>876</v>
      </c>
      <c r="B64" s="55" t="s">
        <v>877</v>
      </c>
      <c r="C64" s="68" t="s">
        <v>118</v>
      </c>
      <c r="D64" s="68" t="s">
        <v>26</v>
      </c>
      <c r="E64" s="55" t="s">
        <v>878</v>
      </c>
      <c r="F64" s="68" t="s">
        <v>591</v>
      </c>
      <c r="G64" s="68" t="s">
        <v>130</v>
      </c>
      <c r="H64" s="62">
        <v>4165.9500129999997</v>
      </c>
      <c r="I64" s="64">
        <v>865.1</v>
      </c>
      <c r="J64" s="124" t="s">
        <v>2923</v>
      </c>
      <c r="K64" s="62">
        <v>36.039633564999995</v>
      </c>
      <c r="L64" s="63">
        <v>2.3440709028174747E-5</v>
      </c>
      <c r="M64" s="63">
        <f t="shared" si="0"/>
        <v>1.7209131709139079E-3</v>
      </c>
      <c r="N64" s="63">
        <f>K64/'סכום נכסי הקרן'!$C$41</f>
        <v>1.1524313666725796E-5</v>
      </c>
    </row>
    <row r="65" spans="1:14">
      <c r="A65" s="61" t="s">
        <v>879</v>
      </c>
      <c r="B65" s="55" t="s">
        <v>880</v>
      </c>
      <c r="C65" s="68" t="s">
        <v>118</v>
      </c>
      <c r="D65" s="68" t="s">
        <v>26</v>
      </c>
      <c r="E65" s="55" t="s">
        <v>881</v>
      </c>
      <c r="F65" s="68" t="s">
        <v>151</v>
      </c>
      <c r="G65" s="68" t="s">
        <v>130</v>
      </c>
      <c r="H65" s="62">
        <v>418.29593200000005</v>
      </c>
      <c r="I65" s="64">
        <v>16440</v>
      </c>
      <c r="J65" s="124" t="s">
        <v>2923</v>
      </c>
      <c r="K65" s="62">
        <v>68.767851276000002</v>
      </c>
      <c r="L65" s="63">
        <v>1.6261840177096002E-5</v>
      </c>
      <c r="M65" s="63">
        <f t="shared" si="0"/>
        <v>3.2837043357523718E-3</v>
      </c>
      <c r="N65" s="63">
        <f>K65/'סכום נכסי הקרן'!$C$41</f>
        <v>2.198974323260087E-5</v>
      </c>
    </row>
    <row r="66" spans="1:14">
      <c r="A66" s="61" t="s">
        <v>882</v>
      </c>
      <c r="B66" s="55" t="s">
        <v>883</v>
      </c>
      <c r="C66" s="68" t="s">
        <v>118</v>
      </c>
      <c r="D66" s="68" t="s">
        <v>26</v>
      </c>
      <c r="E66" s="55" t="s">
        <v>660</v>
      </c>
      <c r="F66" s="68" t="s">
        <v>540</v>
      </c>
      <c r="G66" s="68" t="s">
        <v>130</v>
      </c>
      <c r="H66" s="62">
        <v>442.410169</v>
      </c>
      <c r="I66" s="64">
        <v>26000</v>
      </c>
      <c r="J66" s="124" t="s">
        <v>2923</v>
      </c>
      <c r="K66" s="62">
        <v>115.026643849</v>
      </c>
      <c r="L66" s="63">
        <v>2.3648344004510188E-5</v>
      </c>
      <c r="M66" s="63">
        <f t="shared" si="0"/>
        <v>5.4925882098315216E-3</v>
      </c>
      <c r="N66" s="63">
        <f>K66/'סכום נכסי הקרן'!$C$41</f>
        <v>3.678181470285522E-5</v>
      </c>
    </row>
    <row r="67" spans="1:14">
      <c r="A67" s="61" t="s">
        <v>884</v>
      </c>
      <c r="B67" s="55" t="s">
        <v>885</v>
      </c>
      <c r="C67" s="68" t="s">
        <v>118</v>
      </c>
      <c r="D67" s="68" t="s">
        <v>26</v>
      </c>
      <c r="E67" s="55" t="s">
        <v>886</v>
      </c>
      <c r="F67" s="68" t="s">
        <v>126</v>
      </c>
      <c r="G67" s="68" t="s">
        <v>130</v>
      </c>
      <c r="H67" s="62">
        <v>257.293543</v>
      </c>
      <c r="I67" s="64">
        <v>30260</v>
      </c>
      <c r="J67" s="124" t="s">
        <v>2923</v>
      </c>
      <c r="K67" s="62">
        <v>77.857026219999995</v>
      </c>
      <c r="L67" s="63">
        <v>4.4039573108381834E-5</v>
      </c>
      <c r="M67" s="63">
        <f t="shared" si="0"/>
        <v>3.7177176518328314E-3</v>
      </c>
      <c r="N67" s="63">
        <f>K67/'סכום נכסי הקרן'!$C$41</f>
        <v>2.4896168538992597E-5</v>
      </c>
    </row>
    <row r="68" spans="1:14">
      <c r="A68" s="61" t="s">
        <v>887</v>
      </c>
      <c r="B68" s="55" t="s">
        <v>888</v>
      </c>
      <c r="C68" s="68" t="s">
        <v>118</v>
      </c>
      <c r="D68" s="68" t="s">
        <v>26</v>
      </c>
      <c r="E68" s="55" t="s">
        <v>889</v>
      </c>
      <c r="F68" s="68" t="s">
        <v>540</v>
      </c>
      <c r="G68" s="68" t="s">
        <v>130</v>
      </c>
      <c r="H68" s="62">
        <v>344.77092100000004</v>
      </c>
      <c r="I68" s="64">
        <v>10140</v>
      </c>
      <c r="J68" s="62">
        <v>0.44072066699999995</v>
      </c>
      <c r="K68" s="62">
        <v>35.400492101000005</v>
      </c>
      <c r="L68" s="63">
        <v>1.1018016743748691E-5</v>
      </c>
      <c r="M68" s="63">
        <f t="shared" si="0"/>
        <v>1.6903937994699387E-3</v>
      </c>
      <c r="N68" s="63">
        <f>K68/'סכום נכסי הקרן'!$C$41</f>
        <v>1.131993681879637E-5</v>
      </c>
    </row>
    <row r="69" spans="1:14">
      <c r="A69" s="61" t="s">
        <v>890</v>
      </c>
      <c r="B69" s="55" t="s">
        <v>891</v>
      </c>
      <c r="C69" s="68" t="s">
        <v>118</v>
      </c>
      <c r="D69" s="68" t="s">
        <v>26</v>
      </c>
      <c r="E69" s="55" t="s">
        <v>549</v>
      </c>
      <c r="F69" s="68" t="s">
        <v>271</v>
      </c>
      <c r="G69" s="68" t="s">
        <v>130</v>
      </c>
      <c r="H69" s="62">
        <v>501.36873800000001</v>
      </c>
      <c r="I69" s="64">
        <v>3447</v>
      </c>
      <c r="J69" s="124" t="s">
        <v>2923</v>
      </c>
      <c r="K69" s="62">
        <v>17.282180391999997</v>
      </c>
      <c r="L69" s="63">
        <v>1.3602067089664698E-5</v>
      </c>
      <c r="M69" s="63">
        <f t="shared" si="0"/>
        <v>8.2523402478725742E-4</v>
      </c>
      <c r="N69" s="63">
        <f>K69/'סכום נכסי הקרן'!$C$41</f>
        <v>5.5262844813096582E-6</v>
      </c>
    </row>
    <row r="70" spans="1:14">
      <c r="A70" s="61" t="s">
        <v>892</v>
      </c>
      <c r="B70" s="55" t="s">
        <v>893</v>
      </c>
      <c r="C70" s="68" t="s">
        <v>118</v>
      </c>
      <c r="D70" s="68" t="s">
        <v>26</v>
      </c>
      <c r="E70" s="55" t="s">
        <v>894</v>
      </c>
      <c r="F70" s="68" t="s">
        <v>895</v>
      </c>
      <c r="G70" s="68" t="s">
        <v>130</v>
      </c>
      <c r="H70" s="62">
        <v>3895.5089760000001</v>
      </c>
      <c r="I70" s="64">
        <v>4651</v>
      </c>
      <c r="J70" s="124" t="s">
        <v>2923</v>
      </c>
      <c r="K70" s="62">
        <v>181.180122463</v>
      </c>
      <c r="L70" s="63">
        <v>5.4467613006928298E-5</v>
      </c>
      <c r="M70" s="63">
        <f t="shared" si="0"/>
        <v>8.6514547516701856E-3</v>
      </c>
      <c r="N70" s="63">
        <f>K70/'סכום נכסי הקרן'!$C$41</f>
        <v>5.7935565789635256E-5</v>
      </c>
    </row>
    <row r="71" spans="1:14">
      <c r="A71" s="61" t="s">
        <v>896</v>
      </c>
      <c r="B71" s="55" t="s">
        <v>897</v>
      </c>
      <c r="C71" s="68" t="s">
        <v>118</v>
      </c>
      <c r="D71" s="68" t="s">
        <v>26</v>
      </c>
      <c r="E71" s="55" t="s">
        <v>898</v>
      </c>
      <c r="F71" s="68" t="s">
        <v>152</v>
      </c>
      <c r="G71" s="68" t="s">
        <v>130</v>
      </c>
      <c r="H71" s="62">
        <v>1843.2332990000002</v>
      </c>
      <c r="I71" s="64">
        <v>1990</v>
      </c>
      <c r="J71" s="124" t="s">
        <v>2923</v>
      </c>
      <c r="K71" s="62">
        <v>36.680342641000003</v>
      </c>
      <c r="L71" s="63">
        <v>1.2697477785842913E-5</v>
      </c>
      <c r="M71" s="63">
        <f t="shared" si="0"/>
        <v>1.7515073967298801E-3</v>
      </c>
      <c r="N71" s="63">
        <f>K71/'סכום נכסי הקרן'!$C$41</f>
        <v>1.1729191786466527E-5</v>
      </c>
    </row>
    <row r="72" spans="1:14">
      <c r="A72" s="61" t="s">
        <v>899</v>
      </c>
      <c r="B72" s="55" t="s">
        <v>900</v>
      </c>
      <c r="C72" s="68" t="s">
        <v>118</v>
      </c>
      <c r="D72" s="68" t="s">
        <v>26</v>
      </c>
      <c r="E72" s="55" t="s">
        <v>901</v>
      </c>
      <c r="F72" s="68" t="s">
        <v>895</v>
      </c>
      <c r="G72" s="68" t="s">
        <v>130</v>
      </c>
      <c r="H72" s="62">
        <v>931.86789699999997</v>
      </c>
      <c r="I72" s="64">
        <v>19210</v>
      </c>
      <c r="J72" s="124" t="s">
        <v>2923</v>
      </c>
      <c r="K72" s="62">
        <v>179.01182306699999</v>
      </c>
      <c r="L72" s="63">
        <v>4.063493751732517E-5</v>
      </c>
      <c r="M72" s="63">
        <f t="shared" si="0"/>
        <v>8.5479172120242527E-3</v>
      </c>
      <c r="N72" s="63">
        <f>K72/'סכום נכסי הקרן'!$C$41</f>
        <v>5.7242213502414904E-5</v>
      </c>
    </row>
    <row r="73" spans="1:14">
      <c r="A73" s="61" t="s">
        <v>902</v>
      </c>
      <c r="B73" s="55" t="s">
        <v>903</v>
      </c>
      <c r="C73" s="68" t="s">
        <v>118</v>
      </c>
      <c r="D73" s="68" t="s">
        <v>26</v>
      </c>
      <c r="E73" s="55" t="s">
        <v>904</v>
      </c>
      <c r="F73" s="68" t="s">
        <v>855</v>
      </c>
      <c r="G73" s="68" t="s">
        <v>130</v>
      </c>
      <c r="H73" s="62">
        <v>475.47155500000002</v>
      </c>
      <c r="I73" s="64">
        <v>15690</v>
      </c>
      <c r="J73" s="124" t="s">
        <v>2923</v>
      </c>
      <c r="K73" s="62">
        <v>74.601486968000003</v>
      </c>
      <c r="L73" s="63">
        <v>3.2818618829834086E-5</v>
      </c>
      <c r="M73" s="63">
        <f t="shared" si="0"/>
        <v>3.5622637855472739E-3</v>
      </c>
      <c r="N73" s="63">
        <f>K73/'סכום נכסי הקרן'!$C$41</f>
        <v>2.3855151975194308E-5</v>
      </c>
    </row>
    <row r="74" spans="1:14">
      <c r="A74" s="61" t="s">
        <v>905</v>
      </c>
      <c r="B74" s="55" t="s">
        <v>906</v>
      </c>
      <c r="C74" s="68" t="s">
        <v>118</v>
      </c>
      <c r="D74" s="68" t="s">
        <v>26</v>
      </c>
      <c r="E74" s="55" t="s">
        <v>907</v>
      </c>
      <c r="F74" s="68" t="s">
        <v>127</v>
      </c>
      <c r="G74" s="68" t="s">
        <v>130</v>
      </c>
      <c r="H74" s="62">
        <v>1836.5995150000003</v>
      </c>
      <c r="I74" s="64">
        <v>1320</v>
      </c>
      <c r="J74" s="124" t="s">
        <v>2923</v>
      </c>
      <c r="K74" s="62">
        <v>24.243113593999997</v>
      </c>
      <c r="L74" s="63">
        <v>9.1674094037240031E-6</v>
      </c>
      <c r="M74" s="63">
        <f t="shared" ref="M74:M137" si="1">IFERROR(K74/$K$9,0)</f>
        <v>1.1576225771727435E-3</v>
      </c>
      <c r="N74" s="63">
        <f>K74/'סכום נכסי הקרן'!$C$41</f>
        <v>7.7521666476277919E-6</v>
      </c>
    </row>
    <row r="75" spans="1:14">
      <c r="A75" s="61" t="s">
        <v>908</v>
      </c>
      <c r="B75" s="55" t="s">
        <v>909</v>
      </c>
      <c r="C75" s="68" t="s">
        <v>118</v>
      </c>
      <c r="D75" s="68" t="s">
        <v>26</v>
      </c>
      <c r="E75" s="55" t="s">
        <v>910</v>
      </c>
      <c r="F75" s="68" t="s">
        <v>540</v>
      </c>
      <c r="G75" s="68" t="s">
        <v>130</v>
      </c>
      <c r="H75" s="62">
        <v>6964.0766899999999</v>
      </c>
      <c r="I75" s="64">
        <v>1082</v>
      </c>
      <c r="J75" s="124" t="s">
        <v>2923</v>
      </c>
      <c r="K75" s="62">
        <v>75.351309789000013</v>
      </c>
      <c r="L75" s="63">
        <v>2.1589642739028466E-5</v>
      </c>
      <c r="M75" s="63">
        <f t="shared" si="1"/>
        <v>3.5980682552620795E-3</v>
      </c>
      <c r="N75" s="63">
        <f>K75/'סכום נכסי הקרן'!$C$41</f>
        <v>2.4094921155091444E-5</v>
      </c>
    </row>
    <row r="76" spans="1:14">
      <c r="A76" s="61" t="s">
        <v>911</v>
      </c>
      <c r="B76" s="55" t="s">
        <v>912</v>
      </c>
      <c r="C76" s="68" t="s">
        <v>118</v>
      </c>
      <c r="D76" s="68" t="s">
        <v>26</v>
      </c>
      <c r="E76" s="55" t="s">
        <v>913</v>
      </c>
      <c r="F76" s="68" t="s">
        <v>124</v>
      </c>
      <c r="G76" s="68" t="s">
        <v>130</v>
      </c>
      <c r="H76" s="62">
        <v>141097.90778800001</v>
      </c>
      <c r="I76" s="64">
        <v>150.69999999999999</v>
      </c>
      <c r="J76" s="124" t="s">
        <v>2923</v>
      </c>
      <c r="K76" s="62">
        <v>212.63454703600001</v>
      </c>
      <c r="L76" s="63">
        <v>5.4468345241174822E-5</v>
      </c>
      <c r="M76" s="63">
        <f t="shared" si="1"/>
        <v>1.0153421563668037E-2</v>
      </c>
      <c r="N76" s="63">
        <f>K76/'סכום נכסי הקרן'!$C$41</f>
        <v>6.7993677349838624E-5</v>
      </c>
    </row>
    <row r="77" spans="1:14">
      <c r="A77" s="61" t="s">
        <v>914</v>
      </c>
      <c r="B77" s="55" t="s">
        <v>915</v>
      </c>
      <c r="C77" s="68" t="s">
        <v>118</v>
      </c>
      <c r="D77" s="68" t="s">
        <v>26</v>
      </c>
      <c r="E77" s="55" t="s">
        <v>317</v>
      </c>
      <c r="F77" s="68" t="s">
        <v>271</v>
      </c>
      <c r="G77" s="68" t="s">
        <v>130</v>
      </c>
      <c r="H77" s="62">
        <v>101.235242</v>
      </c>
      <c r="I77" s="64">
        <v>76070</v>
      </c>
      <c r="J77" s="124" t="s">
        <v>2923</v>
      </c>
      <c r="K77" s="62">
        <v>77.009648593999998</v>
      </c>
      <c r="L77" s="63">
        <v>1.9317122140172113E-5</v>
      </c>
      <c r="M77" s="63">
        <f t="shared" si="1"/>
        <v>3.67725488423307E-3</v>
      </c>
      <c r="N77" s="63">
        <f>K77/'סכום נכסי הקרן'!$C$41</f>
        <v>2.4625204475537937E-5</v>
      </c>
    </row>
    <row r="78" spans="1:14">
      <c r="A78" s="61" t="s">
        <v>916</v>
      </c>
      <c r="B78" s="55" t="s">
        <v>917</v>
      </c>
      <c r="C78" s="68" t="s">
        <v>118</v>
      </c>
      <c r="D78" s="68" t="s">
        <v>26</v>
      </c>
      <c r="E78" s="55" t="s">
        <v>625</v>
      </c>
      <c r="F78" s="68" t="s">
        <v>314</v>
      </c>
      <c r="G78" s="68" t="s">
        <v>130</v>
      </c>
      <c r="H78" s="62">
        <v>1280.9345530000001</v>
      </c>
      <c r="I78" s="64">
        <v>5850</v>
      </c>
      <c r="J78" s="124" t="s">
        <v>2923</v>
      </c>
      <c r="K78" s="62">
        <v>74.934671344000009</v>
      </c>
      <c r="L78" s="63">
        <v>1.6207927703735933E-5</v>
      </c>
      <c r="M78" s="63">
        <f t="shared" si="1"/>
        <v>3.5781735305774778E-3</v>
      </c>
      <c r="N78" s="63">
        <f>K78/'סכום נכסי הקרן'!$C$41</f>
        <v>2.3961693603897363E-5</v>
      </c>
    </row>
    <row r="79" spans="1:14">
      <c r="A79" s="61" t="s">
        <v>918</v>
      </c>
      <c r="B79" s="55" t="s">
        <v>919</v>
      </c>
      <c r="C79" s="68" t="s">
        <v>118</v>
      </c>
      <c r="D79" s="68" t="s">
        <v>26</v>
      </c>
      <c r="E79" s="55" t="s">
        <v>920</v>
      </c>
      <c r="F79" s="68" t="s">
        <v>271</v>
      </c>
      <c r="G79" s="68" t="s">
        <v>130</v>
      </c>
      <c r="H79" s="62">
        <v>3435.6898390000001</v>
      </c>
      <c r="I79" s="64">
        <v>884</v>
      </c>
      <c r="J79" s="124" t="s">
        <v>2923</v>
      </c>
      <c r="K79" s="62">
        <v>30.371498178000003</v>
      </c>
      <c r="L79" s="63">
        <v>2.2844228484051862E-5</v>
      </c>
      <c r="M79" s="63">
        <f t="shared" si="1"/>
        <v>1.4502564555946803E-3</v>
      </c>
      <c r="N79" s="63">
        <f>K79/'סכום נכסי הקרן'!$C$41</f>
        <v>9.7118265894794508E-6</v>
      </c>
    </row>
    <row r="80" spans="1:14">
      <c r="A80" s="61" t="s">
        <v>921</v>
      </c>
      <c r="B80" s="55" t="s">
        <v>922</v>
      </c>
      <c r="C80" s="68" t="s">
        <v>118</v>
      </c>
      <c r="D80" s="68" t="s">
        <v>26</v>
      </c>
      <c r="E80" s="55" t="s">
        <v>438</v>
      </c>
      <c r="F80" s="68" t="s">
        <v>271</v>
      </c>
      <c r="G80" s="68" t="s">
        <v>130</v>
      </c>
      <c r="H80" s="62">
        <v>1335.46633</v>
      </c>
      <c r="I80" s="64">
        <v>8550</v>
      </c>
      <c r="J80" s="124" t="s">
        <v>2923</v>
      </c>
      <c r="K80" s="62">
        <v>114.18237119000001</v>
      </c>
      <c r="L80" s="63">
        <v>3.6487112306802629E-5</v>
      </c>
      <c r="M80" s="63">
        <f t="shared" si="1"/>
        <v>5.4522737061866626E-3</v>
      </c>
      <c r="N80" s="63">
        <f>K80/'סכום נכסי הקרן'!$C$41</f>
        <v>3.65118435078094E-5</v>
      </c>
    </row>
    <row r="81" spans="1:14">
      <c r="A81" s="61" t="s">
        <v>923</v>
      </c>
      <c r="B81" s="55" t="s">
        <v>924</v>
      </c>
      <c r="C81" s="68" t="s">
        <v>118</v>
      </c>
      <c r="D81" s="68" t="s">
        <v>26</v>
      </c>
      <c r="E81" s="55" t="s">
        <v>925</v>
      </c>
      <c r="F81" s="68" t="s">
        <v>895</v>
      </c>
      <c r="G81" s="68" t="s">
        <v>130</v>
      </c>
      <c r="H81" s="62">
        <v>2618.6650020000002</v>
      </c>
      <c r="I81" s="64">
        <v>6799</v>
      </c>
      <c r="J81" s="124" t="s">
        <v>2923</v>
      </c>
      <c r="K81" s="62">
        <v>178.04303351400003</v>
      </c>
      <c r="L81" s="63">
        <v>4.1224487090125962E-5</v>
      </c>
      <c r="M81" s="63">
        <f t="shared" si="1"/>
        <v>8.5016569552823374E-3</v>
      </c>
      <c r="N81" s="63">
        <f>K81/'סכום נכסי הקרן'!$C$41</f>
        <v>5.6932425816430737E-5</v>
      </c>
    </row>
    <row r="82" spans="1:14">
      <c r="A82" s="61" t="s">
        <v>926</v>
      </c>
      <c r="B82" s="55" t="s">
        <v>927</v>
      </c>
      <c r="C82" s="68" t="s">
        <v>118</v>
      </c>
      <c r="D82" s="68" t="s">
        <v>26</v>
      </c>
      <c r="E82" s="55" t="s">
        <v>928</v>
      </c>
      <c r="F82" s="68" t="s">
        <v>929</v>
      </c>
      <c r="G82" s="68" t="s">
        <v>130</v>
      </c>
      <c r="H82" s="62">
        <v>2527.7229790000001</v>
      </c>
      <c r="I82" s="64">
        <v>4109</v>
      </c>
      <c r="J82" s="124" t="s">
        <v>2923</v>
      </c>
      <c r="K82" s="62">
        <v>103.864137227</v>
      </c>
      <c r="L82" s="63">
        <v>2.3039902502457761E-5</v>
      </c>
      <c r="M82" s="63">
        <f t="shared" si="1"/>
        <v>4.959572117102181E-3</v>
      </c>
      <c r="N82" s="63">
        <f>K82/'סכום נכסי הקרן'!$C$41</f>
        <v>3.3212404725730448E-5</v>
      </c>
    </row>
    <row r="83" spans="1:14">
      <c r="A83" s="61" t="s">
        <v>930</v>
      </c>
      <c r="B83" s="55" t="s">
        <v>931</v>
      </c>
      <c r="C83" s="68" t="s">
        <v>118</v>
      </c>
      <c r="D83" s="68" t="s">
        <v>26</v>
      </c>
      <c r="E83" s="55" t="s">
        <v>501</v>
      </c>
      <c r="F83" s="68" t="s">
        <v>502</v>
      </c>
      <c r="G83" s="68" t="s">
        <v>130</v>
      </c>
      <c r="H83" s="62">
        <v>95.437656000000004</v>
      </c>
      <c r="I83" s="64">
        <v>41750</v>
      </c>
      <c r="J83" s="124" t="s">
        <v>2923</v>
      </c>
      <c r="K83" s="62">
        <v>39.845221191999997</v>
      </c>
      <c r="L83" s="63">
        <v>3.2276865468722737E-5</v>
      </c>
      <c r="M83" s="63">
        <f t="shared" si="1"/>
        <v>1.9026321625501457E-3</v>
      </c>
      <c r="N83" s="63">
        <f>K83/'סכום נכסי הקרן'!$C$41</f>
        <v>1.2741217979047949E-5</v>
      </c>
    </row>
    <row r="84" spans="1:14">
      <c r="A84" s="61" t="s">
        <v>932</v>
      </c>
      <c r="B84" s="55" t="s">
        <v>933</v>
      </c>
      <c r="C84" s="68" t="s">
        <v>118</v>
      </c>
      <c r="D84" s="68" t="s">
        <v>26</v>
      </c>
      <c r="E84" s="55" t="s">
        <v>934</v>
      </c>
      <c r="F84" s="68" t="s">
        <v>314</v>
      </c>
      <c r="G84" s="68" t="s">
        <v>130</v>
      </c>
      <c r="H84" s="62">
        <v>1173.5400500000001</v>
      </c>
      <c r="I84" s="64">
        <v>9332</v>
      </c>
      <c r="J84" s="124" t="s">
        <v>2923</v>
      </c>
      <c r="K84" s="62">
        <v>109.514757488</v>
      </c>
      <c r="L84" s="63">
        <v>1.8963848881946759E-5</v>
      </c>
      <c r="M84" s="63">
        <f t="shared" si="1"/>
        <v>5.2293924751102491E-3</v>
      </c>
      <c r="N84" s="63">
        <f>K84/'סכום נכסי הקרן'!$C$41</f>
        <v>3.5019291029995233E-5</v>
      </c>
    </row>
    <row r="85" spans="1:14">
      <c r="A85" s="61" t="s">
        <v>935</v>
      </c>
      <c r="B85" s="55" t="s">
        <v>936</v>
      </c>
      <c r="C85" s="68" t="s">
        <v>118</v>
      </c>
      <c r="D85" s="68" t="s">
        <v>26</v>
      </c>
      <c r="E85" s="55" t="s">
        <v>511</v>
      </c>
      <c r="F85" s="68" t="s">
        <v>271</v>
      </c>
      <c r="G85" s="68" t="s">
        <v>130</v>
      </c>
      <c r="H85" s="62">
        <v>43273.87580200001</v>
      </c>
      <c r="I85" s="64">
        <v>169</v>
      </c>
      <c r="J85" s="124" t="s">
        <v>2923</v>
      </c>
      <c r="K85" s="62">
        <v>73.132850105000003</v>
      </c>
      <c r="L85" s="63">
        <v>6.2717221434358496E-5</v>
      </c>
      <c r="M85" s="63">
        <f t="shared" si="1"/>
        <v>3.4921355330979793E-3</v>
      </c>
      <c r="N85" s="63">
        <f>K85/'סכום נכסי הקרן'!$C$41</f>
        <v>2.338552922386409E-5</v>
      </c>
    </row>
    <row r="86" spans="1:14">
      <c r="A86" s="61" t="s">
        <v>937</v>
      </c>
      <c r="B86" s="55" t="s">
        <v>938</v>
      </c>
      <c r="C86" s="68" t="s">
        <v>118</v>
      </c>
      <c r="D86" s="68" t="s">
        <v>26</v>
      </c>
      <c r="E86" s="55" t="s">
        <v>939</v>
      </c>
      <c r="F86" s="68" t="s">
        <v>477</v>
      </c>
      <c r="G86" s="68" t="s">
        <v>130</v>
      </c>
      <c r="H86" s="62">
        <v>712.35429699999997</v>
      </c>
      <c r="I86" s="64">
        <v>7554</v>
      </c>
      <c r="J86" s="124" t="s">
        <v>2923</v>
      </c>
      <c r="K86" s="62">
        <v>53.811243570000002</v>
      </c>
      <c r="L86" s="63">
        <v>2.8494171879999998E-5</v>
      </c>
      <c r="M86" s="63">
        <f t="shared" si="1"/>
        <v>2.569517740402402E-3</v>
      </c>
      <c r="N86" s="63">
        <f>K86/'סכום נכסי הקרן'!$C$41</f>
        <v>1.7207101969524746E-5</v>
      </c>
    </row>
    <row r="87" spans="1:14">
      <c r="A87" s="61" t="s">
        <v>940</v>
      </c>
      <c r="B87" s="55" t="s">
        <v>941</v>
      </c>
      <c r="C87" s="68" t="s">
        <v>118</v>
      </c>
      <c r="D87" s="68" t="s">
        <v>26</v>
      </c>
      <c r="E87" s="55" t="s">
        <v>587</v>
      </c>
      <c r="F87" s="68" t="s">
        <v>254</v>
      </c>
      <c r="G87" s="68" t="s">
        <v>130</v>
      </c>
      <c r="H87" s="62">
        <v>8513.2511610000001</v>
      </c>
      <c r="I87" s="64">
        <v>316</v>
      </c>
      <c r="J87" s="124" t="s">
        <v>2923</v>
      </c>
      <c r="K87" s="62">
        <v>26.901873670000001</v>
      </c>
      <c r="L87" s="63">
        <v>1.1980735237901427E-5</v>
      </c>
      <c r="M87" s="63">
        <f t="shared" si="1"/>
        <v>1.2845798955604636E-3</v>
      </c>
      <c r="N87" s="63">
        <f>K87/'סכום נכסי הקרן'!$C$41</f>
        <v>8.6023524583444774E-6</v>
      </c>
    </row>
    <row r="88" spans="1:14">
      <c r="A88" s="61" t="s">
        <v>942</v>
      </c>
      <c r="B88" s="55" t="s">
        <v>943</v>
      </c>
      <c r="C88" s="68" t="s">
        <v>118</v>
      </c>
      <c r="D88" s="68" t="s">
        <v>26</v>
      </c>
      <c r="E88" s="55" t="s">
        <v>944</v>
      </c>
      <c r="F88" s="68" t="s">
        <v>124</v>
      </c>
      <c r="G88" s="68" t="s">
        <v>130</v>
      </c>
      <c r="H88" s="62">
        <v>1389.7739549999999</v>
      </c>
      <c r="I88" s="64">
        <v>3253</v>
      </c>
      <c r="J88" s="124" t="s">
        <v>2923</v>
      </c>
      <c r="K88" s="62">
        <v>45.209346769999989</v>
      </c>
      <c r="L88" s="63">
        <v>1.4760374038158755E-5</v>
      </c>
      <c r="M88" s="63">
        <f t="shared" si="1"/>
        <v>2.1587722351445928E-3</v>
      </c>
      <c r="N88" s="63">
        <f>K88/'סכום נכסי הקרן'!$C$41</f>
        <v>1.4456492514153471E-5</v>
      </c>
    </row>
    <row r="89" spans="1:14">
      <c r="A89" s="61" t="s">
        <v>945</v>
      </c>
      <c r="B89" s="55" t="s">
        <v>946</v>
      </c>
      <c r="C89" s="68" t="s">
        <v>118</v>
      </c>
      <c r="D89" s="68" t="s">
        <v>26</v>
      </c>
      <c r="E89" s="55" t="s">
        <v>947</v>
      </c>
      <c r="F89" s="68" t="s">
        <v>154</v>
      </c>
      <c r="G89" s="68" t="s">
        <v>130</v>
      </c>
      <c r="H89" s="62">
        <v>294.03432900000001</v>
      </c>
      <c r="I89" s="64">
        <v>7011</v>
      </c>
      <c r="J89" s="124" t="s">
        <v>2923</v>
      </c>
      <c r="K89" s="62">
        <v>20.614746824999997</v>
      </c>
      <c r="L89" s="63">
        <v>8.8296815451652153E-6</v>
      </c>
      <c r="M89" s="63">
        <f t="shared" si="1"/>
        <v>9.8436598313948937E-4</v>
      </c>
      <c r="N89" s="63">
        <f>K89/'סכום נכסי הקרן'!$C$41</f>
        <v>6.5919318558820565E-6</v>
      </c>
    </row>
    <row r="90" spans="1:14">
      <c r="A90" s="61" t="s">
        <v>948</v>
      </c>
      <c r="B90" s="55" t="s">
        <v>949</v>
      </c>
      <c r="C90" s="68" t="s">
        <v>118</v>
      </c>
      <c r="D90" s="68" t="s">
        <v>26</v>
      </c>
      <c r="E90" s="55" t="s">
        <v>590</v>
      </c>
      <c r="F90" s="68" t="s">
        <v>591</v>
      </c>
      <c r="G90" s="68" t="s">
        <v>130</v>
      </c>
      <c r="H90" s="62">
        <v>954.08063300000003</v>
      </c>
      <c r="I90" s="64">
        <v>9675</v>
      </c>
      <c r="J90" s="124" t="s">
        <v>2923</v>
      </c>
      <c r="K90" s="62">
        <v>92.307301210999995</v>
      </c>
      <c r="L90" s="63">
        <v>2.6844875870105643E-5</v>
      </c>
      <c r="M90" s="63">
        <f t="shared" si="1"/>
        <v>4.4077265696673921E-3</v>
      </c>
      <c r="N90" s="63">
        <f>K90/'סכום נכסי הקרן'!$C$41</f>
        <v>2.9516900913154496E-5</v>
      </c>
    </row>
    <row r="91" spans="1:14">
      <c r="A91" s="61" t="s">
        <v>950</v>
      </c>
      <c r="B91" s="55" t="s">
        <v>951</v>
      </c>
      <c r="C91" s="68" t="s">
        <v>118</v>
      </c>
      <c r="D91" s="68" t="s">
        <v>26</v>
      </c>
      <c r="E91" s="55" t="s">
        <v>952</v>
      </c>
      <c r="F91" s="68" t="s">
        <v>124</v>
      </c>
      <c r="G91" s="68" t="s">
        <v>130</v>
      </c>
      <c r="H91" s="62">
        <v>2983.4434000000001</v>
      </c>
      <c r="I91" s="64">
        <v>1817</v>
      </c>
      <c r="J91" s="124" t="s">
        <v>2923</v>
      </c>
      <c r="K91" s="62">
        <v>54.209166573000005</v>
      </c>
      <c r="L91" s="63">
        <v>3.1682491469618047E-5</v>
      </c>
      <c r="M91" s="63">
        <f t="shared" si="1"/>
        <v>2.58851879199848E-3</v>
      </c>
      <c r="N91" s="63">
        <f>K91/'סכום נכסי הקרן'!$C$41</f>
        <v>1.7334344925352993E-5</v>
      </c>
    </row>
    <row r="92" spans="1:14">
      <c r="A92" s="61" t="s">
        <v>953</v>
      </c>
      <c r="B92" s="55" t="s">
        <v>954</v>
      </c>
      <c r="C92" s="68" t="s">
        <v>118</v>
      </c>
      <c r="D92" s="68" t="s">
        <v>26</v>
      </c>
      <c r="E92" s="55" t="s">
        <v>955</v>
      </c>
      <c r="F92" s="68" t="s">
        <v>527</v>
      </c>
      <c r="G92" s="68" t="s">
        <v>130</v>
      </c>
      <c r="H92" s="62">
        <v>1107.8331439999999</v>
      </c>
      <c r="I92" s="64">
        <v>5400</v>
      </c>
      <c r="J92" s="124" t="s">
        <v>2923</v>
      </c>
      <c r="K92" s="62">
        <v>59.822989786000001</v>
      </c>
      <c r="L92" s="63">
        <v>1.4986347910441677E-5</v>
      </c>
      <c r="M92" s="63">
        <f t="shared" si="1"/>
        <v>2.8565820698619971E-3</v>
      </c>
      <c r="N92" s="63">
        <f>K92/'סכום נכסי הקרן'!$C$41</f>
        <v>1.9129464719217592E-5</v>
      </c>
    </row>
    <row r="93" spans="1:14">
      <c r="A93" s="61" t="s">
        <v>956</v>
      </c>
      <c r="B93" s="55" t="s">
        <v>957</v>
      </c>
      <c r="C93" s="68" t="s">
        <v>118</v>
      </c>
      <c r="D93" s="68" t="s">
        <v>26</v>
      </c>
      <c r="E93" s="55" t="s">
        <v>518</v>
      </c>
      <c r="F93" s="68" t="s">
        <v>153</v>
      </c>
      <c r="G93" s="68" t="s">
        <v>130</v>
      </c>
      <c r="H93" s="62">
        <v>6082.5017790000002</v>
      </c>
      <c r="I93" s="64">
        <v>1494</v>
      </c>
      <c r="J93" s="124" t="s">
        <v>2923</v>
      </c>
      <c r="K93" s="62">
        <v>90.872576575000011</v>
      </c>
      <c r="L93" s="63">
        <v>3.6788464455809527E-5</v>
      </c>
      <c r="M93" s="63">
        <f t="shared" si="1"/>
        <v>4.3392176455054974E-3</v>
      </c>
      <c r="N93" s="63">
        <f>K93/'סכום נכסי הקרן'!$C$41</f>
        <v>2.9058122199413632E-5</v>
      </c>
    </row>
    <row r="94" spans="1:14">
      <c r="A94" s="61" t="s">
        <v>958</v>
      </c>
      <c r="B94" s="55" t="s">
        <v>959</v>
      </c>
      <c r="C94" s="68" t="s">
        <v>118</v>
      </c>
      <c r="D94" s="68" t="s">
        <v>26</v>
      </c>
      <c r="E94" s="55" t="s">
        <v>960</v>
      </c>
      <c r="F94" s="68" t="s">
        <v>125</v>
      </c>
      <c r="G94" s="68" t="s">
        <v>130</v>
      </c>
      <c r="H94" s="62">
        <v>444.09678999999994</v>
      </c>
      <c r="I94" s="64">
        <v>10760</v>
      </c>
      <c r="J94" s="124" t="s">
        <v>2923</v>
      </c>
      <c r="K94" s="62">
        <v>47.784814579999995</v>
      </c>
      <c r="L94" s="63">
        <v>3.6426609120793423E-5</v>
      </c>
      <c r="M94" s="63">
        <f t="shared" si="1"/>
        <v>2.2817523000639574E-3</v>
      </c>
      <c r="N94" s="63">
        <f>K94/'סכום נכסי הקרן'!$C$41</f>
        <v>1.5280044141765458E-5</v>
      </c>
    </row>
    <row r="95" spans="1:14">
      <c r="A95" s="61" t="s">
        <v>961</v>
      </c>
      <c r="B95" s="55" t="s">
        <v>962</v>
      </c>
      <c r="C95" s="68" t="s">
        <v>118</v>
      </c>
      <c r="D95" s="68" t="s">
        <v>26</v>
      </c>
      <c r="E95" s="55" t="s">
        <v>963</v>
      </c>
      <c r="F95" s="68" t="s">
        <v>477</v>
      </c>
      <c r="G95" s="68" t="s">
        <v>130</v>
      </c>
      <c r="H95" s="62">
        <v>313.29890499999999</v>
      </c>
      <c r="I95" s="64">
        <v>46400</v>
      </c>
      <c r="J95" s="124" t="s">
        <v>2923</v>
      </c>
      <c r="K95" s="62">
        <v>145.37069176399999</v>
      </c>
      <c r="L95" s="63">
        <v>4.894253832231328E-5</v>
      </c>
      <c r="M95" s="63">
        <f t="shared" si="1"/>
        <v>6.9415338996256411E-3</v>
      </c>
      <c r="N95" s="63">
        <f>K95/'סכום נכסי הקרן'!$C$41</f>
        <v>4.6484863582636937E-5</v>
      </c>
    </row>
    <row r="96" spans="1:14">
      <c r="A96" s="61" t="s">
        <v>964</v>
      </c>
      <c r="B96" s="55" t="s">
        <v>965</v>
      </c>
      <c r="C96" s="68" t="s">
        <v>118</v>
      </c>
      <c r="D96" s="68" t="s">
        <v>26</v>
      </c>
      <c r="E96" s="55" t="s">
        <v>966</v>
      </c>
      <c r="F96" s="68" t="s">
        <v>855</v>
      </c>
      <c r="G96" s="68" t="s">
        <v>130</v>
      </c>
      <c r="H96" s="62">
        <v>202.90765300000004</v>
      </c>
      <c r="I96" s="64">
        <v>24060</v>
      </c>
      <c r="J96" s="124" t="s">
        <v>2923</v>
      </c>
      <c r="K96" s="62">
        <v>48.819581370999998</v>
      </c>
      <c r="L96" s="63">
        <v>1.4731003294494758E-5</v>
      </c>
      <c r="M96" s="63">
        <f t="shared" si="1"/>
        <v>2.3311630077573228E-3</v>
      </c>
      <c r="N96" s="63">
        <f>K96/'סכום נכסי הקרן'!$C$41</f>
        <v>1.5610929222766293E-5</v>
      </c>
    </row>
    <row r="97" spans="1:14">
      <c r="A97" s="61" t="s">
        <v>967</v>
      </c>
      <c r="B97" s="55" t="s">
        <v>968</v>
      </c>
      <c r="C97" s="68" t="s">
        <v>118</v>
      </c>
      <c r="D97" s="68" t="s">
        <v>26</v>
      </c>
      <c r="E97" s="55" t="s">
        <v>521</v>
      </c>
      <c r="F97" s="68" t="s">
        <v>254</v>
      </c>
      <c r="G97" s="68" t="s">
        <v>130</v>
      </c>
      <c r="H97" s="62">
        <v>417.391955</v>
      </c>
      <c r="I97" s="64">
        <v>29920</v>
      </c>
      <c r="J97" s="62">
        <v>2.9412054190000001</v>
      </c>
      <c r="K97" s="62">
        <v>127.82487844000001</v>
      </c>
      <c r="L97" s="63">
        <v>3.9214801477113065E-5</v>
      </c>
      <c r="M97" s="63">
        <f t="shared" si="1"/>
        <v>6.1037112511458822E-3</v>
      </c>
      <c r="N97" s="63">
        <f>K97/'סכום נכסי הקרן'!$C$41</f>
        <v>4.0874277783563691E-5</v>
      </c>
    </row>
    <row r="98" spans="1:14">
      <c r="A98" s="61" t="s">
        <v>969</v>
      </c>
      <c r="B98" s="55" t="s">
        <v>970</v>
      </c>
      <c r="C98" s="68" t="s">
        <v>118</v>
      </c>
      <c r="D98" s="68" t="s">
        <v>26</v>
      </c>
      <c r="E98" s="55" t="s">
        <v>971</v>
      </c>
      <c r="F98" s="68" t="s">
        <v>242</v>
      </c>
      <c r="G98" s="68" t="s">
        <v>130</v>
      </c>
      <c r="H98" s="62">
        <v>27.832489999999996</v>
      </c>
      <c r="I98" s="64">
        <v>16000</v>
      </c>
      <c r="J98" s="124" t="s">
        <v>2923</v>
      </c>
      <c r="K98" s="62">
        <v>4.4531984480000002</v>
      </c>
      <c r="L98" s="63">
        <v>7.8506114072181921E-7</v>
      </c>
      <c r="M98" s="63">
        <f t="shared" si="1"/>
        <v>2.1264277973400574E-4</v>
      </c>
      <c r="N98" s="63">
        <f>K98/'סכום נכסי הקרן'!$C$41</f>
        <v>1.4239893877491623E-6</v>
      </c>
    </row>
    <row r="99" spans="1:14">
      <c r="A99" s="61" t="s">
        <v>972</v>
      </c>
      <c r="B99" s="55" t="s">
        <v>973</v>
      </c>
      <c r="C99" s="68" t="s">
        <v>118</v>
      </c>
      <c r="D99" s="68" t="s">
        <v>26</v>
      </c>
      <c r="E99" s="55" t="s">
        <v>974</v>
      </c>
      <c r="F99" s="68" t="s">
        <v>390</v>
      </c>
      <c r="G99" s="68" t="s">
        <v>130</v>
      </c>
      <c r="H99" s="62">
        <v>243.78621800000002</v>
      </c>
      <c r="I99" s="64">
        <v>14100</v>
      </c>
      <c r="J99" s="124" t="s">
        <v>2923</v>
      </c>
      <c r="K99" s="62">
        <v>34.373856760000002</v>
      </c>
      <c r="L99" s="63">
        <v>2.5532820169345165E-5</v>
      </c>
      <c r="M99" s="63">
        <f t="shared" si="1"/>
        <v>1.6413713731773367E-3</v>
      </c>
      <c r="N99" s="63">
        <f>K99/'סכום נכסי הקרן'!$C$41</f>
        <v>1.0991651913521418E-5</v>
      </c>
    </row>
    <row r="100" spans="1:14">
      <c r="A100" s="61" t="s">
        <v>975</v>
      </c>
      <c r="B100" s="55" t="s">
        <v>976</v>
      </c>
      <c r="C100" s="68" t="s">
        <v>118</v>
      </c>
      <c r="D100" s="68" t="s">
        <v>26</v>
      </c>
      <c r="E100" s="55" t="s">
        <v>678</v>
      </c>
      <c r="F100" s="68" t="s">
        <v>153</v>
      </c>
      <c r="G100" s="68" t="s">
        <v>130</v>
      </c>
      <c r="H100" s="62">
        <v>6874.8668440000001</v>
      </c>
      <c r="I100" s="64">
        <v>1798</v>
      </c>
      <c r="J100" s="124" t="s">
        <v>2923</v>
      </c>
      <c r="K100" s="62">
        <v>123.61010585300001</v>
      </c>
      <c r="L100" s="63">
        <v>3.6911168912705132E-5</v>
      </c>
      <c r="M100" s="63">
        <f t="shared" si="1"/>
        <v>5.9024534430082544E-3</v>
      </c>
      <c r="N100" s="63">
        <f>K100/'סכום נכסי הקרן'!$C$41</f>
        <v>3.9526529304409439E-5</v>
      </c>
    </row>
    <row r="101" spans="1:14">
      <c r="A101" s="61" t="s">
        <v>977</v>
      </c>
      <c r="B101" s="55" t="s">
        <v>978</v>
      </c>
      <c r="C101" s="68" t="s">
        <v>118</v>
      </c>
      <c r="D101" s="68" t="s">
        <v>26</v>
      </c>
      <c r="E101" s="55" t="s">
        <v>979</v>
      </c>
      <c r="F101" s="68" t="s">
        <v>154</v>
      </c>
      <c r="G101" s="68" t="s">
        <v>130</v>
      </c>
      <c r="H101" s="62">
        <v>14.217262</v>
      </c>
      <c r="I101" s="64">
        <v>11150</v>
      </c>
      <c r="J101" s="124" t="s">
        <v>2923</v>
      </c>
      <c r="K101" s="62">
        <v>1.5852247239999999</v>
      </c>
      <c r="L101" s="63">
        <v>3.0224100228301803E-7</v>
      </c>
      <c r="M101" s="63">
        <f t="shared" si="1"/>
        <v>7.5695389673420646E-5</v>
      </c>
      <c r="N101" s="63">
        <f>K101/'סכום נכסי הקרן'!$C$41</f>
        <v>5.0690379297769727E-7</v>
      </c>
    </row>
    <row r="102" spans="1:14">
      <c r="A102" s="61" t="s">
        <v>980</v>
      </c>
      <c r="B102" s="55" t="s">
        <v>981</v>
      </c>
      <c r="C102" s="68" t="s">
        <v>118</v>
      </c>
      <c r="D102" s="68" t="s">
        <v>26</v>
      </c>
      <c r="E102" s="55" t="s">
        <v>982</v>
      </c>
      <c r="F102" s="68" t="s">
        <v>540</v>
      </c>
      <c r="G102" s="68" t="s">
        <v>130</v>
      </c>
      <c r="H102" s="62">
        <v>436.08464500000002</v>
      </c>
      <c r="I102" s="64">
        <v>8105</v>
      </c>
      <c r="J102" s="124" t="s">
        <v>2923</v>
      </c>
      <c r="K102" s="62">
        <v>35.344660458999996</v>
      </c>
      <c r="L102" s="63">
        <v>2.0698369099991738E-5</v>
      </c>
      <c r="M102" s="63">
        <f t="shared" si="1"/>
        <v>1.6877278065458353E-3</v>
      </c>
      <c r="N102" s="63">
        <f>K102/'סכום נכסי הקרן'!$C$41</f>
        <v>1.1302083658503383E-5</v>
      </c>
    </row>
    <row r="103" spans="1:14">
      <c r="A103" s="61" t="s">
        <v>983</v>
      </c>
      <c r="B103" s="55" t="s">
        <v>984</v>
      </c>
      <c r="C103" s="68" t="s">
        <v>118</v>
      </c>
      <c r="D103" s="68" t="s">
        <v>26</v>
      </c>
      <c r="E103" s="55" t="s">
        <v>555</v>
      </c>
      <c r="F103" s="68" t="s">
        <v>556</v>
      </c>
      <c r="G103" s="68" t="s">
        <v>130</v>
      </c>
      <c r="H103" s="62">
        <v>698.415975</v>
      </c>
      <c r="I103" s="64">
        <v>39900</v>
      </c>
      <c r="J103" s="124" t="s">
        <v>2923</v>
      </c>
      <c r="K103" s="62">
        <v>278.66797418100003</v>
      </c>
      <c r="L103" s="63">
        <v>4.2516128700390688E-5</v>
      </c>
      <c r="M103" s="63">
        <f t="shared" si="1"/>
        <v>1.3306555579014247E-2</v>
      </c>
      <c r="N103" s="63">
        <f>K103/'סכום נכסי הקרן'!$C$41</f>
        <v>8.9109039844725464E-5</v>
      </c>
    </row>
    <row r="104" spans="1:14">
      <c r="A104" s="61" t="s">
        <v>985</v>
      </c>
      <c r="B104" s="55" t="s">
        <v>986</v>
      </c>
      <c r="C104" s="68" t="s">
        <v>118</v>
      </c>
      <c r="D104" s="68" t="s">
        <v>26</v>
      </c>
      <c r="E104" s="55" t="s">
        <v>987</v>
      </c>
      <c r="F104" s="68" t="s">
        <v>682</v>
      </c>
      <c r="G104" s="68" t="s">
        <v>130</v>
      </c>
      <c r="H104" s="62">
        <v>4167.9269999999997</v>
      </c>
      <c r="I104" s="64">
        <v>459.3</v>
      </c>
      <c r="J104" s="124" t="s">
        <v>2923</v>
      </c>
      <c r="K104" s="62">
        <v>19.143288711</v>
      </c>
      <c r="L104" s="63">
        <v>1.4496633160585718E-5</v>
      </c>
      <c r="M104" s="63">
        <f t="shared" si="1"/>
        <v>9.1410301433700032E-4</v>
      </c>
      <c r="N104" s="63">
        <f>K104/'סכום נכסי הקרן'!$C$41</f>
        <v>6.1214069593788608E-6</v>
      </c>
    </row>
    <row r="105" spans="1:14">
      <c r="A105" s="61" t="s">
        <v>988</v>
      </c>
      <c r="B105" s="55" t="s">
        <v>989</v>
      </c>
      <c r="C105" s="68" t="s">
        <v>118</v>
      </c>
      <c r="D105" s="68" t="s">
        <v>26</v>
      </c>
      <c r="E105" s="55" t="s">
        <v>712</v>
      </c>
      <c r="F105" s="68" t="s">
        <v>540</v>
      </c>
      <c r="G105" s="68" t="s">
        <v>130</v>
      </c>
      <c r="H105" s="62">
        <v>1705.0373430000002</v>
      </c>
      <c r="I105" s="64">
        <v>2605</v>
      </c>
      <c r="J105" s="124" t="s">
        <v>2923</v>
      </c>
      <c r="K105" s="62">
        <v>44.416222784999995</v>
      </c>
      <c r="L105" s="63">
        <v>3.1482349756407655E-5</v>
      </c>
      <c r="M105" s="63">
        <f t="shared" si="1"/>
        <v>2.1209001100162246E-3</v>
      </c>
      <c r="N105" s="63">
        <f>K105/'סכום נכסי הקרן'!$C$41</f>
        <v>1.4202877017113011E-5</v>
      </c>
    </row>
    <row r="106" spans="1:14">
      <c r="A106" s="61" t="s">
        <v>990</v>
      </c>
      <c r="B106" s="55" t="s">
        <v>991</v>
      </c>
      <c r="C106" s="68" t="s">
        <v>118</v>
      </c>
      <c r="D106" s="68" t="s">
        <v>26</v>
      </c>
      <c r="E106" s="55" t="s">
        <v>372</v>
      </c>
      <c r="F106" s="68" t="s">
        <v>271</v>
      </c>
      <c r="G106" s="68" t="s">
        <v>130</v>
      </c>
      <c r="H106" s="62">
        <v>505.97615000000008</v>
      </c>
      <c r="I106" s="64">
        <v>23770</v>
      </c>
      <c r="J106" s="62">
        <v>4.1476301959999997</v>
      </c>
      <c r="K106" s="62">
        <v>124.41816094000001</v>
      </c>
      <c r="L106" s="63">
        <v>4.1476300464220379E-5</v>
      </c>
      <c r="M106" s="63">
        <f t="shared" si="1"/>
        <v>5.9410385368198837E-3</v>
      </c>
      <c r="N106" s="63">
        <f>K106/'סכום נכסי הקרן'!$C$41</f>
        <v>3.9784919286809955E-5</v>
      </c>
    </row>
    <row r="107" spans="1:14">
      <c r="A107" s="61" t="s">
        <v>992</v>
      </c>
      <c r="B107" s="55" t="s">
        <v>993</v>
      </c>
      <c r="C107" s="68" t="s">
        <v>118</v>
      </c>
      <c r="D107" s="68" t="s">
        <v>26</v>
      </c>
      <c r="E107" s="55" t="s">
        <v>375</v>
      </c>
      <c r="F107" s="68" t="s">
        <v>271</v>
      </c>
      <c r="G107" s="68" t="s">
        <v>130</v>
      </c>
      <c r="H107" s="62">
        <v>7263.145829</v>
      </c>
      <c r="I107" s="64">
        <v>1700</v>
      </c>
      <c r="J107" s="124" t="s">
        <v>2923</v>
      </c>
      <c r="K107" s="62">
        <v>123.473479094</v>
      </c>
      <c r="L107" s="63">
        <v>3.7371401348576774E-5</v>
      </c>
      <c r="M107" s="63">
        <f t="shared" si="1"/>
        <v>5.8959294369126227E-3</v>
      </c>
      <c r="N107" s="63">
        <f>K107/'סכום נכסי הקרן'!$C$41</f>
        <v>3.9482840468807254E-5</v>
      </c>
    </row>
    <row r="108" spans="1:14">
      <c r="A108" s="61" t="s">
        <v>994</v>
      </c>
      <c r="B108" s="55" t="s">
        <v>995</v>
      </c>
      <c r="C108" s="68" t="s">
        <v>118</v>
      </c>
      <c r="D108" s="68" t="s">
        <v>26</v>
      </c>
      <c r="E108" s="55" t="s">
        <v>996</v>
      </c>
      <c r="F108" s="68" t="s">
        <v>855</v>
      </c>
      <c r="G108" s="68" t="s">
        <v>130</v>
      </c>
      <c r="H108" s="62">
        <v>931.81510400000002</v>
      </c>
      <c r="I108" s="64">
        <v>7154</v>
      </c>
      <c r="J108" s="124" t="s">
        <v>2923</v>
      </c>
      <c r="K108" s="62">
        <v>66.662052506999999</v>
      </c>
      <c r="L108" s="63">
        <v>1.9235319950353119E-5</v>
      </c>
      <c r="M108" s="63">
        <f t="shared" si="1"/>
        <v>3.183151236888854E-3</v>
      </c>
      <c r="N108" s="63">
        <f>K108/'סכום נכסי הקרן'!$C$41</f>
        <v>2.1316376632210988E-5</v>
      </c>
    </row>
    <row r="109" spans="1:14">
      <c r="A109" s="61" t="s">
        <v>997</v>
      </c>
      <c r="B109" s="55" t="s">
        <v>998</v>
      </c>
      <c r="C109" s="68" t="s">
        <v>118</v>
      </c>
      <c r="D109" s="68" t="s">
        <v>26</v>
      </c>
      <c r="E109" s="55" t="s">
        <v>999</v>
      </c>
      <c r="F109" s="68" t="s">
        <v>855</v>
      </c>
      <c r="G109" s="68" t="s">
        <v>130</v>
      </c>
      <c r="H109" s="62">
        <v>185.89880600000001</v>
      </c>
      <c r="I109" s="64">
        <v>20210</v>
      </c>
      <c r="J109" s="124" t="s">
        <v>2923</v>
      </c>
      <c r="K109" s="62">
        <v>37.570148744999997</v>
      </c>
      <c r="L109" s="63">
        <v>1.349480497486023E-5</v>
      </c>
      <c r="M109" s="63">
        <f t="shared" si="1"/>
        <v>1.7939961484862322E-3</v>
      </c>
      <c r="N109" s="63">
        <f>K109/'סכום נכסי הקרן'!$C$41</f>
        <v>1.2013723110198457E-5</v>
      </c>
    </row>
    <row r="110" spans="1:14">
      <c r="A110" s="61" t="s">
        <v>1000</v>
      </c>
      <c r="B110" s="55" t="s">
        <v>1001</v>
      </c>
      <c r="C110" s="68" t="s">
        <v>118</v>
      </c>
      <c r="D110" s="68" t="s">
        <v>26</v>
      </c>
      <c r="E110" s="55" t="s">
        <v>1002</v>
      </c>
      <c r="F110" s="68" t="s">
        <v>124</v>
      </c>
      <c r="G110" s="68" t="s">
        <v>130</v>
      </c>
      <c r="H110" s="62">
        <v>18491.859342</v>
      </c>
      <c r="I110" s="64">
        <v>299.60000000000002</v>
      </c>
      <c r="J110" s="124" t="s">
        <v>2923</v>
      </c>
      <c r="K110" s="62">
        <v>55.401610589999997</v>
      </c>
      <c r="L110" s="63">
        <v>1.6453718389171992E-5</v>
      </c>
      <c r="M110" s="63">
        <f t="shared" si="1"/>
        <v>2.6454586776588512E-3</v>
      </c>
      <c r="N110" s="63">
        <f>K110/'סכום נכסי הקרן'!$C$41</f>
        <v>1.7715650103085547E-5</v>
      </c>
    </row>
    <row r="111" spans="1:14">
      <c r="A111" s="61" t="s">
        <v>1003</v>
      </c>
      <c r="B111" s="55" t="s">
        <v>1004</v>
      </c>
      <c r="C111" s="68" t="s">
        <v>118</v>
      </c>
      <c r="D111" s="68" t="s">
        <v>26</v>
      </c>
      <c r="E111" s="55" t="s">
        <v>725</v>
      </c>
      <c r="F111" s="68" t="s">
        <v>254</v>
      </c>
      <c r="G111" s="68" t="s">
        <v>130</v>
      </c>
      <c r="H111" s="62">
        <v>25078.716387</v>
      </c>
      <c r="I111" s="64">
        <v>295.7</v>
      </c>
      <c r="J111" s="124" t="s">
        <v>2923</v>
      </c>
      <c r="K111" s="62">
        <v>74.157764356000001</v>
      </c>
      <c r="L111" s="63">
        <v>2.7355323820276184E-5</v>
      </c>
      <c r="M111" s="63">
        <f t="shared" si="1"/>
        <v>3.5410757763560618E-3</v>
      </c>
      <c r="N111" s="63">
        <f>K111/'סכום נכסי הקרן'!$C$41</f>
        <v>2.371326378000819E-5</v>
      </c>
    </row>
    <row r="112" spans="1:14">
      <c r="A112" s="61" t="s">
        <v>1005</v>
      </c>
      <c r="B112" s="55" t="s">
        <v>1006</v>
      </c>
      <c r="C112" s="68" t="s">
        <v>118</v>
      </c>
      <c r="D112" s="68" t="s">
        <v>26</v>
      </c>
      <c r="E112" s="55" t="s">
        <v>1007</v>
      </c>
      <c r="F112" s="68" t="s">
        <v>855</v>
      </c>
      <c r="G112" s="68" t="s">
        <v>130</v>
      </c>
      <c r="H112" s="62">
        <v>13830.690371999999</v>
      </c>
      <c r="I112" s="64">
        <v>1709</v>
      </c>
      <c r="J112" s="124" t="s">
        <v>2923</v>
      </c>
      <c r="K112" s="62">
        <v>236.36649845399998</v>
      </c>
      <c r="L112" s="63">
        <v>5.2060524690368545E-5</v>
      </c>
      <c r="M112" s="63">
        <f t="shared" si="1"/>
        <v>1.1286635853792996E-2</v>
      </c>
      <c r="N112" s="63">
        <f>K112/'סכום נכסי הקרן'!$C$41</f>
        <v>7.5582390802522961E-5</v>
      </c>
    </row>
    <row r="113" spans="1:14">
      <c r="A113" s="61" t="s">
        <v>1008</v>
      </c>
      <c r="B113" s="55" t="s">
        <v>1009</v>
      </c>
      <c r="C113" s="68" t="s">
        <v>118</v>
      </c>
      <c r="D113" s="68" t="s">
        <v>26</v>
      </c>
      <c r="E113" s="55" t="s">
        <v>1010</v>
      </c>
      <c r="F113" s="68" t="s">
        <v>125</v>
      </c>
      <c r="G113" s="68" t="s">
        <v>130</v>
      </c>
      <c r="H113" s="62">
        <v>268.41774099999998</v>
      </c>
      <c r="I113" s="64">
        <v>26550</v>
      </c>
      <c r="J113" s="124" t="s">
        <v>2923</v>
      </c>
      <c r="K113" s="62">
        <v>71.264910107999995</v>
      </c>
      <c r="L113" s="63">
        <v>3.1262253638218765E-5</v>
      </c>
      <c r="M113" s="63">
        <f t="shared" si="1"/>
        <v>3.4029403270058722E-3</v>
      </c>
      <c r="N113" s="63">
        <f>K113/'סכום נכסי הקרן'!$C$41</f>
        <v>2.2788222195277744E-5</v>
      </c>
    </row>
    <row r="114" spans="1:14">
      <c r="A114" s="123" t="s">
        <v>2923</v>
      </c>
      <c r="B114" s="124" t="s">
        <v>2923</v>
      </c>
      <c r="C114" s="124" t="s">
        <v>2923</v>
      </c>
      <c r="D114" s="124" t="s">
        <v>2923</v>
      </c>
      <c r="E114" s="124" t="s">
        <v>2923</v>
      </c>
      <c r="F114" s="124" t="s">
        <v>2923</v>
      </c>
      <c r="G114" s="124" t="s">
        <v>2923</v>
      </c>
      <c r="H114" s="124" t="s">
        <v>2923</v>
      </c>
      <c r="I114" s="124" t="s">
        <v>2923</v>
      </c>
      <c r="J114" s="124" t="s">
        <v>2923</v>
      </c>
      <c r="K114" s="124" t="s">
        <v>2923</v>
      </c>
      <c r="L114" s="124" t="s">
        <v>2923</v>
      </c>
      <c r="M114" s="124" t="s">
        <v>2923</v>
      </c>
      <c r="N114" s="124" t="s">
        <v>2923</v>
      </c>
    </row>
    <row r="115" spans="1:14">
      <c r="A115" s="71" t="s">
        <v>27</v>
      </c>
      <c r="B115" s="121" t="s">
        <v>2923</v>
      </c>
      <c r="C115" s="121" t="s">
        <v>2923</v>
      </c>
      <c r="D115" s="121" t="s">
        <v>2923</v>
      </c>
      <c r="E115" s="121" t="s">
        <v>2923</v>
      </c>
      <c r="F115" s="121" t="s">
        <v>2923</v>
      </c>
      <c r="G115" s="121" t="s">
        <v>2923</v>
      </c>
      <c r="H115" s="121" t="s">
        <v>2923</v>
      </c>
      <c r="I115" s="121" t="s">
        <v>2923</v>
      </c>
      <c r="J115" s="65">
        <v>1.4130004970000001</v>
      </c>
      <c r="K115" s="65">
        <v>941.01325336599996</v>
      </c>
      <c r="L115" s="121" t="s">
        <v>2923</v>
      </c>
      <c r="M115" s="66">
        <f t="shared" si="1"/>
        <v>4.4933922505105132E-2</v>
      </c>
      <c r="N115" s="66">
        <f>K115/'סכום נכסי הקרן'!$C$41</f>
        <v>3.0090572027534704E-4</v>
      </c>
    </row>
    <row r="116" spans="1:14">
      <c r="A116" s="61" t="s">
        <v>1011</v>
      </c>
      <c r="B116" s="55" t="s">
        <v>1012</v>
      </c>
      <c r="C116" s="68" t="s">
        <v>118</v>
      </c>
      <c r="D116" s="68" t="s">
        <v>26</v>
      </c>
      <c r="E116" s="55" t="s">
        <v>1013</v>
      </c>
      <c r="F116" s="68" t="s">
        <v>1014</v>
      </c>
      <c r="G116" s="68" t="s">
        <v>130</v>
      </c>
      <c r="H116" s="62">
        <v>11202.08692</v>
      </c>
      <c r="I116" s="64">
        <v>160.30000000000001</v>
      </c>
      <c r="J116" s="124" t="s">
        <v>2923</v>
      </c>
      <c r="K116" s="62">
        <v>17.956945331</v>
      </c>
      <c r="L116" s="63">
        <v>3.7736129530762485E-5</v>
      </c>
      <c r="M116" s="63">
        <f t="shared" si="1"/>
        <v>8.5745443759200192E-4</v>
      </c>
      <c r="N116" s="63">
        <f>K116/'סכום נכסי הקרן'!$C$41</f>
        <v>5.7420525688047816E-6</v>
      </c>
    </row>
    <row r="117" spans="1:14">
      <c r="A117" s="61" t="s">
        <v>1015</v>
      </c>
      <c r="B117" s="55" t="s">
        <v>1016</v>
      </c>
      <c r="C117" s="68" t="s">
        <v>118</v>
      </c>
      <c r="D117" s="68" t="s">
        <v>26</v>
      </c>
      <c r="E117" s="55" t="s">
        <v>1017</v>
      </c>
      <c r="F117" s="68" t="s">
        <v>527</v>
      </c>
      <c r="G117" s="68" t="s">
        <v>130</v>
      </c>
      <c r="H117" s="62">
        <v>4537.9662099999996</v>
      </c>
      <c r="I117" s="64">
        <v>512</v>
      </c>
      <c r="J117" s="124" t="s">
        <v>2923</v>
      </c>
      <c r="K117" s="62">
        <v>23.234386997000001</v>
      </c>
      <c r="L117" s="63">
        <v>2.7526924920845094E-5</v>
      </c>
      <c r="M117" s="63">
        <f t="shared" si="1"/>
        <v>1.1094553036765358E-3</v>
      </c>
      <c r="N117" s="63">
        <f>K117/'סכום נכסי הקרן'!$C$41</f>
        <v>7.4296083816889738E-6</v>
      </c>
    </row>
    <row r="118" spans="1:14">
      <c r="A118" s="61" t="s">
        <v>1018</v>
      </c>
      <c r="B118" s="55" t="s">
        <v>1019</v>
      </c>
      <c r="C118" s="68" t="s">
        <v>118</v>
      </c>
      <c r="D118" s="68" t="s">
        <v>26</v>
      </c>
      <c r="E118" s="55" t="s">
        <v>1020</v>
      </c>
      <c r="F118" s="68" t="s">
        <v>1021</v>
      </c>
      <c r="G118" s="68" t="s">
        <v>130</v>
      </c>
      <c r="H118" s="62">
        <v>154.65324699999999</v>
      </c>
      <c r="I118" s="64">
        <v>1558</v>
      </c>
      <c r="J118" s="124" t="s">
        <v>2923</v>
      </c>
      <c r="K118" s="62">
        <v>2.4094975860000001</v>
      </c>
      <c r="L118" s="63">
        <v>3.4605814594597977E-5</v>
      </c>
      <c r="M118" s="63">
        <f t="shared" si="1"/>
        <v>1.1505489154194921E-4</v>
      </c>
      <c r="N118" s="63">
        <f>K118/'סכום נכסי הקרן'!$C$41</f>
        <v>7.7047969730883744E-7</v>
      </c>
    </row>
    <row r="119" spans="1:14">
      <c r="A119" s="61" t="s">
        <v>1022</v>
      </c>
      <c r="B119" s="55" t="s">
        <v>1023</v>
      </c>
      <c r="C119" s="68" t="s">
        <v>118</v>
      </c>
      <c r="D119" s="68" t="s">
        <v>26</v>
      </c>
      <c r="E119" s="55" t="s">
        <v>1024</v>
      </c>
      <c r="F119" s="68" t="s">
        <v>126</v>
      </c>
      <c r="G119" s="68" t="s">
        <v>130</v>
      </c>
      <c r="H119" s="62">
        <v>2021.4834960000001</v>
      </c>
      <c r="I119" s="64">
        <v>433</v>
      </c>
      <c r="J119" s="124" t="s">
        <v>2923</v>
      </c>
      <c r="K119" s="62">
        <v>8.7530235360000006</v>
      </c>
      <c r="L119" s="63">
        <v>3.6746549318152804E-5</v>
      </c>
      <c r="M119" s="63">
        <f t="shared" si="1"/>
        <v>4.1796189357070756E-4</v>
      </c>
      <c r="N119" s="63">
        <f>K119/'סכום נכסי הקרן'!$C$41</f>
        <v>2.7989349164487644E-6</v>
      </c>
    </row>
    <row r="120" spans="1:14">
      <c r="A120" s="61" t="s">
        <v>1025</v>
      </c>
      <c r="B120" s="55" t="s">
        <v>1026</v>
      </c>
      <c r="C120" s="68" t="s">
        <v>118</v>
      </c>
      <c r="D120" s="68" t="s">
        <v>26</v>
      </c>
      <c r="E120" s="55" t="s">
        <v>1027</v>
      </c>
      <c r="F120" s="68" t="s">
        <v>126</v>
      </c>
      <c r="G120" s="68" t="s">
        <v>130</v>
      </c>
      <c r="H120" s="62">
        <v>888.90861099999995</v>
      </c>
      <c r="I120" s="64">
        <v>1999</v>
      </c>
      <c r="J120" s="124" t="s">
        <v>2923</v>
      </c>
      <c r="K120" s="62">
        <v>17.769283125999998</v>
      </c>
      <c r="L120" s="63">
        <v>5.2606394707240759E-5</v>
      </c>
      <c r="M120" s="63">
        <f t="shared" si="1"/>
        <v>8.4849345968181352E-4</v>
      </c>
      <c r="N120" s="63">
        <f>K120/'סכום נכסי הקרן'!$C$41</f>
        <v>5.6820442418635855E-6</v>
      </c>
    </row>
    <row r="121" spans="1:14">
      <c r="A121" s="61" t="s">
        <v>1028</v>
      </c>
      <c r="B121" s="55" t="s">
        <v>1029</v>
      </c>
      <c r="C121" s="68" t="s">
        <v>118</v>
      </c>
      <c r="D121" s="68" t="s">
        <v>26</v>
      </c>
      <c r="E121" s="55" t="s">
        <v>1030</v>
      </c>
      <c r="F121" s="68" t="s">
        <v>125</v>
      </c>
      <c r="G121" s="68" t="s">
        <v>130</v>
      </c>
      <c r="H121" s="62">
        <v>1111.4472000000001</v>
      </c>
      <c r="I121" s="64">
        <v>468</v>
      </c>
      <c r="J121" s="124" t="s">
        <v>2923</v>
      </c>
      <c r="K121" s="62">
        <v>5.2015728960000001</v>
      </c>
      <c r="L121" s="63">
        <v>1.9557605135875768E-5</v>
      </c>
      <c r="M121" s="63">
        <f t="shared" si="1"/>
        <v>2.48378088807441E-4</v>
      </c>
      <c r="N121" s="63">
        <f>K121/'סכום נכסי הקרן'!$C$41</f>
        <v>1.6632954246254774E-6</v>
      </c>
    </row>
    <row r="122" spans="1:14">
      <c r="A122" s="61" t="s">
        <v>1031</v>
      </c>
      <c r="B122" s="55" t="s">
        <v>1032</v>
      </c>
      <c r="C122" s="68" t="s">
        <v>118</v>
      </c>
      <c r="D122" s="68" t="s">
        <v>26</v>
      </c>
      <c r="E122" s="55" t="s">
        <v>728</v>
      </c>
      <c r="F122" s="68" t="s">
        <v>591</v>
      </c>
      <c r="G122" s="68" t="s">
        <v>130</v>
      </c>
      <c r="H122" s="62">
        <v>89.735005000000001</v>
      </c>
      <c r="I122" s="64">
        <v>5400</v>
      </c>
      <c r="J122" s="124" t="s">
        <v>2923</v>
      </c>
      <c r="K122" s="62">
        <v>4.8456902810000004</v>
      </c>
      <c r="L122" s="63">
        <v>6.9818643486893881E-6</v>
      </c>
      <c r="M122" s="63">
        <f t="shared" si="1"/>
        <v>2.3138448984788999E-4</v>
      </c>
      <c r="N122" s="63">
        <f>K122/'סכום נכסי הקרן'!$C$41</f>
        <v>1.5494956303962263E-6</v>
      </c>
    </row>
    <row r="123" spans="1:14">
      <c r="A123" s="61" t="s">
        <v>1033</v>
      </c>
      <c r="B123" s="55" t="s">
        <v>1034</v>
      </c>
      <c r="C123" s="68" t="s">
        <v>118</v>
      </c>
      <c r="D123" s="68" t="s">
        <v>26</v>
      </c>
      <c r="E123" s="55" t="s">
        <v>1035</v>
      </c>
      <c r="F123" s="68" t="s">
        <v>1036</v>
      </c>
      <c r="G123" s="68" t="s">
        <v>130</v>
      </c>
      <c r="H123" s="62">
        <v>1012.828027</v>
      </c>
      <c r="I123" s="64">
        <v>574</v>
      </c>
      <c r="J123" s="124" t="s">
        <v>2923</v>
      </c>
      <c r="K123" s="62">
        <v>5.8136328739999996</v>
      </c>
      <c r="L123" s="63">
        <v>5.214490584933505E-5</v>
      </c>
      <c r="M123" s="63">
        <f t="shared" si="1"/>
        <v>2.7760430376408787E-4</v>
      </c>
      <c r="N123" s="63">
        <f>K123/'סכום נכסי הקרן'!$C$41</f>
        <v>1.8590124858602892E-6</v>
      </c>
    </row>
    <row r="124" spans="1:14">
      <c r="A124" s="61" t="s">
        <v>1037</v>
      </c>
      <c r="B124" s="55" t="s">
        <v>1038</v>
      </c>
      <c r="C124" s="68" t="s">
        <v>118</v>
      </c>
      <c r="D124" s="68" t="s">
        <v>26</v>
      </c>
      <c r="E124" s="55" t="s">
        <v>1039</v>
      </c>
      <c r="F124" s="68" t="s">
        <v>254</v>
      </c>
      <c r="G124" s="68" t="s">
        <v>130</v>
      </c>
      <c r="H124" s="62">
        <v>578.73379899999998</v>
      </c>
      <c r="I124" s="64">
        <v>2602</v>
      </c>
      <c r="J124" s="124" t="s">
        <v>2923</v>
      </c>
      <c r="K124" s="62">
        <v>15.058653444000001</v>
      </c>
      <c r="L124" s="63">
        <v>3.2346170385672156E-5</v>
      </c>
      <c r="M124" s="63">
        <f t="shared" si="1"/>
        <v>7.1905933786115862E-4</v>
      </c>
      <c r="N124" s="63">
        <f>K124/'סכום נכסי הקרן'!$C$41</f>
        <v>4.8152722023153758E-6</v>
      </c>
    </row>
    <row r="125" spans="1:14">
      <c r="A125" s="61" t="s">
        <v>1040</v>
      </c>
      <c r="B125" s="55" t="s">
        <v>1041</v>
      </c>
      <c r="C125" s="68" t="s">
        <v>118</v>
      </c>
      <c r="D125" s="68" t="s">
        <v>26</v>
      </c>
      <c r="E125" s="55" t="s">
        <v>1042</v>
      </c>
      <c r="F125" s="68" t="s">
        <v>152</v>
      </c>
      <c r="G125" s="68" t="s">
        <v>130</v>
      </c>
      <c r="H125" s="62">
        <v>21.645434000000002</v>
      </c>
      <c r="I125" s="64">
        <v>7941</v>
      </c>
      <c r="J125" s="124" t="s">
        <v>2923</v>
      </c>
      <c r="K125" s="62">
        <v>1.718863931</v>
      </c>
      <c r="L125" s="63">
        <v>1.9074350760275425E-6</v>
      </c>
      <c r="M125" s="63">
        <f t="shared" si="1"/>
        <v>8.2076738447736083E-5</v>
      </c>
      <c r="N125" s="63">
        <f>K125/'סכום נכסי הקרן'!$C$41</f>
        <v>5.4963730570509003E-7</v>
      </c>
    </row>
    <row r="126" spans="1:14">
      <c r="A126" s="61" t="s">
        <v>1043</v>
      </c>
      <c r="B126" s="55" t="s">
        <v>1044</v>
      </c>
      <c r="C126" s="68" t="s">
        <v>118</v>
      </c>
      <c r="D126" s="68" t="s">
        <v>26</v>
      </c>
      <c r="E126" s="55" t="s">
        <v>1045</v>
      </c>
      <c r="F126" s="68" t="s">
        <v>1021</v>
      </c>
      <c r="G126" s="68" t="s">
        <v>130</v>
      </c>
      <c r="H126" s="62">
        <v>607.89663599999994</v>
      </c>
      <c r="I126" s="64">
        <v>627.29999999999995</v>
      </c>
      <c r="J126" s="124" t="s">
        <v>2923</v>
      </c>
      <c r="K126" s="62">
        <v>3.8133355949999994</v>
      </c>
      <c r="L126" s="63">
        <v>1.1665465974809937E-5</v>
      </c>
      <c r="M126" s="63">
        <f t="shared" si="1"/>
        <v>1.820889615515802E-4</v>
      </c>
      <c r="N126" s="63">
        <f>K126/'סכום נכסי הקרן'!$C$41</f>
        <v>1.2193818628596937E-6</v>
      </c>
    </row>
    <row r="127" spans="1:14">
      <c r="A127" s="61" t="s">
        <v>1046</v>
      </c>
      <c r="B127" s="55" t="s">
        <v>1047</v>
      </c>
      <c r="C127" s="68" t="s">
        <v>118</v>
      </c>
      <c r="D127" s="68" t="s">
        <v>26</v>
      </c>
      <c r="E127" s="55" t="s">
        <v>1048</v>
      </c>
      <c r="F127" s="68" t="s">
        <v>477</v>
      </c>
      <c r="G127" s="68" t="s">
        <v>130</v>
      </c>
      <c r="H127" s="62">
        <v>637.25705100000005</v>
      </c>
      <c r="I127" s="64">
        <v>2300</v>
      </c>
      <c r="J127" s="124" t="s">
        <v>2923</v>
      </c>
      <c r="K127" s="62">
        <v>14.656912174999999</v>
      </c>
      <c r="L127" s="63">
        <v>2.2764242184708646E-5</v>
      </c>
      <c r="M127" s="63">
        <f t="shared" si="1"/>
        <v>6.9987596187386255E-4</v>
      </c>
      <c r="N127" s="63">
        <f>K127/'סכום נכסי הקרן'!$C$41</f>
        <v>4.6868082880396015E-6</v>
      </c>
    </row>
    <row r="128" spans="1:14">
      <c r="A128" s="61" t="s">
        <v>1049</v>
      </c>
      <c r="B128" s="55" t="s">
        <v>1050</v>
      </c>
      <c r="C128" s="68" t="s">
        <v>118</v>
      </c>
      <c r="D128" s="68" t="s">
        <v>26</v>
      </c>
      <c r="E128" s="55" t="s">
        <v>1051</v>
      </c>
      <c r="F128" s="68" t="s">
        <v>126</v>
      </c>
      <c r="G128" s="68" t="s">
        <v>130</v>
      </c>
      <c r="H128" s="62">
        <v>340.19361099999992</v>
      </c>
      <c r="I128" s="64">
        <v>1762</v>
      </c>
      <c r="J128" s="124" t="s">
        <v>2923</v>
      </c>
      <c r="K128" s="62">
        <v>5.9942114330000003</v>
      </c>
      <c r="L128" s="63">
        <v>5.2110269821996114E-5</v>
      </c>
      <c r="M128" s="63">
        <f t="shared" si="1"/>
        <v>2.862270335154123E-4</v>
      </c>
      <c r="N128" s="63">
        <f>K128/'סכום נכסי הקרן'!$C$41</f>
        <v>1.9167556910360035E-6</v>
      </c>
    </row>
    <row r="129" spans="1:14">
      <c r="A129" s="61" t="s">
        <v>1052</v>
      </c>
      <c r="B129" s="55" t="s">
        <v>1053</v>
      </c>
      <c r="C129" s="68" t="s">
        <v>118</v>
      </c>
      <c r="D129" s="68" t="s">
        <v>26</v>
      </c>
      <c r="E129" s="55" t="s">
        <v>1054</v>
      </c>
      <c r="F129" s="68" t="s">
        <v>477</v>
      </c>
      <c r="G129" s="68" t="s">
        <v>130</v>
      </c>
      <c r="H129" s="62">
        <v>148.312468</v>
      </c>
      <c r="I129" s="64">
        <v>9550</v>
      </c>
      <c r="J129" s="124" t="s">
        <v>2923</v>
      </c>
      <c r="K129" s="62">
        <v>14.163840727999998</v>
      </c>
      <c r="L129" s="63">
        <v>2.9304891865543148E-5</v>
      </c>
      <c r="M129" s="63">
        <f t="shared" si="1"/>
        <v>6.7633151751058979E-4</v>
      </c>
      <c r="N129" s="63">
        <f>K129/'סכום נכסי הקרן'!$C$41</f>
        <v>4.5291399253719867E-6</v>
      </c>
    </row>
    <row r="130" spans="1:14">
      <c r="A130" s="61" t="s">
        <v>1055</v>
      </c>
      <c r="B130" s="55" t="s">
        <v>1056</v>
      </c>
      <c r="C130" s="68" t="s">
        <v>118</v>
      </c>
      <c r="D130" s="68" t="s">
        <v>26</v>
      </c>
      <c r="E130" s="55" t="s">
        <v>1057</v>
      </c>
      <c r="F130" s="68" t="s">
        <v>867</v>
      </c>
      <c r="G130" s="68" t="s">
        <v>130</v>
      </c>
      <c r="H130" s="62">
        <v>456.77608700000002</v>
      </c>
      <c r="I130" s="64">
        <v>113.3</v>
      </c>
      <c r="J130" s="124" t="s">
        <v>2923</v>
      </c>
      <c r="K130" s="62">
        <v>0.51752730499999999</v>
      </c>
      <c r="L130" s="63">
        <v>1.542104603581901E-5</v>
      </c>
      <c r="M130" s="63">
        <f t="shared" si="1"/>
        <v>2.4712225607837679E-5</v>
      </c>
      <c r="N130" s="63">
        <f>K130/'סכום נכסי הקרן'!$C$41</f>
        <v>1.6548855812194965E-7</v>
      </c>
    </row>
    <row r="131" spans="1:14">
      <c r="A131" s="61" t="s">
        <v>1058</v>
      </c>
      <c r="B131" s="55" t="s">
        <v>1059</v>
      </c>
      <c r="C131" s="68" t="s">
        <v>118</v>
      </c>
      <c r="D131" s="68" t="s">
        <v>26</v>
      </c>
      <c r="E131" s="55" t="s">
        <v>1060</v>
      </c>
      <c r="F131" s="68" t="s">
        <v>591</v>
      </c>
      <c r="G131" s="68" t="s">
        <v>130</v>
      </c>
      <c r="H131" s="62">
        <v>926.20600000000002</v>
      </c>
      <c r="I131" s="64">
        <v>1600</v>
      </c>
      <c r="J131" s="124" t="s">
        <v>2923</v>
      </c>
      <c r="K131" s="62">
        <v>14.819296</v>
      </c>
      <c r="L131" s="63">
        <v>2.0306586247961107E-5</v>
      </c>
      <c r="M131" s="63">
        <f t="shared" si="1"/>
        <v>7.0762988264228195E-4</v>
      </c>
      <c r="N131" s="63">
        <f>K131/'סכום נכסי הקרן'!$C$41</f>
        <v>4.7387334034913886E-6</v>
      </c>
    </row>
    <row r="132" spans="1:14">
      <c r="A132" s="61" t="s">
        <v>1061</v>
      </c>
      <c r="B132" s="55" t="s">
        <v>1062</v>
      </c>
      <c r="C132" s="68" t="s">
        <v>118</v>
      </c>
      <c r="D132" s="68" t="s">
        <v>26</v>
      </c>
      <c r="E132" s="55" t="s">
        <v>1063</v>
      </c>
      <c r="F132" s="68" t="s">
        <v>929</v>
      </c>
      <c r="G132" s="68" t="s">
        <v>130</v>
      </c>
      <c r="H132" s="62">
        <v>938.48610199999996</v>
      </c>
      <c r="I132" s="64">
        <v>160.1</v>
      </c>
      <c r="J132" s="124" t="s">
        <v>2923</v>
      </c>
      <c r="K132" s="62">
        <v>1.5025162510000001</v>
      </c>
      <c r="L132" s="63">
        <v>9.5352854883384116E-6</v>
      </c>
      <c r="M132" s="63">
        <f t="shared" si="1"/>
        <v>7.1746012655611409E-5</v>
      </c>
      <c r="N132" s="63">
        <f>K132/'סכום נכסי הקרן'!$C$41</f>
        <v>4.8045628806539469E-7</v>
      </c>
    </row>
    <row r="133" spans="1:14">
      <c r="A133" s="61" t="s">
        <v>1064</v>
      </c>
      <c r="B133" s="55" t="s">
        <v>1065</v>
      </c>
      <c r="C133" s="68" t="s">
        <v>118</v>
      </c>
      <c r="D133" s="68" t="s">
        <v>26</v>
      </c>
      <c r="E133" s="55" t="s">
        <v>1066</v>
      </c>
      <c r="F133" s="68" t="s">
        <v>527</v>
      </c>
      <c r="G133" s="68" t="s">
        <v>130</v>
      </c>
      <c r="H133" s="62">
        <v>83.178393</v>
      </c>
      <c r="I133" s="64">
        <v>6898</v>
      </c>
      <c r="J133" s="124" t="s">
        <v>2923</v>
      </c>
      <c r="K133" s="62">
        <v>5.7376455450000012</v>
      </c>
      <c r="L133" s="63">
        <v>4.595101884735294E-6</v>
      </c>
      <c r="M133" s="63">
        <f t="shared" si="1"/>
        <v>2.7397586522675323E-4</v>
      </c>
      <c r="N133" s="63">
        <f>K133/'סכום נכסי הקרן'!$C$41</f>
        <v>1.8347141862531836E-6</v>
      </c>
    </row>
    <row r="134" spans="1:14">
      <c r="A134" s="61" t="s">
        <v>1067</v>
      </c>
      <c r="B134" s="55" t="s">
        <v>1068</v>
      </c>
      <c r="C134" s="68" t="s">
        <v>118</v>
      </c>
      <c r="D134" s="68" t="s">
        <v>26</v>
      </c>
      <c r="E134" s="55" t="s">
        <v>1069</v>
      </c>
      <c r="F134" s="68" t="s">
        <v>682</v>
      </c>
      <c r="G134" s="68" t="s">
        <v>130</v>
      </c>
      <c r="H134" s="62">
        <v>308.949904</v>
      </c>
      <c r="I134" s="64">
        <v>11590</v>
      </c>
      <c r="J134" s="124" t="s">
        <v>2923</v>
      </c>
      <c r="K134" s="62">
        <v>35.807293919000003</v>
      </c>
      <c r="L134" s="63">
        <v>3.4770957738445335E-5</v>
      </c>
      <c r="M134" s="63">
        <f t="shared" si="1"/>
        <v>1.7098188195741328E-3</v>
      </c>
      <c r="N134" s="63">
        <f>K134/'סכום נכסי הקרן'!$C$41</f>
        <v>1.1450018933598423E-5</v>
      </c>
    </row>
    <row r="135" spans="1:14">
      <c r="A135" s="61" t="s">
        <v>1070</v>
      </c>
      <c r="B135" s="55" t="s">
        <v>1071</v>
      </c>
      <c r="C135" s="68" t="s">
        <v>118</v>
      </c>
      <c r="D135" s="68" t="s">
        <v>26</v>
      </c>
      <c r="E135" s="55" t="s">
        <v>1072</v>
      </c>
      <c r="F135" s="68" t="s">
        <v>125</v>
      </c>
      <c r="G135" s="68" t="s">
        <v>130</v>
      </c>
      <c r="H135" s="62">
        <v>3834.4928399999999</v>
      </c>
      <c r="I135" s="64">
        <v>230.2</v>
      </c>
      <c r="J135" s="124" t="s">
        <v>2923</v>
      </c>
      <c r="K135" s="62">
        <v>8.8270025179999987</v>
      </c>
      <c r="L135" s="63">
        <v>2.5607119867789682E-5</v>
      </c>
      <c r="M135" s="63">
        <f t="shared" si="1"/>
        <v>4.2149443238703559E-4</v>
      </c>
      <c r="N135" s="63">
        <f>K135/'סכום נכסי הקרן'!$C$41</f>
        <v>2.8225910113914448E-6</v>
      </c>
    </row>
    <row r="136" spans="1:14">
      <c r="A136" s="61" t="s">
        <v>1073</v>
      </c>
      <c r="B136" s="55" t="s">
        <v>1074</v>
      </c>
      <c r="C136" s="68" t="s">
        <v>118</v>
      </c>
      <c r="D136" s="68" t="s">
        <v>26</v>
      </c>
      <c r="E136" s="55" t="s">
        <v>1075</v>
      </c>
      <c r="F136" s="68" t="s">
        <v>126</v>
      </c>
      <c r="G136" s="68" t="s">
        <v>130</v>
      </c>
      <c r="H136" s="62">
        <v>3612.2033999999999</v>
      </c>
      <c r="I136" s="64">
        <v>397.9</v>
      </c>
      <c r="J136" s="124" t="s">
        <v>2923</v>
      </c>
      <c r="K136" s="62">
        <v>14.372957329000002</v>
      </c>
      <c r="L136" s="63">
        <v>4.5303417036047863E-5</v>
      </c>
      <c r="M136" s="63">
        <f t="shared" si="1"/>
        <v>6.8631695513355013E-4</v>
      </c>
      <c r="N136" s="63">
        <f>K136/'סכום נכסי הקרן'!$C$41</f>
        <v>4.5960086769228901E-6</v>
      </c>
    </row>
    <row r="137" spans="1:14">
      <c r="A137" s="61" t="s">
        <v>1076</v>
      </c>
      <c r="B137" s="55" t="s">
        <v>1077</v>
      </c>
      <c r="C137" s="68" t="s">
        <v>118</v>
      </c>
      <c r="D137" s="68" t="s">
        <v>26</v>
      </c>
      <c r="E137" s="55" t="s">
        <v>1078</v>
      </c>
      <c r="F137" s="68" t="s">
        <v>152</v>
      </c>
      <c r="G137" s="68" t="s">
        <v>130</v>
      </c>
      <c r="H137" s="62">
        <v>3737.5278709999998</v>
      </c>
      <c r="I137" s="64">
        <v>130.1</v>
      </c>
      <c r="J137" s="124" t="s">
        <v>2923</v>
      </c>
      <c r="K137" s="62">
        <v>4.8625237600000002</v>
      </c>
      <c r="L137" s="63">
        <v>3.4549946472247978E-5</v>
      </c>
      <c r="M137" s="63">
        <f t="shared" si="1"/>
        <v>2.3218829812388577E-4</v>
      </c>
      <c r="N137" s="63">
        <f>K137/'סכום נכסי הקרן'!$C$41</f>
        <v>1.5548784346289152E-6</v>
      </c>
    </row>
    <row r="138" spans="1:14">
      <c r="A138" s="61" t="s">
        <v>1079</v>
      </c>
      <c r="B138" s="55" t="s">
        <v>1080</v>
      </c>
      <c r="C138" s="68" t="s">
        <v>118</v>
      </c>
      <c r="D138" s="68" t="s">
        <v>26</v>
      </c>
      <c r="E138" s="55" t="s">
        <v>488</v>
      </c>
      <c r="F138" s="68" t="s">
        <v>477</v>
      </c>
      <c r="G138" s="68" t="s">
        <v>130</v>
      </c>
      <c r="H138" s="62">
        <v>72707.034847999996</v>
      </c>
      <c r="I138" s="64">
        <v>65.599999999999994</v>
      </c>
      <c r="J138" s="124" t="s">
        <v>2923</v>
      </c>
      <c r="K138" s="62">
        <v>47.695814861999999</v>
      </c>
      <c r="L138" s="63">
        <v>5.7477933828840046E-5</v>
      </c>
      <c r="M138" s="63">
        <f t="shared" ref="M138:M200" si="2">IFERROR(K138/$K$9,0)</f>
        <v>2.2775025124894643E-3</v>
      </c>
      <c r="N138" s="63">
        <f>K138/'סכום נכסי הקרן'!$C$41</f>
        <v>1.5251584899397408E-5</v>
      </c>
    </row>
    <row r="139" spans="1:14">
      <c r="A139" s="61" t="s">
        <v>1081</v>
      </c>
      <c r="B139" s="55" t="s">
        <v>1082</v>
      </c>
      <c r="C139" s="68" t="s">
        <v>118</v>
      </c>
      <c r="D139" s="68" t="s">
        <v>26</v>
      </c>
      <c r="E139" s="55" t="s">
        <v>1083</v>
      </c>
      <c r="F139" s="68" t="s">
        <v>390</v>
      </c>
      <c r="G139" s="68" t="s">
        <v>130</v>
      </c>
      <c r="H139" s="62">
        <v>1253.473823</v>
      </c>
      <c r="I139" s="64">
        <v>900</v>
      </c>
      <c r="J139" s="124" t="s">
        <v>2923</v>
      </c>
      <c r="K139" s="62">
        <v>11.281264418000001</v>
      </c>
      <c r="L139" s="63">
        <v>3.6617193122963481E-5</v>
      </c>
      <c r="M139" s="63">
        <f t="shared" si="2"/>
        <v>5.3868684559414237E-4</v>
      </c>
      <c r="N139" s="63">
        <f>K139/'סכום נכסי הקרן'!$C$41</f>
        <v>3.6073848940729334E-6</v>
      </c>
    </row>
    <row r="140" spans="1:14">
      <c r="A140" s="61" t="s">
        <v>1084</v>
      </c>
      <c r="B140" s="55" t="s">
        <v>1085</v>
      </c>
      <c r="C140" s="68" t="s">
        <v>118</v>
      </c>
      <c r="D140" s="68" t="s">
        <v>26</v>
      </c>
      <c r="E140" s="55" t="s">
        <v>1086</v>
      </c>
      <c r="F140" s="68" t="s">
        <v>154</v>
      </c>
      <c r="G140" s="68" t="s">
        <v>130</v>
      </c>
      <c r="H140" s="62">
        <v>310.96903300000002</v>
      </c>
      <c r="I140" s="64">
        <v>2290</v>
      </c>
      <c r="J140" s="124" t="s">
        <v>2923</v>
      </c>
      <c r="K140" s="62">
        <v>7.121190866000001</v>
      </c>
      <c r="L140" s="63">
        <v>2.6200227501284026E-5</v>
      </c>
      <c r="M140" s="63">
        <f t="shared" si="2"/>
        <v>3.4004094774683436E-4</v>
      </c>
      <c r="N140" s="63">
        <f>K140/'סכום נכסי הקרן'!$C$41</f>
        <v>2.2771274039841013E-6</v>
      </c>
    </row>
    <row r="141" spans="1:14">
      <c r="A141" s="61" t="s">
        <v>1087</v>
      </c>
      <c r="B141" s="55" t="s">
        <v>1088</v>
      </c>
      <c r="C141" s="68" t="s">
        <v>118</v>
      </c>
      <c r="D141" s="68" t="s">
        <v>26</v>
      </c>
      <c r="E141" s="55" t="s">
        <v>1089</v>
      </c>
      <c r="F141" s="68" t="s">
        <v>390</v>
      </c>
      <c r="G141" s="68" t="s">
        <v>130</v>
      </c>
      <c r="H141" s="62">
        <v>782.57414100000005</v>
      </c>
      <c r="I141" s="64">
        <v>951.2</v>
      </c>
      <c r="J141" s="124" t="s">
        <v>2923</v>
      </c>
      <c r="K141" s="62">
        <v>7.4438452340000003</v>
      </c>
      <c r="L141" s="63">
        <v>5.1553765021557976E-5</v>
      </c>
      <c r="M141" s="63">
        <f t="shared" si="2"/>
        <v>3.5544787885623784E-4</v>
      </c>
      <c r="N141" s="63">
        <f>K141/'סכום נכסי הקרן'!$C$41</f>
        <v>2.3803018753911099E-6</v>
      </c>
    </row>
    <row r="142" spans="1:14">
      <c r="A142" s="61" t="s">
        <v>1090</v>
      </c>
      <c r="B142" s="55" t="s">
        <v>1091</v>
      </c>
      <c r="C142" s="68" t="s">
        <v>118</v>
      </c>
      <c r="D142" s="68" t="s">
        <v>26</v>
      </c>
      <c r="E142" s="55" t="s">
        <v>1092</v>
      </c>
      <c r="F142" s="68" t="s">
        <v>126</v>
      </c>
      <c r="G142" s="68" t="s">
        <v>130</v>
      </c>
      <c r="H142" s="62">
        <v>5284.3548730000002</v>
      </c>
      <c r="I142" s="64">
        <v>449.6</v>
      </c>
      <c r="J142" s="124" t="s">
        <v>2923</v>
      </c>
      <c r="K142" s="62">
        <v>23.758459507999998</v>
      </c>
      <c r="L142" s="63">
        <v>5.772282381626648E-5</v>
      </c>
      <c r="M142" s="63">
        <f t="shared" si="2"/>
        <v>1.1344800666244501E-3</v>
      </c>
      <c r="N142" s="63">
        <f>K142/'סכום נכסי הקרן'!$C$41</f>
        <v>7.5971898858121982E-6</v>
      </c>
    </row>
    <row r="143" spans="1:14">
      <c r="A143" s="61" t="s">
        <v>1093</v>
      </c>
      <c r="B143" s="55" t="s">
        <v>1094</v>
      </c>
      <c r="C143" s="68" t="s">
        <v>118</v>
      </c>
      <c r="D143" s="68" t="s">
        <v>26</v>
      </c>
      <c r="E143" s="55" t="s">
        <v>1095</v>
      </c>
      <c r="F143" s="68" t="s">
        <v>152</v>
      </c>
      <c r="G143" s="68" t="s">
        <v>130</v>
      </c>
      <c r="H143" s="62">
        <v>941.30315800000017</v>
      </c>
      <c r="I143" s="64">
        <v>392.7</v>
      </c>
      <c r="J143" s="124" t="s">
        <v>2923</v>
      </c>
      <c r="K143" s="62">
        <v>3.6964975009999996</v>
      </c>
      <c r="L143" s="63">
        <v>3.9146925032455292E-5</v>
      </c>
      <c r="M143" s="63">
        <f t="shared" si="2"/>
        <v>1.7650987555819914E-4</v>
      </c>
      <c r="N143" s="63">
        <f>K143/'סכום נכסי הקרן'!$C$41</f>
        <v>1.1820208047609779E-6</v>
      </c>
    </row>
    <row r="144" spans="1:14">
      <c r="A144" s="61" t="s">
        <v>1096</v>
      </c>
      <c r="B144" s="55" t="s">
        <v>1097</v>
      </c>
      <c r="C144" s="68" t="s">
        <v>118</v>
      </c>
      <c r="D144" s="68" t="s">
        <v>26</v>
      </c>
      <c r="E144" s="55" t="s">
        <v>1098</v>
      </c>
      <c r="F144" s="68" t="s">
        <v>929</v>
      </c>
      <c r="G144" s="68" t="s">
        <v>130</v>
      </c>
      <c r="H144" s="62">
        <v>389.66847899999999</v>
      </c>
      <c r="I144" s="64">
        <v>108.4</v>
      </c>
      <c r="J144" s="124" t="s">
        <v>2923</v>
      </c>
      <c r="K144" s="62">
        <v>0.422400632</v>
      </c>
      <c r="L144" s="63">
        <v>2.1128746941722993E-5</v>
      </c>
      <c r="M144" s="63">
        <f t="shared" si="2"/>
        <v>2.0169872418378428E-5</v>
      </c>
      <c r="N144" s="63">
        <f>K144/'סכום נכסי הקרן'!$C$41</f>
        <v>1.3507011294694926E-7</v>
      </c>
    </row>
    <row r="145" spans="1:14">
      <c r="A145" s="61" t="s">
        <v>1099</v>
      </c>
      <c r="B145" s="55" t="s">
        <v>1100</v>
      </c>
      <c r="C145" s="68" t="s">
        <v>118</v>
      </c>
      <c r="D145" s="68" t="s">
        <v>26</v>
      </c>
      <c r="E145" s="55" t="s">
        <v>1101</v>
      </c>
      <c r="F145" s="68" t="s">
        <v>855</v>
      </c>
      <c r="G145" s="68" t="s">
        <v>130</v>
      </c>
      <c r="H145" s="62">
        <v>2341.0750440000002</v>
      </c>
      <c r="I145" s="64">
        <v>101.4</v>
      </c>
      <c r="J145" s="124" t="s">
        <v>2923</v>
      </c>
      <c r="K145" s="62">
        <v>2.3738500939999998</v>
      </c>
      <c r="L145" s="63">
        <v>1.338904547990563E-5</v>
      </c>
      <c r="M145" s="63">
        <f t="shared" si="2"/>
        <v>1.133527033556513E-4</v>
      </c>
      <c r="N145" s="63">
        <f>K145/'סכום נכסי הקרן'!$C$41</f>
        <v>7.5908077788033733E-7</v>
      </c>
    </row>
    <row r="146" spans="1:14">
      <c r="A146" s="61" t="s">
        <v>1102</v>
      </c>
      <c r="B146" s="55" t="s">
        <v>1103</v>
      </c>
      <c r="C146" s="68" t="s">
        <v>118</v>
      </c>
      <c r="D146" s="68" t="s">
        <v>26</v>
      </c>
      <c r="E146" s="55" t="s">
        <v>1104</v>
      </c>
      <c r="F146" s="68" t="s">
        <v>822</v>
      </c>
      <c r="G146" s="68" t="s">
        <v>130</v>
      </c>
      <c r="H146" s="62">
        <v>542.87017600000001</v>
      </c>
      <c r="I146" s="64">
        <v>2373</v>
      </c>
      <c r="J146" s="124" t="s">
        <v>2923</v>
      </c>
      <c r="K146" s="62">
        <v>12.882309282</v>
      </c>
      <c r="L146" s="63">
        <v>3.8138155523704497E-5</v>
      </c>
      <c r="M146" s="63">
        <f t="shared" si="2"/>
        <v>6.1513765602517415E-4</v>
      </c>
      <c r="N146" s="63">
        <f>K146/'סכום נכסי הקרן'!$C$41</f>
        <v>4.1193474581195059E-6</v>
      </c>
    </row>
    <row r="147" spans="1:14">
      <c r="A147" s="61" t="s">
        <v>1105</v>
      </c>
      <c r="B147" s="55" t="s">
        <v>1106</v>
      </c>
      <c r="C147" s="68" t="s">
        <v>118</v>
      </c>
      <c r="D147" s="68" t="s">
        <v>26</v>
      </c>
      <c r="E147" s="55" t="s">
        <v>1107</v>
      </c>
      <c r="F147" s="68" t="s">
        <v>1108</v>
      </c>
      <c r="G147" s="68" t="s">
        <v>130</v>
      </c>
      <c r="H147" s="62">
        <v>4566.3349740000003</v>
      </c>
      <c r="I147" s="64">
        <v>592.4</v>
      </c>
      <c r="J147" s="124" t="s">
        <v>2923</v>
      </c>
      <c r="K147" s="62">
        <v>27.050968383999997</v>
      </c>
      <c r="L147" s="63">
        <v>4.2512486628774185E-5</v>
      </c>
      <c r="M147" s="63">
        <f t="shared" si="2"/>
        <v>1.2916992536575287E-3</v>
      </c>
      <c r="N147" s="63">
        <f>K147/'סכום נכסי הקרן'!$C$41</f>
        <v>8.6500281442553184E-6</v>
      </c>
    </row>
    <row r="148" spans="1:14">
      <c r="A148" s="61" t="s">
        <v>1109</v>
      </c>
      <c r="B148" s="55" t="s">
        <v>1110</v>
      </c>
      <c r="C148" s="68" t="s">
        <v>118</v>
      </c>
      <c r="D148" s="68" t="s">
        <v>26</v>
      </c>
      <c r="E148" s="55" t="s">
        <v>1111</v>
      </c>
      <c r="F148" s="68" t="s">
        <v>682</v>
      </c>
      <c r="G148" s="68" t="s">
        <v>130</v>
      </c>
      <c r="H148" s="62">
        <v>469.28278499999999</v>
      </c>
      <c r="I148" s="64">
        <v>233.7</v>
      </c>
      <c r="J148" s="124" t="s">
        <v>2923</v>
      </c>
      <c r="K148" s="62">
        <v>1.0967138700000001</v>
      </c>
      <c r="L148" s="63">
        <v>6.3689139049497354E-6</v>
      </c>
      <c r="M148" s="63">
        <f t="shared" si="2"/>
        <v>5.2368716241329075E-5</v>
      </c>
      <c r="N148" s="63">
        <f>K148/'סכום נכסי הקרן'!$C$41</f>
        <v>3.5069376101545667E-7</v>
      </c>
    </row>
    <row r="149" spans="1:14">
      <c r="A149" s="61" t="s">
        <v>1112</v>
      </c>
      <c r="B149" s="55" t="s">
        <v>1113</v>
      </c>
      <c r="C149" s="68" t="s">
        <v>118</v>
      </c>
      <c r="D149" s="68" t="s">
        <v>26</v>
      </c>
      <c r="E149" s="55" t="s">
        <v>1114</v>
      </c>
      <c r="F149" s="68" t="s">
        <v>591</v>
      </c>
      <c r="G149" s="68" t="s">
        <v>130</v>
      </c>
      <c r="H149" s="62">
        <v>1060.147428</v>
      </c>
      <c r="I149" s="64">
        <v>720.6</v>
      </c>
      <c r="J149" s="124" t="s">
        <v>2923</v>
      </c>
      <c r="K149" s="62">
        <v>7.6394223699999992</v>
      </c>
      <c r="L149" s="63">
        <v>1.4570854320062281E-5</v>
      </c>
      <c r="M149" s="63">
        <f t="shared" si="2"/>
        <v>3.6478679926076941E-4</v>
      </c>
      <c r="N149" s="63">
        <f>K149/'סכום נכסי הקרן'!$C$41</f>
        <v>2.4428411422579284E-6</v>
      </c>
    </row>
    <row r="150" spans="1:14">
      <c r="A150" s="61" t="s">
        <v>1115</v>
      </c>
      <c r="B150" s="55" t="s">
        <v>1116</v>
      </c>
      <c r="C150" s="68" t="s">
        <v>118</v>
      </c>
      <c r="D150" s="68" t="s">
        <v>26</v>
      </c>
      <c r="E150" s="55" t="s">
        <v>1117</v>
      </c>
      <c r="F150" s="68" t="s">
        <v>855</v>
      </c>
      <c r="G150" s="68" t="s">
        <v>130</v>
      </c>
      <c r="H150" s="62">
        <v>1556.7809380000001</v>
      </c>
      <c r="I150" s="64">
        <v>293.60000000000002</v>
      </c>
      <c r="J150" s="124" t="s">
        <v>2923</v>
      </c>
      <c r="K150" s="62">
        <v>4.5707088340000004</v>
      </c>
      <c r="L150" s="63">
        <v>1.2466626964308575E-5</v>
      </c>
      <c r="M150" s="63">
        <f t="shared" si="2"/>
        <v>2.1825396805593612E-4</v>
      </c>
      <c r="N150" s="63">
        <f>K150/'סכום נכסי הקרן'!$C$41</f>
        <v>1.4615654231691558E-6</v>
      </c>
    </row>
    <row r="151" spans="1:14">
      <c r="A151" s="61" t="s">
        <v>1118</v>
      </c>
      <c r="B151" s="55" t="s">
        <v>1119</v>
      </c>
      <c r="C151" s="68" t="s">
        <v>118</v>
      </c>
      <c r="D151" s="68" t="s">
        <v>26</v>
      </c>
      <c r="E151" s="55" t="s">
        <v>1120</v>
      </c>
      <c r="F151" s="68" t="s">
        <v>556</v>
      </c>
      <c r="G151" s="68" t="s">
        <v>130</v>
      </c>
      <c r="H151" s="62">
        <v>373.47034100000002</v>
      </c>
      <c r="I151" s="64">
        <v>7000</v>
      </c>
      <c r="J151" s="124" t="s">
        <v>2923</v>
      </c>
      <c r="K151" s="62">
        <v>26.142923838999998</v>
      </c>
      <c r="L151" s="63">
        <v>6.2940672954784754E-6</v>
      </c>
      <c r="M151" s="63">
        <f t="shared" si="2"/>
        <v>1.2483396058839559E-3</v>
      </c>
      <c r="N151" s="63">
        <f>K151/'סכום נכסי הקרן'!$C$41</f>
        <v>8.3596647547090382E-6</v>
      </c>
    </row>
    <row r="152" spans="1:14">
      <c r="A152" s="61" t="s">
        <v>1121</v>
      </c>
      <c r="B152" s="55" t="s">
        <v>1122</v>
      </c>
      <c r="C152" s="68" t="s">
        <v>118</v>
      </c>
      <c r="D152" s="68" t="s">
        <v>26</v>
      </c>
      <c r="E152" s="55" t="s">
        <v>1123</v>
      </c>
      <c r="F152" s="68" t="s">
        <v>126</v>
      </c>
      <c r="G152" s="68" t="s">
        <v>130</v>
      </c>
      <c r="H152" s="62">
        <v>543.32031199999994</v>
      </c>
      <c r="I152" s="64">
        <v>1518</v>
      </c>
      <c r="J152" s="62">
        <v>0.40749023400000001</v>
      </c>
      <c r="K152" s="62">
        <v>8.6550925759999995</v>
      </c>
      <c r="L152" s="63">
        <v>4.7144085612471879E-5</v>
      </c>
      <c r="M152" s="63">
        <f t="shared" si="2"/>
        <v>4.1328563406878207E-4</v>
      </c>
      <c r="N152" s="63">
        <f>K152/'סכום נכסי הקרן'!$C$41</f>
        <v>2.7676197506414291E-6</v>
      </c>
    </row>
    <row r="153" spans="1:14">
      <c r="A153" s="61" t="s">
        <v>1124</v>
      </c>
      <c r="B153" s="55" t="s">
        <v>1125</v>
      </c>
      <c r="C153" s="68" t="s">
        <v>118</v>
      </c>
      <c r="D153" s="68" t="s">
        <v>26</v>
      </c>
      <c r="E153" s="55" t="s">
        <v>1126</v>
      </c>
      <c r="F153" s="68" t="s">
        <v>540</v>
      </c>
      <c r="G153" s="68" t="s">
        <v>130</v>
      </c>
      <c r="H153" s="62">
        <v>227.906879</v>
      </c>
      <c r="I153" s="64">
        <v>29590</v>
      </c>
      <c r="J153" s="124" t="s">
        <v>2923</v>
      </c>
      <c r="K153" s="62">
        <v>67.437645611999997</v>
      </c>
      <c r="L153" s="63">
        <v>6.2436956466947497E-5</v>
      </c>
      <c r="M153" s="63">
        <f t="shared" si="2"/>
        <v>3.2201862524435278E-3</v>
      </c>
      <c r="N153" s="63">
        <f>K153/'סכום נכסי הקרן'!$C$41</f>
        <v>2.1564386318648257E-5</v>
      </c>
    </row>
    <row r="154" spans="1:14">
      <c r="A154" s="61" t="s">
        <v>1127</v>
      </c>
      <c r="B154" s="55" t="s">
        <v>1128</v>
      </c>
      <c r="C154" s="68" t="s">
        <v>118</v>
      </c>
      <c r="D154" s="68" t="s">
        <v>26</v>
      </c>
      <c r="E154" s="55" t="s">
        <v>1129</v>
      </c>
      <c r="F154" s="68" t="s">
        <v>929</v>
      </c>
      <c r="G154" s="68" t="s">
        <v>130</v>
      </c>
      <c r="H154" s="62">
        <v>624.51199299999996</v>
      </c>
      <c r="I154" s="64">
        <v>565.20000000000005</v>
      </c>
      <c r="J154" s="124" t="s">
        <v>2923</v>
      </c>
      <c r="K154" s="62">
        <v>3.529741789</v>
      </c>
      <c r="L154" s="63">
        <v>2.8552326677332396E-5</v>
      </c>
      <c r="M154" s="63">
        <f t="shared" si="2"/>
        <v>1.6854719467831862E-4</v>
      </c>
      <c r="N154" s="63">
        <f>K154/'סכום נכסי הקרן'!$C$41</f>
        <v>1.1286977007027697E-6</v>
      </c>
    </row>
    <row r="155" spans="1:14">
      <c r="A155" s="61" t="s">
        <v>1130</v>
      </c>
      <c r="B155" s="55" t="s">
        <v>1131</v>
      </c>
      <c r="C155" s="68" t="s">
        <v>118</v>
      </c>
      <c r="D155" s="68" t="s">
        <v>26</v>
      </c>
      <c r="E155" s="55" t="s">
        <v>1132</v>
      </c>
      <c r="F155" s="68" t="s">
        <v>822</v>
      </c>
      <c r="G155" s="68" t="s">
        <v>130</v>
      </c>
      <c r="H155" s="62">
        <v>22.894038999999999</v>
      </c>
      <c r="I155" s="64">
        <v>14000</v>
      </c>
      <c r="J155" s="124" t="s">
        <v>2923</v>
      </c>
      <c r="K155" s="62">
        <v>3.2051654090000001</v>
      </c>
      <c r="L155" s="63">
        <v>6.8857897440586327E-6</v>
      </c>
      <c r="M155" s="63">
        <f t="shared" si="2"/>
        <v>1.5304848639367024E-4</v>
      </c>
      <c r="N155" s="63">
        <f>K155/'סכום נכסי הקרן'!$C$41</f>
        <v>1.0249086317827406E-6</v>
      </c>
    </row>
    <row r="156" spans="1:14">
      <c r="A156" s="61" t="s">
        <v>1133</v>
      </c>
      <c r="B156" s="55" t="s">
        <v>1134</v>
      </c>
      <c r="C156" s="68" t="s">
        <v>118</v>
      </c>
      <c r="D156" s="68" t="s">
        <v>26</v>
      </c>
      <c r="E156" s="55" t="s">
        <v>1135</v>
      </c>
      <c r="F156" s="68" t="s">
        <v>125</v>
      </c>
      <c r="G156" s="68" t="s">
        <v>130</v>
      </c>
      <c r="H156" s="62">
        <v>1472.326233</v>
      </c>
      <c r="I156" s="64">
        <v>776.5</v>
      </c>
      <c r="J156" s="124" t="s">
        <v>2923</v>
      </c>
      <c r="K156" s="62">
        <v>11.432613202000001</v>
      </c>
      <c r="L156" s="63">
        <v>3.7161086743152915E-5</v>
      </c>
      <c r="M156" s="63">
        <f t="shared" si="2"/>
        <v>5.4591383682638258E-4</v>
      </c>
      <c r="N156" s="63">
        <f>K156/'סכום נכסי הקרן'!$C$41</f>
        <v>3.6557813589467437E-6</v>
      </c>
    </row>
    <row r="157" spans="1:14">
      <c r="A157" s="61" t="s">
        <v>1136</v>
      </c>
      <c r="B157" s="55" t="s">
        <v>1137</v>
      </c>
      <c r="C157" s="68" t="s">
        <v>118</v>
      </c>
      <c r="D157" s="68" t="s">
        <v>26</v>
      </c>
      <c r="E157" s="55" t="s">
        <v>1138</v>
      </c>
      <c r="F157" s="68" t="s">
        <v>855</v>
      </c>
      <c r="G157" s="68" t="s">
        <v>130</v>
      </c>
      <c r="H157" s="62">
        <v>2070.8007229999998</v>
      </c>
      <c r="I157" s="64">
        <v>705</v>
      </c>
      <c r="J157" s="124" t="s">
        <v>2923</v>
      </c>
      <c r="K157" s="62">
        <v>14.599145099999999</v>
      </c>
      <c r="L157" s="63">
        <v>1.4862836607549971E-5</v>
      </c>
      <c r="M157" s="63">
        <f t="shared" si="2"/>
        <v>6.9711755091406808E-4</v>
      </c>
      <c r="N157" s="63">
        <f>K157/'סכום נכסי הקרן'!$C$41</f>
        <v>4.6683362386302037E-6</v>
      </c>
    </row>
    <row r="158" spans="1:14">
      <c r="A158" s="61" t="s">
        <v>1139</v>
      </c>
      <c r="B158" s="55" t="s">
        <v>1140</v>
      </c>
      <c r="C158" s="68" t="s">
        <v>118</v>
      </c>
      <c r="D158" s="68" t="s">
        <v>26</v>
      </c>
      <c r="E158" s="55" t="s">
        <v>1141</v>
      </c>
      <c r="F158" s="68" t="s">
        <v>126</v>
      </c>
      <c r="G158" s="68" t="s">
        <v>130</v>
      </c>
      <c r="H158" s="62">
        <v>34483.886790999997</v>
      </c>
      <c r="I158" s="64">
        <v>142.1</v>
      </c>
      <c r="J158" s="124" t="s">
        <v>2923</v>
      </c>
      <c r="K158" s="62">
        <v>49.001603129000003</v>
      </c>
      <c r="L158" s="63">
        <v>6.7520447668616658E-5</v>
      </c>
      <c r="M158" s="63">
        <f t="shared" si="2"/>
        <v>2.3398546510885504E-3</v>
      </c>
      <c r="N158" s="63">
        <f>K158/'סכום נכסי הקרן'!$C$41</f>
        <v>1.5669133916484322E-5</v>
      </c>
    </row>
    <row r="159" spans="1:14">
      <c r="A159" s="61" t="s">
        <v>1142</v>
      </c>
      <c r="B159" s="55" t="s">
        <v>1143</v>
      </c>
      <c r="C159" s="68" t="s">
        <v>118</v>
      </c>
      <c r="D159" s="68" t="s">
        <v>26</v>
      </c>
      <c r="E159" s="55" t="s">
        <v>1144</v>
      </c>
      <c r="F159" s="68" t="s">
        <v>152</v>
      </c>
      <c r="G159" s="68" t="s">
        <v>130</v>
      </c>
      <c r="H159" s="62">
        <v>305.64798000000002</v>
      </c>
      <c r="I159" s="64">
        <v>243.2</v>
      </c>
      <c r="J159" s="124" t="s">
        <v>2923</v>
      </c>
      <c r="K159" s="62">
        <v>0.74333588699999997</v>
      </c>
      <c r="L159" s="63">
        <v>4.0320580081963516E-5</v>
      </c>
      <c r="M159" s="63">
        <f t="shared" si="2"/>
        <v>3.5494714896146658E-5</v>
      </c>
      <c r="N159" s="63">
        <f>K159/'סכום נכסי הקרן'!$C$41</f>
        <v>2.3769486740401164E-7</v>
      </c>
    </row>
    <row r="160" spans="1:14">
      <c r="A160" s="61" t="s">
        <v>1145</v>
      </c>
      <c r="B160" s="55" t="s">
        <v>1146</v>
      </c>
      <c r="C160" s="68" t="s">
        <v>118</v>
      </c>
      <c r="D160" s="68" t="s">
        <v>26</v>
      </c>
      <c r="E160" s="55" t="s">
        <v>1147</v>
      </c>
      <c r="F160" s="68" t="s">
        <v>591</v>
      </c>
      <c r="G160" s="68" t="s">
        <v>130</v>
      </c>
      <c r="H160" s="62">
        <v>1001.146717</v>
      </c>
      <c r="I160" s="64">
        <v>576.70000000000005</v>
      </c>
      <c r="J160" s="124" t="s">
        <v>2923</v>
      </c>
      <c r="K160" s="62">
        <v>5.7736131150000007</v>
      </c>
      <c r="L160" s="63">
        <v>1.7135693968698615E-5</v>
      </c>
      <c r="M160" s="63">
        <f t="shared" si="2"/>
        <v>2.7569333732111096E-4</v>
      </c>
      <c r="N160" s="63">
        <f>K160/'סכום נכסי הקרן'!$C$41</f>
        <v>1.8462154563136111E-6</v>
      </c>
    </row>
    <row r="161" spans="1:14">
      <c r="A161" s="61" t="s">
        <v>1148</v>
      </c>
      <c r="B161" s="55" t="s">
        <v>1149</v>
      </c>
      <c r="C161" s="68" t="s">
        <v>118</v>
      </c>
      <c r="D161" s="68" t="s">
        <v>26</v>
      </c>
      <c r="E161" s="55" t="s">
        <v>1150</v>
      </c>
      <c r="F161" s="68" t="s">
        <v>154</v>
      </c>
      <c r="G161" s="68" t="s">
        <v>130</v>
      </c>
      <c r="H161" s="62">
        <v>6109.7211209999987</v>
      </c>
      <c r="I161" s="64">
        <v>61.7</v>
      </c>
      <c r="J161" s="124" t="s">
        <v>2923</v>
      </c>
      <c r="K161" s="62">
        <v>3.7696979320000001</v>
      </c>
      <c r="L161" s="63">
        <v>4.4296315837026939E-5</v>
      </c>
      <c r="M161" s="63">
        <f t="shared" si="2"/>
        <v>1.8000523811779003E-4</v>
      </c>
      <c r="N161" s="63">
        <f>K161/'סכום נכסי הקרן'!$C$41</f>
        <v>1.2054279441776998E-6</v>
      </c>
    </row>
    <row r="162" spans="1:14">
      <c r="A162" s="61" t="s">
        <v>1151</v>
      </c>
      <c r="B162" s="55" t="s">
        <v>1152</v>
      </c>
      <c r="C162" s="68" t="s">
        <v>118</v>
      </c>
      <c r="D162" s="68" t="s">
        <v>26</v>
      </c>
      <c r="E162" s="55" t="s">
        <v>1153</v>
      </c>
      <c r="F162" s="68" t="s">
        <v>390</v>
      </c>
      <c r="G162" s="68" t="s">
        <v>130</v>
      </c>
      <c r="H162" s="62">
        <v>5969.5810590000001</v>
      </c>
      <c r="I162" s="64">
        <v>1100</v>
      </c>
      <c r="J162" s="62">
        <v>1.0055102629999999</v>
      </c>
      <c r="K162" s="62">
        <v>66.670901909999998</v>
      </c>
      <c r="L162" s="63">
        <v>5.5861646490759505E-5</v>
      </c>
      <c r="M162" s="63">
        <f t="shared" si="2"/>
        <v>3.183573800957103E-3</v>
      </c>
      <c r="N162" s="63">
        <f>K162/'סכום נכסי הקרן'!$C$41</f>
        <v>2.131920638617481E-5</v>
      </c>
    </row>
    <row r="163" spans="1:14">
      <c r="A163" s="61" t="s">
        <v>1154</v>
      </c>
      <c r="B163" s="55" t="s">
        <v>1155</v>
      </c>
      <c r="C163" s="68" t="s">
        <v>118</v>
      </c>
      <c r="D163" s="68" t="s">
        <v>26</v>
      </c>
      <c r="E163" s="55" t="s">
        <v>1156</v>
      </c>
      <c r="F163" s="68" t="s">
        <v>152</v>
      </c>
      <c r="G163" s="68" t="s">
        <v>130</v>
      </c>
      <c r="H163" s="62">
        <v>2491.5409129999998</v>
      </c>
      <c r="I163" s="64">
        <v>460.1</v>
      </c>
      <c r="J163" s="124" t="s">
        <v>2923</v>
      </c>
      <c r="K163" s="62">
        <v>11.463579742</v>
      </c>
      <c r="L163" s="63">
        <v>3.2574022816607209E-5</v>
      </c>
      <c r="M163" s="63">
        <f t="shared" si="2"/>
        <v>5.4739250687022521E-4</v>
      </c>
      <c r="N163" s="63">
        <f>K163/'סכום נכסי הקרן'!$C$41</f>
        <v>3.6656834607394708E-6</v>
      </c>
    </row>
    <row r="164" spans="1:14">
      <c r="A164" s="61" t="s">
        <v>1157</v>
      </c>
      <c r="B164" s="55" t="s">
        <v>1158</v>
      </c>
      <c r="C164" s="68" t="s">
        <v>118</v>
      </c>
      <c r="D164" s="68" t="s">
        <v>26</v>
      </c>
      <c r="E164" s="55" t="s">
        <v>1159</v>
      </c>
      <c r="F164" s="68" t="s">
        <v>540</v>
      </c>
      <c r="G164" s="68" t="s">
        <v>130</v>
      </c>
      <c r="H164" s="62">
        <v>7.0822479999999999</v>
      </c>
      <c r="I164" s="64">
        <v>164.4</v>
      </c>
      <c r="J164" s="124" t="s">
        <v>2923</v>
      </c>
      <c r="K164" s="62">
        <v>1.1643219999999999E-2</v>
      </c>
      <c r="L164" s="63">
        <v>1.0330598198291236E-6</v>
      </c>
      <c r="M164" s="63">
        <f t="shared" si="2"/>
        <v>5.5597043221069812E-7</v>
      </c>
      <c r="N164" s="63">
        <f>K164/'סכום נכסי הקרן'!$C$41</f>
        <v>3.7231266274861508E-9</v>
      </c>
    </row>
    <row r="165" spans="1:14">
      <c r="A165" s="61" t="s">
        <v>1160</v>
      </c>
      <c r="B165" s="55" t="s">
        <v>1161</v>
      </c>
      <c r="C165" s="68" t="s">
        <v>118</v>
      </c>
      <c r="D165" s="68" t="s">
        <v>26</v>
      </c>
      <c r="E165" s="55" t="s">
        <v>1162</v>
      </c>
      <c r="F165" s="68" t="s">
        <v>1163</v>
      </c>
      <c r="G165" s="68" t="s">
        <v>130</v>
      </c>
      <c r="H165" s="62">
        <v>752.54237499999999</v>
      </c>
      <c r="I165" s="64">
        <v>710.8</v>
      </c>
      <c r="J165" s="124" t="s">
        <v>2923</v>
      </c>
      <c r="K165" s="62">
        <v>5.3490712020000002</v>
      </c>
      <c r="L165" s="63">
        <v>1.5046933491660149E-5</v>
      </c>
      <c r="M165" s="63">
        <f t="shared" si="2"/>
        <v>2.5542121750699026E-4</v>
      </c>
      <c r="N165" s="63">
        <f>K165/'סכום נכסי הקרן'!$C$41</f>
        <v>1.7104606306919866E-6</v>
      </c>
    </row>
    <row r="166" spans="1:14">
      <c r="A166" s="61" t="s">
        <v>1164</v>
      </c>
      <c r="B166" s="55" t="s">
        <v>1165</v>
      </c>
      <c r="C166" s="68" t="s">
        <v>118</v>
      </c>
      <c r="D166" s="68" t="s">
        <v>26</v>
      </c>
      <c r="E166" s="55" t="s">
        <v>1166</v>
      </c>
      <c r="F166" s="68" t="s">
        <v>390</v>
      </c>
      <c r="G166" s="68" t="s">
        <v>130</v>
      </c>
      <c r="H166" s="62">
        <v>341.91218700000007</v>
      </c>
      <c r="I166" s="64">
        <v>417.2</v>
      </c>
      <c r="J166" s="124" t="s">
        <v>2923</v>
      </c>
      <c r="K166" s="62">
        <v>1.4264576410000001</v>
      </c>
      <c r="L166" s="63">
        <v>2.2780670274177153E-5</v>
      </c>
      <c r="M166" s="63">
        <f t="shared" si="2"/>
        <v>6.8114170409648095E-5</v>
      </c>
      <c r="N166" s="63">
        <f>K166/'סכום נכסי הקרן'!$C$41</f>
        <v>4.5613519509106424E-7</v>
      </c>
    </row>
    <row r="167" spans="1:14">
      <c r="A167" s="61" t="s">
        <v>1167</v>
      </c>
      <c r="B167" s="55" t="s">
        <v>1168</v>
      </c>
      <c r="C167" s="68" t="s">
        <v>118</v>
      </c>
      <c r="D167" s="68" t="s">
        <v>26</v>
      </c>
      <c r="E167" s="55" t="s">
        <v>1169</v>
      </c>
      <c r="F167" s="68" t="s">
        <v>390</v>
      </c>
      <c r="G167" s="68" t="s">
        <v>130</v>
      </c>
      <c r="H167" s="62">
        <v>750.142112</v>
      </c>
      <c r="I167" s="64">
        <v>3813</v>
      </c>
      <c r="J167" s="124" t="s">
        <v>2923</v>
      </c>
      <c r="K167" s="62">
        <v>28.602918735999999</v>
      </c>
      <c r="L167" s="63">
        <v>2.9159491208077031E-5</v>
      </c>
      <c r="M167" s="63">
        <f t="shared" si="2"/>
        <v>1.3658057729855999E-3</v>
      </c>
      <c r="N167" s="63">
        <f>K167/'סכום נכסי הקרן'!$C$41</f>
        <v>9.1462918651218572E-6</v>
      </c>
    </row>
    <row r="168" spans="1:14">
      <c r="A168" s="61" t="s">
        <v>1170</v>
      </c>
      <c r="B168" s="55" t="s">
        <v>1171</v>
      </c>
      <c r="C168" s="68" t="s">
        <v>118</v>
      </c>
      <c r="D168" s="68" t="s">
        <v>26</v>
      </c>
      <c r="E168" s="55" t="s">
        <v>1172</v>
      </c>
      <c r="F168" s="68" t="s">
        <v>502</v>
      </c>
      <c r="G168" s="68" t="s">
        <v>130</v>
      </c>
      <c r="H168" s="62">
        <v>10356.323763</v>
      </c>
      <c r="I168" s="64">
        <v>145.80000000000001</v>
      </c>
      <c r="J168" s="124" t="s">
        <v>2923</v>
      </c>
      <c r="K168" s="62">
        <v>15.099520047</v>
      </c>
      <c r="L168" s="63">
        <v>4.6360419158323268E-5</v>
      </c>
      <c r="M168" s="63">
        <f t="shared" si="2"/>
        <v>7.210107415907877E-4</v>
      </c>
      <c r="N168" s="63">
        <f>K168/'סכום נכסי הקרן'!$C$41</f>
        <v>4.8283400252891074E-6</v>
      </c>
    </row>
    <row r="169" spans="1:14">
      <c r="A169" s="61" t="s">
        <v>1173</v>
      </c>
      <c r="B169" s="55" t="s">
        <v>1174</v>
      </c>
      <c r="C169" s="68" t="s">
        <v>118</v>
      </c>
      <c r="D169" s="68" t="s">
        <v>26</v>
      </c>
      <c r="E169" s="55" t="s">
        <v>1175</v>
      </c>
      <c r="F169" s="68" t="s">
        <v>540</v>
      </c>
      <c r="G169" s="68" t="s">
        <v>130</v>
      </c>
      <c r="H169" s="62">
        <v>151.94594699999999</v>
      </c>
      <c r="I169" s="64">
        <v>2774</v>
      </c>
      <c r="J169" s="124" t="s">
        <v>2923</v>
      </c>
      <c r="K169" s="62">
        <v>4.214980562</v>
      </c>
      <c r="L169" s="63">
        <v>7.5887444555613591E-6</v>
      </c>
      <c r="M169" s="63">
        <f t="shared" si="2"/>
        <v>2.0126773906314847E-4</v>
      </c>
      <c r="N169" s="63">
        <f>K169/'סכום נכסי הקרן'!$C$41</f>
        <v>1.3478149828585856E-6</v>
      </c>
    </row>
    <row r="170" spans="1:14">
      <c r="A170" s="61" t="s">
        <v>1176</v>
      </c>
      <c r="B170" s="55" t="s">
        <v>1177</v>
      </c>
      <c r="C170" s="68" t="s">
        <v>118</v>
      </c>
      <c r="D170" s="68" t="s">
        <v>26</v>
      </c>
      <c r="E170" s="55" t="s">
        <v>1178</v>
      </c>
      <c r="F170" s="68" t="s">
        <v>477</v>
      </c>
      <c r="G170" s="68" t="s">
        <v>130</v>
      </c>
      <c r="H170" s="62">
        <v>3501.9848860000002</v>
      </c>
      <c r="I170" s="64">
        <v>507.8</v>
      </c>
      <c r="J170" s="124" t="s">
        <v>2923</v>
      </c>
      <c r="K170" s="62">
        <v>17.783079251</v>
      </c>
      <c r="L170" s="63">
        <v>2.2964184223048165E-5</v>
      </c>
      <c r="M170" s="63">
        <f t="shared" si="2"/>
        <v>8.4915223256243279E-4</v>
      </c>
      <c r="N170" s="63">
        <f>K170/'סכום נכסי הקרן'!$C$41</f>
        <v>5.6864557981464389E-6</v>
      </c>
    </row>
    <row r="171" spans="1:14">
      <c r="A171" s="61" t="s">
        <v>1179</v>
      </c>
      <c r="B171" s="55" t="s">
        <v>1180</v>
      </c>
      <c r="C171" s="68" t="s">
        <v>118</v>
      </c>
      <c r="D171" s="68" t="s">
        <v>26</v>
      </c>
      <c r="E171" s="55" t="s">
        <v>1181</v>
      </c>
      <c r="F171" s="68" t="s">
        <v>682</v>
      </c>
      <c r="G171" s="68" t="s">
        <v>130</v>
      </c>
      <c r="H171" s="62">
        <v>65.018271999999996</v>
      </c>
      <c r="I171" s="64">
        <v>19800</v>
      </c>
      <c r="J171" s="124" t="s">
        <v>2923</v>
      </c>
      <c r="K171" s="62">
        <v>12.873617834000001</v>
      </c>
      <c r="L171" s="63">
        <v>2.9009165658695552E-5</v>
      </c>
      <c r="M171" s="63">
        <f t="shared" si="2"/>
        <v>6.1472263439876014E-4</v>
      </c>
      <c r="N171" s="63">
        <f>K171/'סכום נכסי הקרן'!$C$41</f>
        <v>4.1165682130755912E-6</v>
      </c>
    </row>
    <row r="172" spans="1:14">
      <c r="A172" s="61" t="s">
        <v>1182</v>
      </c>
      <c r="B172" s="55" t="s">
        <v>1183</v>
      </c>
      <c r="C172" s="68" t="s">
        <v>118</v>
      </c>
      <c r="D172" s="68" t="s">
        <v>26</v>
      </c>
      <c r="E172" s="55" t="s">
        <v>1184</v>
      </c>
      <c r="F172" s="68" t="s">
        <v>1185</v>
      </c>
      <c r="G172" s="68" t="s">
        <v>130</v>
      </c>
      <c r="H172" s="62">
        <v>307.34988399999997</v>
      </c>
      <c r="I172" s="64">
        <v>2227</v>
      </c>
      <c r="J172" s="124" t="s">
        <v>2923</v>
      </c>
      <c r="K172" s="62">
        <v>6.8446819059999999</v>
      </c>
      <c r="L172" s="63">
        <v>5.3476504614266346E-6</v>
      </c>
      <c r="M172" s="63">
        <f t="shared" si="2"/>
        <v>3.2683748633312477E-4</v>
      </c>
      <c r="N172" s="63">
        <f>K172/'סכום נכסי הקרן'!$C$41</f>
        <v>2.1887087473139955E-6</v>
      </c>
    </row>
    <row r="173" spans="1:14">
      <c r="A173" s="61" t="s">
        <v>1186</v>
      </c>
      <c r="B173" s="55" t="s">
        <v>1187</v>
      </c>
      <c r="C173" s="68" t="s">
        <v>118</v>
      </c>
      <c r="D173" s="68" t="s">
        <v>26</v>
      </c>
      <c r="E173" s="55">
        <v>1154</v>
      </c>
      <c r="F173" s="68" t="s">
        <v>477</v>
      </c>
      <c r="G173" s="68" t="s">
        <v>130</v>
      </c>
      <c r="H173" s="62">
        <v>496.39554399999992</v>
      </c>
      <c r="I173" s="64">
        <v>4.9000000000000004</v>
      </c>
      <c r="J173" s="124" t="s">
        <v>2923</v>
      </c>
      <c r="K173" s="62">
        <v>2.4323383000000001E-2</v>
      </c>
      <c r="L173" s="63">
        <v>2.019520541828718E-5</v>
      </c>
      <c r="M173" s="63">
        <f t="shared" si="2"/>
        <v>1.1614554873425348E-6</v>
      </c>
      <c r="N173" s="63">
        <f>K173/'סכום נכסי הקרן'!$C$41</f>
        <v>7.7778342174968754E-9</v>
      </c>
    </row>
    <row r="174" spans="1:14">
      <c r="A174" s="61" t="s">
        <v>1188</v>
      </c>
      <c r="B174" s="55" t="s">
        <v>1189</v>
      </c>
      <c r="C174" s="68" t="s">
        <v>118</v>
      </c>
      <c r="D174" s="68" t="s">
        <v>26</v>
      </c>
      <c r="E174" s="55" t="s">
        <v>722</v>
      </c>
      <c r="F174" s="68" t="s">
        <v>540</v>
      </c>
      <c r="G174" s="68" t="s">
        <v>130</v>
      </c>
      <c r="H174" s="62">
        <v>4675.5981069999998</v>
      </c>
      <c r="I174" s="64">
        <v>420</v>
      </c>
      <c r="J174" s="124" t="s">
        <v>2923</v>
      </c>
      <c r="K174" s="62">
        <v>19.637512047000001</v>
      </c>
      <c r="L174" s="63">
        <v>2.5306699926079248E-5</v>
      </c>
      <c r="M174" s="63">
        <f t="shared" si="2"/>
        <v>9.3770246206061406E-4</v>
      </c>
      <c r="N174" s="63">
        <f>K174/'סכום נכסי הקרן'!$C$41</f>
        <v>6.2794436590363983E-6</v>
      </c>
    </row>
    <row r="175" spans="1:14">
      <c r="A175" s="61" t="s">
        <v>1190</v>
      </c>
      <c r="B175" s="55" t="s">
        <v>1191</v>
      </c>
      <c r="C175" s="68" t="s">
        <v>118</v>
      </c>
      <c r="D175" s="68" t="s">
        <v>26</v>
      </c>
      <c r="E175" s="55" t="s">
        <v>1192</v>
      </c>
      <c r="F175" s="68" t="s">
        <v>822</v>
      </c>
      <c r="G175" s="68" t="s">
        <v>130</v>
      </c>
      <c r="H175" s="62">
        <v>395.22969799999998</v>
      </c>
      <c r="I175" s="64">
        <v>6480</v>
      </c>
      <c r="J175" s="124" t="s">
        <v>2923</v>
      </c>
      <c r="K175" s="62">
        <v>25.610884437999999</v>
      </c>
      <c r="L175" s="63">
        <v>3.1423464885883031E-5</v>
      </c>
      <c r="M175" s="63">
        <f t="shared" si="2"/>
        <v>1.2229344193696505E-3</v>
      </c>
      <c r="N175" s="63">
        <f>K175/'סכום נכסי הקרן'!$C$41</f>
        <v>8.1895356958460357E-6</v>
      </c>
    </row>
    <row r="176" spans="1:14">
      <c r="A176" s="61" t="s">
        <v>1193</v>
      </c>
      <c r="B176" s="55" t="s">
        <v>1194</v>
      </c>
      <c r="C176" s="68" t="s">
        <v>118</v>
      </c>
      <c r="D176" s="68" t="s">
        <v>26</v>
      </c>
      <c r="E176" s="55" t="s">
        <v>1195</v>
      </c>
      <c r="F176" s="68" t="s">
        <v>390</v>
      </c>
      <c r="G176" s="68" t="s">
        <v>130</v>
      </c>
      <c r="H176" s="62">
        <v>3834.3733590000002</v>
      </c>
      <c r="I176" s="64">
        <v>311.2</v>
      </c>
      <c r="J176" s="124" t="s">
        <v>2923</v>
      </c>
      <c r="K176" s="62">
        <v>11.932569893</v>
      </c>
      <c r="L176" s="63">
        <v>4.5667936188691736E-5</v>
      </c>
      <c r="M176" s="63">
        <f t="shared" si="2"/>
        <v>5.6978705553923867E-4</v>
      </c>
      <c r="N176" s="63">
        <f>K176/'סכום נכסי הקרן'!$C$41</f>
        <v>3.8156514008124787E-6</v>
      </c>
    </row>
    <row r="177" spans="1:14">
      <c r="A177" s="61" t="s">
        <v>1196</v>
      </c>
      <c r="B177" s="55" t="s">
        <v>1197</v>
      </c>
      <c r="C177" s="68" t="s">
        <v>118</v>
      </c>
      <c r="D177" s="68" t="s">
        <v>26</v>
      </c>
      <c r="E177" s="55" t="s">
        <v>735</v>
      </c>
      <c r="F177" s="68" t="s">
        <v>271</v>
      </c>
      <c r="G177" s="68" t="s">
        <v>130</v>
      </c>
      <c r="H177" s="62">
        <v>7044.3111369999997</v>
      </c>
      <c r="I177" s="64">
        <v>394</v>
      </c>
      <c r="J177" s="124" t="s">
        <v>2923</v>
      </c>
      <c r="K177" s="62">
        <v>27.754585881000001</v>
      </c>
      <c r="L177" s="63">
        <v>7.4461661284677954E-5</v>
      </c>
      <c r="M177" s="63">
        <f t="shared" si="2"/>
        <v>1.3252973926532791E-3</v>
      </c>
      <c r="N177" s="63">
        <f>K177/'סכום נכסי הקרן'!$C$41</f>
        <v>8.8750223502091575E-6</v>
      </c>
    </row>
    <row r="178" spans="1:14">
      <c r="A178" s="61" t="s">
        <v>1198</v>
      </c>
      <c r="B178" s="55" t="s">
        <v>1199</v>
      </c>
      <c r="C178" s="68" t="s">
        <v>118</v>
      </c>
      <c r="D178" s="68" t="s">
        <v>26</v>
      </c>
      <c r="E178" s="55" t="s">
        <v>1200</v>
      </c>
      <c r="F178" s="68" t="s">
        <v>154</v>
      </c>
      <c r="G178" s="68" t="s">
        <v>130</v>
      </c>
      <c r="H178" s="62">
        <v>871.09674299999995</v>
      </c>
      <c r="I178" s="64">
        <v>163.5</v>
      </c>
      <c r="J178" s="124" t="s">
        <v>2923</v>
      </c>
      <c r="K178" s="62">
        <v>1.424243175</v>
      </c>
      <c r="L178" s="63">
        <v>2.2186290838171198E-5</v>
      </c>
      <c r="M178" s="63">
        <f t="shared" si="2"/>
        <v>6.8008428388185321E-5</v>
      </c>
      <c r="N178" s="63">
        <f>K178/'סכום נכסי הקרן'!$C$41</f>
        <v>4.5542708021130904E-7</v>
      </c>
    </row>
    <row r="179" spans="1:14">
      <c r="A179" s="61" t="s">
        <v>1201</v>
      </c>
      <c r="B179" s="55" t="s">
        <v>1202</v>
      </c>
      <c r="C179" s="68" t="s">
        <v>118</v>
      </c>
      <c r="D179" s="68" t="s">
        <v>26</v>
      </c>
      <c r="E179" s="55" t="s">
        <v>1203</v>
      </c>
      <c r="F179" s="68" t="s">
        <v>540</v>
      </c>
      <c r="G179" s="68" t="s">
        <v>130</v>
      </c>
      <c r="H179" s="62">
        <v>1062.450439</v>
      </c>
      <c r="I179" s="64">
        <v>3575</v>
      </c>
      <c r="J179" s="124" t="s">
        <v>2923</v>
      </c>
      <c r="K179" s="62">
        <v>37.982603212000001</v>
      </c>
      <c r="L179" s="63">
        <v>2.9768855113477162E-5</v>
      </c>
      <c r="M179" s="63">
        <f t="shared" si="2"/>
        <v>1.8136910858218855E-3</v>
      </c>
      <c r="N179" s="63">
        <f>K179/'סכום נכסי הקרן'!$C$41</f>
        <v>1.2145612760030147E-5</v>
      </c>
    </row>
    <row r="180" spans="1:14">
      <c r="A180" s="61" t="s">
        <v>1204</v>
      </c>
      <c r="B180" s="55" t="s">
        <v>1205</v>
      </c>
      <c r="C180" s="68" t="s">
        <v>118</v>
      </c>
      <c r="D180" s="68" t="s">
        <v>26</v>
      </c>
      <c r="E180" s="55" t="s">
        <v>1206</v>
      </c>
      <c r="F180" s="68" t="s">
        <v>390</v>
      </c>
      <c r="G180" s="68" t="s">
        <v>130</v>
      </c>
      <c r="H180" s="62">
        <v>231.5515</v>
      </c>
      <c r="I180" s="64">
        <v>5397</v>
      </c>
      <c r="J180" s="124" t="s">
        <v>2923</v>
      </c>
      <c r="K180" s="62">
        <v>12.496834454999998</v>
      </c>
      <c r="L180" s="63">
        <v>2.7553190223470336E-5</v>
      </c>
      <c r="M180" s="63">
        <f t="shared" si="2"/>
        <v>5.9673101197193676E-4</v>
      </c>
      <c r="N180" s="63">
        <f>K180/'סכום נכסי הקרן'!$C$41</f>
        <v>3.9960850279129717E-6</v>
      </c>
    </row>
    <row r="181" spans="1:14">
      <c r="A181" s="61" t="s">
        <v>1207</v>
      </c>
      <c r="B181" s="55" t="s">
        <v>1208</v>
      </c>
      <c r="C181" s="68" t="s">
        <v>118</v>
      </c>
      <c r="D181" s="68" t="s">
        <v>26</v>
      </c>
      <c r="E181" s="55" t="s">
        <v>1209</v>
      </c>
      <c r="F181" s="68" t="s">
        <v>390</v>
      </c>
      <c r="G181" s="68" t="s">
        <v>130</v>
      </c>
      <c r="H181" s="62">
        <v>907.95603700000004</v>
      </c>
      <c r="I181" s="64">
        <v>1035</v>
      </c>
      <c r="J181" s="124" t="s">
        <v>2923</v>
      </c>
      <c r="K181" s="62">
        <v>9.397344983</v>
      </c>
      <c r="L181" s="63">
        <v>5.445327209242631E-5</v>
      </c>
      <c r="M181" s="63">
        <f t="shared" si="2"/>
        <v>4.4872861217356934E-4</v>
      </c>
      <c r="N181" s="63">
        <f>K181/'סכום נכסי הקרן'!$C$41</f>
        <v>3.0049681560496744E-6</v>
      </c>
    </row>
    <row r="182" spans="1:14">
      <c r="A182" s="61" t="s">
        <v>1210</v>
      </c>
      <c r="B182" s="55" t="s">
        <v>1211</v>
      </c>
      <c r="C182" s="68" t="s">
        <v>118</v>
      </c>
      <c r="D182" s="68" t="s">
        <v>26</v>
      </c>
      <c r="E182" s="55" t="s">
        <v>1212</v>
      </c>
      <c r="F182" s="68" t="s">
        <v>124</v>
      </c>
      <c r="G182" s="68" t="s">
        <v>130</v>
      </c>
      <c r="H182" s="62">
        <v>736.56532200000004</v>
      </c>
      <c r="I182" s="64">
        <v>1336</v>
      </c>
      <c r="J182" s="124" t="s">
        <v>2923</v>
      </c>
      <c r="K182" s="62">
        <v>9.8405126949999993</v>
      </c>
      <c r="L182" s="63">
        <v>3.6826424778761064E-5</v>
      </c>
      <c r="M182" s="63">
        <f t="shared" si="2"/>
        <v>4.6989012457155423E-4</v>
      </c>
      <c r="N182" s="63">
        <f>K182/'סכום נכסי הקרן'!$C$41</f>
        <v>3.1466789120939055E-6</v>
      </c>
    </row>
    <row r="183" spans="1:14">
      <c r="A183" s="61" t="s">
        <v>1213</v>
      </c>
      <c r="B183" s="55" t="s">
        <v>1214</v>
      </c>
      <c r="C183" s="68" t="s">
        <v>118</v>
      </c>
      <c r="D183" s="68" t="s">
        <v>26</v>
      </c>
      <c r="E183" s="55" t="s">
        <v>1215</v>
      </c>
      <c r="F183" s="68" t="s">
        <v>822</v>
      </c>
      <c r="G183" s="68" t="s">
        <v>130</v>
      </c>
      <c r="H183" s="62">
        <v>2509.6209180000001</v>
      </c>
      <c r="I183" s="64">
        <v>1411</v>
      </c>
      <c r="J183" s="124" t="s">
        <v>2923</v>
      </c>
      <c r="K183" s="62">
        <v>35.410751148000003</v>
      </c>
      <c r="L183" s="63">
        <v>2.5074951638998524E-5</v>
      </c>
      <c r="M183" s="63">
        <f t="shared" si="2"/>
        <v>1.6908836748475969E-3</v>
      </c>
      <c r="N183" s="63">
        <f>K183/'סכום נכסי הקרן'!$C$41</f>
        <v>1.1323217331494603E-5</v>
      </c>
    </row>
    <row r="184" spans="1:14">
      <c r="A184" s="123" t="s">
        <v>2923</v>
      </c>
      <c r="B184" s="124" t="s">
        <v>2923</v>
      </c>
      <c r="C184" s="124" t="s">
        <v>2923</v>
      </c>
      <c r="D184" s="124" t="s">
        <v>2923</v>
      </c>
      <c r="E184" s="124" t="s">
        <v>2923</v>
      </c>
      <c r="F184" s="124" t="s">
        <v>2923</v>
      </c>
      <c r="G184" s="124" t="s">
        <v>2923</v>
      </c>
      <c r="H184" s="124" t="s">
        <v>2923</v>
      </c>
      <c r="I184" s="124" t="s">
        <v>2923</v>
      </c>
      <c r="J184" s="124" t="s">
        <v>2923</v>
      </c>
      <c r="K184" s="124" t="s">
        <v>2923</v>
      </c>
      <c r="L184" s="124" t="s">
        <v>2923</v>
      </c>
      <c r="M184" s="124" t="s">
        <v>2923</v>
      </c>
      <c r="N184" s="124" t="s">
        <v>2923</v>
      </c>
    </row>
    <row r="185" spans="1:14">
      <c r="A185" s="56" t="s">
        <v>182</v>
      </c>
      <c r="B185" s="121" t="s">
        <v>2923</v>
      </c>
      <c r="C185" s="121" t="s">
        <v>2923</v>
      </c>
      <c r="D185" s="121" t="s">
        <v>2923</v>
      </c>
      <c r="E185" s="121" t="s">
        <v>2923</v>
      </c>
      <c r="F185" s="121" t="s">
        <v>2923</v>
      </c>
      <c r="G185" s="121" t="s">
        <v>2923</v>
      </c>
      <c r="H185" s="121" t="s">
        <v>2923</v>
      </c>
      <c r="I185" s="121" t="s">
        <v>2923</v>
      </c>
      <c r="J185" s="65">
        <v>2.2627376340000001</v>
      </c>
      <c r="K185" s="65">
        <f>K186+K216</f>
        <v>5653.1757935690011</v>
      </c>
      <c r="L185" s="121" t="s">
        <v>2923</v>
      </c>
      <c r="M185" s="66">
        <f t="shared" si="2"/>
        <v>0.26994238615379718</v>
      </c>
      <c r="N185" s="66">
        <f>K185/'סכום נכסי הקרן'!$C$41</f>
        <v>1.8077034812446127E-3</v>
      </c>
    </row>
    <row r="186" spans="1:14">
      <c r="A186" s="71" t="s">
        <v>64</v>
      </c>
      <c r="B186" s="121" t="s">
        <v>2923</v>
      </c>
      <c r="C186" s="121" t="s">
        <v>2923</v>
      </c>
      <c r="D186" s="121" t="s">
        <v>2923</v>
      </c>
      <c r="E186" s="121" t="s">
        <v>2923</v>
      </c>
      <c r="F186" s="121" t="s">
        <v>2923</v>
      </c>
      <c r="G186" s="121" t="s">
        <v>2923</v>
      </c>
      <c r="H186" s="121" t="s">
        <v>2923</v>
      </c>
      <c r="I186" s="121" t="s">
        <v>2923</v>
      </c>
      <c r="J186" s="65">
        <v>5.878861E-3</v>
      </c>
      <c r="K186" s="65">
        <f>SUM(K187:K214)</f>
        <v>1978.1630754790001</v>
      </c>
      <c r="L186" s="121" t="s">
        <v>2923</v>
      </c>
      <c r="M186" s="66">
        <f t="shared" si="2"/>
        <v>9.4458421300748732E-2</v>
      </c>
      <c r="N186" s="66">
        <f>K186/'סכום נכסי הקרן'!$C$41</f>
        <v>6.325528178481349E-4</v>
      </c>
    </row>
    <row r="187" spans="1:14">
      <c r="A187" s="61" t="s">
        <v>1216</v>
      </c>
      <c r="B187" s="55" t="s">
        <v>1217</v>
      </c>
      <c r="C187" s="68" t="s">
        <v>1218</v>
      </c>
      <c r="D187" s="68" t="s">
        <v>1219</v>
      </c>
      <c r="E187" s="55" t="s">
        <v>1220</v>
      </c>
      <c r="F187" s="68" t="s">
        <v>2842</v>
      </c>
      <c r="G187" s="68" t="s">
        <v>129</v>
      </c>
      <c r="H187" s="62">
        <v>648.3442</v>
      </c>
      <c r="I187" s="64">
        <v>218</v>
      </c>
      <c r="J187" s="124" t="s">
        <v>2923</v>
      </c>
      <c r="K187" s="62">
        <v>5.1263668209999995</v>
      </c>
      <c r="L187" s="63">
        <v>8.3653084902028181E-6</v>
      </c>
      <c r="M187" s="63">
        <f t="shared" si="2"/>
        <v>2.4478695559664357E-4</v>
      </c>
      <c r="N187" s="63">
        <f>K187/'סכום נכסי הקרן'!$C$41</f>
        <v>1.639246944876643E-6</v>
      </c>
    </row>
    <row r="188" spans="1:14">
      <c r="A188" s="61" t="s">
        <v>1221</v>
      </c>
      <c r="B188" s="55" t="s">
        <v>1222</v>
      </c>
      <c r="C188" s="68" t="s">
        <v>1218</v>
      </c>
      <c r="D188" s="68" t="s">
        <v>1219</v>
      </c>
      <c r="E188" s="55" t="s">
        <v>1223</v>
      </c>
      <c r="F188" s="68" t="s">
        <v>2839</v>
      </c>
      <c r="G188" s="68" t="s">
        <v>129</v>
      </c>
      <c r="H188" s="62">
        <v>44.769334000000001</v>
      </c>
      <c r="I188" s="64">
        <v>585</v>
      </c>
      <c r="J188" s="124" t="s">
        <v>2923</v>
      </c>
      <c r="K188" s="62">
        <v>0.94991345599999999</v>
      </c>
      <c r="L188" s="63">
        <v>2.0812975179332691E-5</v>
      </c>
      <c r="M188" s="63">
        <f t="shared" si="2"/>
        <v>4.5358912285010334E-5</v>
      </c>
      <c r="N188" s="63">
        <f>K188/'סכום נכסי הקרן'!$C$41</f>
        <v>3.0375171832542835E-7</v>
      </c>
    </row>
    <row r="189" spans="1:14">
      <c r="A189" s="61" t="s">
        <v>1224</v>
      </c>
      <c r="B189" s="55" t="s">
        <v>1225</v>
      </c>
      <c r="C189" s="68" t="s">
        <v>1218</v>
      </c>
      <c r="D189" s="68" t="s">
        <v>1219</v>
      </c>
      <c r="E189" s="55" t="s">
        <v>818</v>
      </c>
      <c r="F189" s="68" t="s">
        <v>789</v>
      </c>
      <c r="G189" s="68" t="s">
        <v>129</v>
      </c>
      <c r="H189" s="62">
        <v>439.47224299999999</v>
      </c>
      <c r="I189" s="64">
        <v>6938</v>
      </c>
      <c r="J189" s="124" t="s">
        <v>2923</v>
      </c>
      <c r="K189" s="62">
        <v>110.589349021</v>
      </c>
      <c r="L189" s="63">
        <v>9.7922419155146866E-6</v>
      </c>
      <c r="M189" s="63">
        <f t="shared" si="2"/>
        <v>5.2807048370730027E-3</v>
      </c>
      <c r="N189" s="63">
        <f>K189/'סכום נכסי הקרן'!$C$41</f>
        <v>3.5362910780389324E-5</v>
      </c>
    </row>
    <row r="190" spans="1:14">
      <c r="A190" s="61" t="s">
        <v>1227</v>
      </c>
      <c r="B190" s="55" t="s">
        <v>1228</v>
      </c>
      <c r="C190" s="68" t="s">
        <v>1218</v>
      </c>
      <c r="D190" s="68" t="s">
        <v>1219</v>
      </c>
      <c r="E190" s="55" t="s">
        <v>1229</v>
      </c>
      <c r="F190" s="68" t="s">
        <v>1226</v>
      </c>
      <c r="G190" s="68" t="s">
        <v>129</v>
      </c>
      <c r="H190" s="62">
        <v>83.27055</v>
      </c>
      <c r="I190" s="64">
        <v>2271</v>
      </c>
      <c r="J190" s="124" t="s">
        <v>2923</v>
      </c>
      <c r="K190" s="62">
        <v>6.8589261250000009</v>
      </c>
      <c r="L190" s="63">
        <v>3.5342368390761863E-6</v>
      </c>
      <c r="M190" s="63">
        <f t="shared" si="2"/>
        <v>3.2751765595921917E-4</v>
      </c>
      <c r="N190" s="63">
        <f>K190/'סכום נכסי הקרן'!$C$41</f>
        <v>2.1932635896210761E-6</v>
      </c>
    </row>
    <row r="191" spans="1:14">
      <c r="A191" s="61" t="s">
        <v>1230</v>
      </c>
      <c r="B191" s="55" t="s">
        <v>1231</v>
      </c>
      <c r="C191" s="68" t="s">
        <v>1218</v>
      </c>
      <c r="D191" s="68" t="s">
        <v>1219</v>
      </c>
      <c r="E191" s="55" t="s">
        <v>1232</v>
      </c>
      <c r="F191" s="68" t="s">
        <v>2838</v>
      </c>
      <c r="G191" s="68" t="s">
        <v>129</v>
      </c>
      <c r="H191" s="62">
        <v>40.753064000000002</v>
      </c>
      <c r="I191" s="64">
        <v>21905</v>
      </c>
      <c r="J191" s="124" t="s">
        <v>2923</v>
      </c>
      <c r="K191" s="62">
        <v>32.378079093000004</v>
      </c>
      <c r="L191" s="63">
        <v>9.7576917512832372E-7</v>
      </c>
      <c r="M191" s="63">
        <f t="shared" si="2"/>
        <v>1.5460718450297582E-3</v>
      </c>
      <c r="N191" s="63">
        <f>K191/'סכום נכסי הקרן'!$C$41</f>
        <v>1.0353466516822749E-5</v>
      </c>
    </row>
    <row r="192" spans="1:14">
      <c r="A192" s="61" t="s">
        <v>1233</v>
      </c>
      <c r="B192" s="55" t="s">
        <v>1234</v>
      </c>
      <c r="C192" s="68" t="s">
        <v>1218</v>
      </c>
      <c r="D192" s="68" t="s">
        <v>1219</v>
      </c>
      <c r="E192" s="55" t="s">
        <v>738</v>
      </c>
      <c r="F192" s="68" t="s">
        <v>597</v>
      </c>
      <c r="G192" s="68" t="s">
        <v>129</v>
      </c>
      <c r="H192" s="62">
        <v>3.2417210000000001</v>
      </c>
      <c r="I192" s="64">
        <v>21325</v>
      </c>
      <c r="J192" s="62">
        <v>5.878861E-3</v>
      </c>
      <c r="K192" s="62">
        <v>2.513213092</v>
      </c>
      <c r="L192" s="63">
        <v>7.2923290108730738E-8</v>
      </c>
      <c r="M192" s="63">
        <f t="shared" si="2"/>
        <v>1.2000736643272438E-4</v>
      </c>
      <c r="N192" s="63">
        <f>K192/'סכום נכסי הקרן'!$C$41</f>
        <v>8.0364457455686671E-7</v>
      </c>
    </row>
    <row r="193" spans="1:14">
      <c r="A193" s="61" t="s">
        <v>1237</v>
      </c>
      <c r="B193" s="55" t="s">
        <v>1238</v>
      </c>
      <c r="C193" s="68" t="s">
        <v>1218</v>
      </c>
      <c r="D193" s="68" t="s">
        <v>1219</v>
      </c>
      <c r="E193" s="55" t="s">
        <v>693</v>
      </c>
      <c r="F193" s="68" t="s">
        <v>591</v>
      </c>
      <c r="G193" s="68" t="s">
        <v>129</v>
      </c>
      <c r="H193" s="62">
        <v>755.19178700000009</v>
      </c>
      <c r="I193" s="64">
        <v>1914</v>
      </c>
      <c r="J193" s="124" t="s">
        <v>2923</v>
      </c>
      <c r="K193" s="62">
        <v>52.426002919999995</v>
      </c>
      <c r="L193" s="63">
        <v>6.4076691249350243E-6</v>
      </c>
      <c r="M193" s="63">
        <f t="shared" si="2"/>
        <v>2.503371704950325E-3</v>
      </c>
      <c r="N193" s="63">
        <f>K193/'סכום נכסי הקרן'!$C$41</f>
        <v>1.6764146640200793E-5</v>
      </c>
    </row>
    <row r="194" spans="1:14">
      <c r="A194" s="61" t="s">
        <v>1239</v>
      </c>
      <c r="B194" s="55" t="s">
        <v>1240</v>
      </c>
      <c r="C194" s="68" t="s">
        <v>1241</v>
      </c>
      <c r="D194" s="68" t="s">
        <v>1219</v>
      </c>
      <c r="E194" s="55" t="s">
        <v>1242</v>
      </c>
      <c r="F194" s="68" t="s">
        <v>2844</v>
      </c>
      <c r="G194" s="68" t="s">
        <v>129</v>
      </c>
      <c r="H194" s="62">
        <v>399.63704899999999</v>
      </c>
      <c r="I194" s="64">
        <v>2722</v>
      </c>
      <c r="J194" s="124" t="s">
        <v>2923</v>
      </c>
      <c r="K194" s="62">
        <v>39.454942996</v>
      </c>
      <c r="L194" s="63">
        <v>1.0453628383270241E-5</v>
      </c>
      <c r="M194" s="63">
        <f t="shared" si="2"/>
        <v>1.8839961548724991E-3</v>
      </c>
      <c r="N194" s="63">
        <f>K194/'סכום נכסי הקרן'!$C$41</f>
        <v>1.2616419586193149E-5</v>
      </c>
    </row>
    <row r="195" spans="1:14">
      <c r="A195" s="61" t="s">
        <v>1243</v>
      </c>
      <c r="B195" s="55" t="s">
        <v>1244</v>
      </c>
      <c r="C195" s="68" t="s">
        <v>1218</v>
      </c>
      <c r="D195" s="68" t="s">
        <v>1219</v>
      </c>
      <c r="E195" s="55" t="s">
        <v>1245</v>
      </c>
      <c r="F195" s="68" t="s">
        <v>2840</v>
      </c>
      <c r="G195" s="68" t="s">
        <v>129</v>
      </c>
      <c r="H195" s="62">
        <v>242.66597200000001</v>
      </c>
      <c r="I195" s="64">
        <v>3963</v>
      </c>
      <c r="J195" s="124" t="s">
        <v>2923</v>
      </c>
      <c r="K195" s="62">
        <v>34.880323910000001</v>
      </c>
      <c r="L195" s="63">
        <v>1.4773864944298586E-6</v>
      </c>
      <c r="M195" s="63">
        <f t="shared" si="2"/>
        <v>1.6655554700410926E-3</v>
      </c>
      <c r="N195" s="63">
        <f>K195/'סכום נכסי הקרן'!$C$41</f>
        <v>1.1153603790417329E-5</v>
      </c>
    </row>
    <row r="196" spans="1:14">
      <c r="A196" s="61" t="s">
        <v>1246</v>
      </c>
      <c r="B196" s="55" t="s">
        <v>1247</v>
      </c>
      <c r="C196" s="68" t="s">
        <v>1218</v>
      </c>
      <c r="D196" s="68" t="s">
        <v>1219</v>
      </c>
      <c r="E196" s="55" t="s">
        <v>1248</v>
      </c>
      <c r="F196" s="68" t="s">
        <v>2843</v>
      </c>
      <c r="G196" s="68" t="s">
        <v>129</v>
      </c>
      <c r="H196" s="62">
        <v>416.40647200000001</v>
      </c>
      <c r="I196" s="64">
        <v>2224</v>
      </c>
      <c r="J196" s="124" t="s">
        <v>2923</v>
      </c>
      <c r="K196" s="62">
        <v>33.589211539000004</v>
      </c>
      <c r="L196" s="63">
        <v>5.0120493378275776E-6</v>
      </c>
      <c r="M196" s="63">
        <f t="shared" si="2"/>
        <v>1.6039041138924115E-3</v>
      </c>
      <c r="N196" s="63">
        <f>K196/'סכום נכסי הקרן'!$C$41</f>
        <v>1.0740747652034059E-5</v>
      </c>
    </row>
    <row r="197" spans="1:14">
      <c r="A197" s="61" t="s">
        <v>1249</v>
      </c>
      <c r="B197" s="55" t="s">
        <v>1250</v>
      </c>
      <c r="C197" s="68" t="s">
        <v>1218</v>
      </c>
      <c r="D197" s="68" t="s">
        <v>1219</v>
      </c>
      <c r="E197" s="55" t="s">
        <v>1251</v>
      </c>
      <c r="F197" s="68" t="s">
        <v>2842</v>
      </c>
      <c r="G197" s="68" t="s">
        <v>129</v>
      </c>
      <c r="H197" s="62">
        <v>2683.681885</v>
      </c>
      <c r="I197" s="64">
        <v>253</v>
      </c>
      <c r="J197" s="124" t="s">
        <v>2923</v>
      </c>
      <c r="K197" s="62">
        <v>24.626296918000001</v>
      </c>
      <c r="L197" s="63">
        <v>1.6275580107478987E-5</v>
      </c>
      <c r="M197" s="63">
        <f t="shared" si="2"/>
        <v>1.1759198006435886E-3</v>
      </c>
      <c r="N197" s="63">
        <f>K197/'סכום נכסי הקרן'!$C$41</f>
        <v>7.8746963290039987E-6</v>
      </c>
    </row>
    <row r="198" spans="1:14">
      <c r="A198" s="61" t="s">
        <v>1252</v>
      </c>
      <c r="B198" s="55" t="s">
        <v>1253</v>
      </c>
      <c r="C198" s="68" t="s">
        <v>1218</v>
      </c>
      <c r="D198" s="68" t="s">
        <v>1219</v>
      </c>
      <c r="E198" s="55" t="s">
        <v>1254</v>
      </c>
      <c r="F198" s="68" t="s">
        <v>2838</v>
      </c>
      <c r="G198" s="68" t="s">
        <v>129</v>
      </c>
      <c r="H198" s="62">
        <v>210.27052800000001</v>
      </c>
      <c r="I198" s="64">
        <v>3461</v>
      </c>
      <c r="J198" s="124" t="s">
        <v>2923</v>
      </c>
      <c r="K198" s="62">
        <v>26.395358186000006</v>
      </c>
      <c r="L198" s="63">
        <v>2.0047334357635425E-6</v>
      </c>
      <c r="M198" s="63">
        <f t="shared" si="2"/>
        <v>1.260393490720489E-3</v>
      </c>
      <c r="N198" s="63">
        <f>K198/'סכום נכסי הקרן'!$C$41</f>
        <v>8.4403851257926211E-6</v>
      </c>
    </row>
    <row r="199" spans="1:14">
      <c r="A199" s="61" t="s">
        <v>1255</v>
      </c>
      <c r="B199" s="55" t="s">
        <v>1256</v>
      </c>
      <c r="C199" s="68" t="s">
        <v>1218</v>
      </c>
      <c r="D199" s="68" t="s">
        <v>1219</v>
      </c>
      <c r="E199" s="55" t="s">
        <v>1257</v>
      </c>
      <c r="F199" s="68" t="s">
        <v>2839</v>
      </c>
      <c r="G199" s="68" t="s">
        <v>129</v>
      </c>
      <c r="H199" s="62">
        <v>441.65299500000003</v>
      </c>
      <c r="I199" s="64">
        <v>1916</v>
      </c>
      <c r="J199" s="124" t="s">
        <v>2923</v>
      </c>
      <c r="K199" s="62">
        <v>30.691932926</v>
      </c>
      <c r="L199" s="63">
        <v>8.8126545508935884E-6</v>
      </c>
      <c r="M199" s="63">
        <f t="shared" si="2"/>
        <v>1.4655573985761653E-3</v>
      </c>
      <c r="N199" s="63">
        <f>K199/'סכום נכסי הקרן'!$C$41</f>
        <v>9.8142912979235584E-6</v>
      </c>
    </row>
    <row r="200" spans="1:14">
      <c r="A200" s="61" t="s">
        <v>1258</v>
      </c>
      <c r="B200" s="55" t="s">
        <v>1259</v>
      </c>
      <c r="C200" s="68" t="s">
        <v>1218</v>
      </c>
      <c r="D200" s="68" t="s">
        <v>1219</v>
      </c>
      <c r="E200" s="55" t="s">
        <v>1260</v>
      </c>
      <c r="F200" s="68" t="s">
        <v>2845</v>
      </c>
      <c r="G200" s="68" t="s">
        <v>129</v>
      </c>
      <c r="H200" s="62">
        <v>176.99796699999999</v>
      </c>
      <c r="I200" s="64">
        <v>4332</v>
      </c>
      <c r="J200" s="124" t="s">
        <v>2923</v>
      </c>
      <c r="K200" s="62">
        <v>27.810210789999996</v>
      </c>
      <c r="L200" s="63">
        <v>1.8700664887061372E-6</v>
      </c>
      <c r="M200" s="63">
        <f t="shared" si="2"/>
        <v>1.3279535139580734E-3</v>
      </c>
      <c r="N200" s="63">
        <f>K200/'סכום נכסי הקרן'!$C$41</f>
        <v>8.8928094039493928E-6</v>
      </c>
    </row>
    <row r="201" spans="1:14">
      <c r="A201" s="61" t="s">
        <v>1261</v>
      </c>
      <c r="B201" s="55" t="s">
        <v>1262</v>
      </c>
      <c r="C201" s="68" t="s">
        <v>1218</v>
      </c>
      <c r="D201" s="68" t="s">
        <v>1219</v>
      </c>
      <c r="E201" s="55" t="s">
        <v>1263</v>
      </c>
      <c r="F201" s="68" t="s">
        <v>2838</v>
      </c>
      <c r="G201" s="68" t="s">
        <v>129</v>
      </c>
      <c r="H201" s="62">
        <v>72.526098000000005</v>
      </c>
      <c r="I201" s="64">
        <v>18781</v>
      </c>
      <c r="J201" s="124" t="s">
        <v>2923</v>
      </c>
      <c r="K201" s="62">
        <v>49.403825502000004</v>
      </c>
      <c r="L201" s="63">
        <v>1.5192571649827347E-6</v>
      </c>
      <c r="M201" s="63">
        <f t="shared" ref="M201:M216" si="3">IFERROR(K201/$K$9,0)</f>
        <v>2.3590610000677522E-3</v>
      </c>
      <c r="N201" s="63">
        <f>K201/'סכום נכסי הקרן'!$C$41</f>
        <v>1.5797751672318787E-5</v>
      </c>
    </row>
    <row r="202" spans="1:14">
      <c r="A202" s="61" t="s">
        <v>1264</v>
      </c>
      <c r="B202" s="55" t="s">
        <v>1265</v>
      </c>
      <c r="C202" s="68" t="s">
        <v>1218</v>
      </c>
      <c r="D202" s="68" t="s">
        <v>1219</v>
      </c>
      <c r="E202" s="55" t="s">
        <v>811</v>
      </c>
      <c r="F202" s="68" t="s">
        <v>154</v>
      </c>
      <c r="G202" s="68" t="s">
        <v>129</v>
      </c>
      <c r="H202" s="62">
        <v>535.70365700000002</v>
      </c>
      <c r="I202" s="64">
        <v>19951</v>
      </c>
      <c r="J202" s="124" t="s">
        <v>2923</v>
      </c>
      <c r="K202" s="62">
        <v>387.64736440000007</v>
      </c>
      <c r="L202" s="63">
        <v>8.4588650977497541E-6</v>
      </c>
      <c r="M202" s="63">
        <f t="shared" si="3"/>
        <v>1.8510383960004709E-2</v>
      </c>
      <c r="N202" s="63">
        <f>K202/'סכום נכסי הקרן'!$C$41</f>
        <v>1.2395713767089064E-4</v>
      </c>
    </row>
    <row r="203" spans="1:14">
      <c r="A203" s="61" t="s">
        <v>1266</v>
      </c>
      <c r="B203" s="55" t="s">
        <v>1267</v>
      </c>
      <c r="C203" s="68" t="s">
        <v>1218</v>
      </c>
      <c r="D203" s="68" t="s">
        <v>1219</v>
      </c>
      <c r="E203" s="55" t="s">
        <v>805</v>
      </c>
      <c r="F203" s="68" t="s">
        <v>789</v>
      </c>
      <c r="G203" s="68" t="s">
        <v>129</v>
      </c>
      <c r="H203" s="62">
        <v>495.74481500000002</v>
      </c>
      <c r="I203" s="64">
        <v>13739</v>
      </c>
      <c r="J203" s="124" t="s">
        <v>2923</v>
      </c>
      <c r="K203" s="62">
        <v>247.036348718</v>
      </c>
      <c r="L203" s="63">
        <v>1.7132667363546425E-5</v>
      </c>
      <c r="M203" s="63">
        <f t="shared" si="3"/>
        <v>1.1796127322896864E-2</v>
      </c>
      <c r="N203" s="63">
        <f>K203/'סכום נכסי הקרן'!$C$41</f>
        <v>7.8994265149068726E-5</v>
      </c>
    </row>
    <row r="204" spans="1:14">
      <c r="A204" s="61" t="s">
        <v>1270</v>
      </c>
      <c r="B204" s="55" t="s">
        <v>1271</v>
      </c>
      <c r="C204" s="68" t="s">
        <v>1218</v>
      </c>
      <c r="D204" s="68" t="s">
        <v>1219</v>
      </c>
      <c r="E204" s="55" t="s">
        <v>979</v>
      </c>
      <c r="F204" s="68" t="s">
        <v>154</v>
      </c>
      <c r="G204" s="68" t="s">
        <v>129</v>
      </c>
      <c r="H204" s="62">
        <v>1064.6918579999999</v>
      </c>
      <c r="I204" s="64">
        <v>3087</v>
      </c>
      <c r="J204" s="124" t="s">
        <v>2923</v>
      </c>
      <c r="K204" s="62">
        <v>119.20874558</v>
      </c>
      <c r="L204" s="63">
        <v>2.26340018411765E-5</v>
      </c>
      <c r="M204" s="63">
        <f t="shared" si="3"/>
        <v>5.6922859658589077E-3</v>
      </c>
      <c r="N204" s="63">
        <f>K204/'סכום נכסי הקרן'!$C$41</f>
        <v>3.8119116094870661E-5</v>
      </c>
    </row>
    <row r="205" spans="1:14">
      <c r="A205" s="61" t="s">
        <v>1273</v>
      </c>
      <c r="B205" s="55" t="s">
        <v>1274</v>
      </c>
      <c r="C205" s="68" t="s">
        <v>1241</v>
      </c>
      <c r="D205" s="68" t="s">
        <v>1219</v>
      </c>
      <c r="E205" s="55" t="s">
        <v>1275</v>
      </c>
      <c r="F205" s="68" t="s">
        <v>2838</v>
      </c>
      <c r="G205" s="68" t="s">
        <v>129</v>
      </c>
      <c r="H205" s="62">
        <v>342.02425799999997</v>
      </c>
      <c r="I205" s="64">
        <v>468</v>
      </c>
      <c r="J205" s="124" t="s">
        <v>2923</v>
      </c>
      <c r="K205" s="62">
        <v>5.8056428749999993</v>
      </c>
      <c r="L205" s="63">
        <v>2.7974290702049442E-6</v>
      </c>
      <c r="M205" s="63">
        <f t="shared" si="3"/>
        <v>2.7722277672969416E-4</v>
      </c>
      <c r="N205" s="63">
        <f>K205/'סכום נכסי הקרן'!$C$41</f>
        <v>1.8564575416068535E-6</v>
      </c>
    </row>
    <row r="206" spans="1:14">
      <c r="A206" s="61" t="s">
        <v>1276</v>
      </c>
      <c r="B206" s="55" t="s">
        <v>1277</v>
      </c>
      <c r="C206" s="68" t="s">
        <v>1241</v>
      </c>
      <c r="D206" s="68" t="s">
        <v>1219</v>
      </c>
      <c r="E206" s="55" t="s">
        <v>1278</v>
      </c>
      <c r="F206" s="68" t="s">
        <v>2838</v>
      </c>
      <c r="G206" s="68" t="s">
        <v>129</v>
      </c>
      <c r="H206" s="62">
        <v>734.92130599999984</v>
      </c>
      <c r="I206" s="64">
        <v>533</v>
      </c>
      <c r="J206" s="124" t="s">
        <v>2923</v>
      </c>
      <c r="K206" s="62">
        <v>14.207432539999999</v>
      </c>
      <c r="L206" s="63">
        <v>9.3893492732069881E-6</v>
      </c>
      <c r="M206" s="63">
        <f t="shared" si="3"/>
        <v>6.7841305153283518E-4</v>
      </c>
      <c r="N206" s="63">
        <f>K206/'סכום נכסי הקרן'!$C$41</f>
        <v>4.5430791823814374E-6</v>
      </c>
    </row>
    <row r="207" spans="1:14">
      <c r="A207" s="61" t="s">
        <v>1279</v>
      </c>
      <c r="B207" s="55" t="s">
        <v>1280</v>
      </c>
      <c r="C207" s="68" t="s">
        <v>1218</v>
      </c>
      <c r="D207" s="68" t="s">
        <v>1219</v>
      </c>
      <c r="E207" s="55" t="s">
        <v>1281</v>
      </c>
      <c r="F207" s="68" t="s">
        <v>2846</v>
      </c>
      <c r="G207" s="68" t="s">
        <v>129</v>
      </c>
      <c r="H207" s="62">
        <v>568.48116100000004</v>
      </c>
      <c r="I207" s="64">
        <v>110.5</v>
      </c>
      <c r="J207" s="124" t="s">
        <v>2923</v>
      </c>
      <c r="K207" s="62">
        <v>2.2783786960000003</v>
      </c>
      <c r="L207" s="63">
        <v>2.044458395493282E-5</v>
      </c>
      <c r="M207" s="63">
        <f t="shared" si="3"/>
        <v>1.0879388934974749E-4</v>
      </c>
      <c r="N207" s="63">
        <f>K207/'סכום נכסי הקרן'!$C$41</f>
        <v>7.2855210075690186E-7</v>
      </c>
    </row>
    <row r="208" spans="1:14">
      <c r="A208" s="61" t="s">
        <v>1282</v>
      </c>
      <c r="B208" s="55" t="s">
        <v>1283</v>
      </c>
      <c r="C208" s="68" t="s">
        <v>1218</v>
      </c>
      <c r="D208" s="68" t="s">
        <v>1219</v>
      </c>
      <c r="E208" s="55" t="s">
        <v>1284</v>
      </c>
      <c r="F208" s="68" t="s">
        <v>2842</v>
      </c>
      <c r="G208" s="68" t="s">
        <v>129</v>
      </c>
      <c r="H208" s="62">
        <v>476.33848400000005</v>
      </c>
      <c r="I208" s="64">
        <v>1428</v>
      </c>
      <c r="J208" s="124" t="s">
        <v>2923</v>
      </c>
      <c r="K208" s="62">
        <v>24.671265836</v>
      </c>
      <c r="L208" s="63">
        <v>6.8869874069254688E-6</v>
      </c>
      <c r="M208" s="63">
        <f t="shared" si="3"/>
        <v>1.1780670922670834E-3</v>
      </c>
      <c r="N208" s="63">
        <f>K208/'סכום נכסי הקרן'!$C$41</f>
        <v>7.8890759401437897E-6</v>
      </c>
    </row>
    <row r="209" spans="1:14">
      <c r="A209" s="61" t="s">
        <v>1285</v>
      </c>
      <c r="B209" s="55" t="s">
        <v>1286</v>
      </c>
      <c r="C209" s="68" t="s">
        <v>1218</v>
      </c>
      <c r="D209" s="68" t="s">
        <v>1219</v>
      </c>
      <c r="E209" s="55">
        <v>513870683</v>
      </c>
      <c r="F209" s="68" t="s">
        <v>1272</v>
      </c>
      <c r="G209" s="68" t="s">
        <v>129</v>
      </c>
      <c r="H209" s="62">
        <v>1872.434258</v>
      </c>
      <c r="I209" s="64">
        <v>433</v>
      </c>
      <c r="J209" s="124" t="s">
        <v>2923</v>
      </c>
      <c r="K209" s="62">
        <v>29.406411504000005</v>
      </c>
      <c r="L209" s="63">
        <v>6.278290628840244E-6</v>
      </c>
      <c r="M209" s="63">
        <f t="shared" si="3"/>
        <v>1.4041730134485588E-3</v>
      </c>
      <c r="N209" s="63">
        <f>K209/'סכום נכסי הקרן'!$C$41</f>
        <v>9.4032229648978108E-6</v>
      </c>
    </row>
    <row r="210" spans="1:14">
      <c r="A210" s="61" t="s">
        <v>1287</v>
      </c>
      <c r="B210" s="55" t="s">
        <v>1288</v>
      </c>
      <c r="C210" s="68" t="s">
        <v>1241</v>
      </c>
      <c r="D210" s="68" t="s">
        <v>1219</v>
      </c>
      <c r="E210" s="55" t="s">
        <v>792</v>
      </c>
      <c r="F210" s="68" t="s">
        <v>793</v>
      </c>
      <c r="G210" s="68" t="s">
        <v>129</v>
      </c>
      <c r="H210" s="62">
        <v>13375.711327999999</v>
      </c>
      <c r="I210" s="64">
        <v>1044</v>
      </c>
      <c r="J210" s="124" t="s">
        <v>2923</v>
      </c>
      <c r="K210" s="62">
        <v>506.48308007399999</v>
      </c>
      <c r="L210" s="63">
        <v>1.193225241124437E-5</v>
      </c>
      <c r="M210" s="63">
        <f t="shared" si="3"/>
        <v>2.4184857533925103E-2</v>
      </c>
      <c r="N210" s="63">
        <f>K210/'סכום נכסי הקרן'!$C$41</f>
        <v>1.6195697082033232E-4</v>
      </c>
    </row>
    <row r="211" spans="1:14">
      <c r="A211" s="61" t="s">
        <v>1289</v>
      </c>
      <c r="B211" s="55" t="s">
        <v>1290</v>
      </c>
      <c r="C211" s="68" t="s">
        <v>1218</v>
      </c>
      <c r="D211" s="68" t="s">
        <v>1219</v>
      </c>
      <c r="E211" s="55" t="s">
        <v>788</v>
      </c>
      <c r="F211" s="68" t="s">
        <v>789</v>
      </c>
      <c r="G211" s="68" t="s">
        <v>129</v>
      </c>
      <c r="H211" s="62">
        <v>807.56179000000009</v>
      </c>
      <c r="I211" s="64">
        <v>3052</v>
      </c>
      <c r="J211" s="124" t="s">
        <v>2923</v>
      </c>
      <c r="K211" s="62">
        <v>89.393892211000008</v>
      </c>
      <c r="L211" s="63">
        <v>7.3101116354657568E-6</v>
      </c>
      <c r="M211" s="63">
        <f t="shared" si="3"/>
        <v>4.2686096191213631E-3</v>
      </c>
      <c r="N211" s="63">
        <f>K211/'סכום נכסי הקרן'!$C$41</f>
        <v>2.8585286580980258E-5</v>
      </c>
    </row>
    <row r="212" spans="1:14">
      <c r="A212" s="61" t="s">
        <v>1291</v>
      </c>
      <c r="B212" s="55" t="s">
        <v>1292</v>
      </c>
      <c r="C212" s="68" t="s">
        <v>1218</v>
      </c>
      <c r="D212" s="68" t="s">
        <v>1219</v>
      </c>
      <c r="E212" s="55" t="s">
        <v>1293</v>
      </c>
      <c r="F212" s="68" t="s">
        <v>2846</v>
      </c>
      <c r="G212" s="68" t="s">
        <v>129</v>
      </c>
      <c r="H212" s="62">
        <v>300.23060099999998</v>
      </c>
      <c r="I212" s="64">
        <v>1500</v>
      </c>
      <c r="J212" s="124" t="s">
        <v>2923</v>
      </c>
      <c r="K212" s="62">
        <v>16.334045852999999</v>
      </c>
      <c r="L212" s="63">
        <v>9.7268025796402027E-6</v>
      </c>
      <c r="M212" s="63">
        <f t="shared" si="3"/>
        <v>7.7996005680917922E-4</v>
      </c>
      <c r="N212" s="63">
        <f>K212/'סכום נכסי הקרן'!$C$41</f>
        <v>5.2231016033265744E-6</v>
      </c>
    </row>
    <row r="213" spans="1:14">
      <c r="A213" s="61" t="s">
        <v>1294</v>
      </c>
      <c r="B213" s="55" t="s">
        <v>1295</v>
      </c>
      <c r="C213" s="68" t="s">
        <v>1218</v>
      </c>
      <c r="D213" s="68" t="s">
        <v>1219</v>
      </c>
      <c r="E213" s="55" t="s">
        <v>1296</v>
      </c>
      <c r="F213" s="68" t="s">
        <v>2838</v>
      </c>
      <c r="G213" s="68" t="s">
        <v>129</v>
      </c>
      <c r="H213" s="62">
        <v>123.66424699999999</v>
      </c>
      <c r="I213" s="64">
        <v>12302</v>
      </c>
      <c r="J213" s="124" t="s">
        <v>2923</v>
      </c>
      <c r="K213" s="62">
        <v>55.178187918000013</v>
      </c>
      <c r="L213" s="63">
        <v>2.1634341004845811E-6</v>
      </c>
      <c r="M213" s="63">
        <f t="shared" si="3"/>
        <v>2.6347901169413265E-3</v>
      </c>
      <c r="N213" s="63">
        <f>K213/'סכום נכסי הקרן'!$C$41</f>
        <v>1.7644206730950757E-5</v>
      </c>
    </row>
    <row r="214" spans="1:14">
      <c r="A214" s="61" t="s">
        <v>1297</v>
      </c>
      <c r="B214" s="55" t="s">
        <v>1298</v>
      </c>
      <c r="C214" s="68" t="s">
        <v>1241</v>
      </c>
      <c r="D214" s="68" t="s">
        <v>1219</v>
      </c>
      <c r="E214" s="55" t="s">
        <v>1299</v>
      </c>
      <c r="F214" s="68" t="s">
        <v>2847</v>
      </c>
      <c r="G214" s="68" t="s">
        <v>129</v>
      </c>
      <c r="H214" s="62">
        <v>78.727509999999995</v>
      </c>
      <c r="I214" s="64">
        <v>987</v>
      </c>
      <c r="J214" s="124" t="s">
        <v>2923</v>
      </c>
      <c r="K214" s="62">
        <v>2.8183259789999999</v>
      </c>
      <c r="L214" s="63">
        <v>6.5487139954387126E-7</v>
      </c>
      <c r="M214" s="63">
        <f t="shared" si="3"/>
        <v>1.345766817646037E-4</v>
      </c>
      <c r="N214" s="63">
        <f>K214/'סכום נכסי הקרן'!$C$41</f>
        <v>9.012098455024361E-7</v>
      </c>
    </row>
    <row r="215" spans="1:14">
      <c r="A215" s="123" t="s">
        <v>2923</v>
      </c>
      <c r="B215" s="124" t="s">
        <v>2923</v>
      </c>
      <c r="C215" s="124" t="s">
        <v>2923</v>
      </c>
      <c r="D215" s="124" t="s">
        <v>2923</v>
      </c>
      <c r="E215" s="124" t="s">
        <v>2923</v>
      </c>
      <c r="F215" s="124" t="s">
        <v>2923</v>
      </c>
      <c r="G215" s="124" t="s">
        <v>2923</v>
      </c>
      <c r="H215" s="124" t="s">
        <v>2923</v>
      </c>
      <c r="I215" s="124" t="s">
        <v>2923</v>
      </c>
      <c r="J215" s="124" t="s">
        <v>2923</v>
      </c>
      <c r="K215" s="124" t="s">
        <v>2923</v>
      </c>
      <c r="L215" s="124" t="s">
        <v>2923</v>
      </c>
      <c r="M215" s="124" t="s">
        <v>2923</v>
      </c>
      <c r="N215" s="124" t="s">
        <v>2923</v>
      </c>
    </row>
    <row r="216" spans="1:14">
      <c r="A216" s="71" t="s">
        <v>63</v>
      </c>
      <c r="B216" s="121" t="s">
        <v>2923</v>
      </c>
      <c r="C216" s="121" t="s">
        <v>2923</v>
      </c>
      <c r="D216" s="121" t="s">
        <v>2923</v>
      </c>
      <c r="E216" s="121" t="s">
        <v>2923</v>
      </c>
      <c r="F216" s="121" t="s">
        <v>2923</v>
      </c>
      <c r="G216" s="121" t="s">
        <v>2923</v>
      </c>
      <c r="H216" s="121" t="s">
        <v>2923</v>
      </c>
      <c r="I216" s="121" t="s">
        <v>2923</v>
      </c>
      <c r="J216" s="65">
        <v>2.2568587729999998</v>
      </c>
      <c r="K216" s="65">
        <f>SUM(K217:K257)</f>
        <v>3675.0127180900008</v>
      </c>
      <c r="L216" s="121" t="s">
        <v>2923</v>
      </c>
      <c r="M216" s="66">
        <f t="shared" si="3"/>
        <v>0.17548396485304843</v>
      </c>
      <c r="N216" s="66">
        <f>K216/'סכום נכסי הקרן'!$C$41</f>
        <v>1.1751506633964777E-3</v>
      </c>
    </row>
    <row r="217" spans="1:14">
      <c r="A217" s="61" t="s">
        <v>1300</v>
      </c>
      <c r="B217" s="55" t="s">
        <v>1301</v>
      </c>
      <c r="C217" s="68" t="s">
        <v>1218</v>
      </c>
      <c r="D217" s="68" t="s">
        <v>1219</v>
      </c>
      <c r="E217" s="124" t="s">
        <v>2923</v>
      </c>
      <c r="F217" s="68" t="s">
        <v>2838</v>
      </c>
      <c r="G217" s="68" t="s">
        <v>129</v>
      </c>
      <c r="H217" s="62">
        <v>38.968313999999999</v>
      </c>
      <c r="I217" s="64">
        <v>59660</v>
      </c>
      <c r="J217" s="124" t="s">
        <v>2923</v>
      </c>
      <c r="K217" s="62">
        <v>84.322295471999993</v>
      </c>
      <c r="L217" s="63">
        <v>8.5588214364155499E-8</v>
      </c>
      <c r="M217" s="63">
        <f t="shared" ref="M217:M257" si="4">IFERROR(K217/$K$9,0)</f>
        <v>4.0264379663500329E-3</v>
      </c>
      <c r="N217" s="63">
        <f>K217/'סכום נכסי הקרן'!$C$41</f>
        <v>2.6963553343710593E-5</v>
      </c>
    </row>
    <row r="218" spans="1:14">
      <c r="A218" s="61" t="s">
        <v>1302</v>
      </c>
      <c r="B218" s="55" t="s">
        <v>1303</v>
      </c>
      <c r="C218" s="68" t="s">
        <v>1241</v>
      </c>
      <c r="D218" s="68" t="s">
        <v>1219</v>
      </c>
      <c r="E218" s="124" t="s">
        <v>2923</v>
      </c>
      <c r="F218" s="68" t="s">
        <v>2839</v>
      </c>
      <c r="G218" s="68" t="s">
        <v>129</v>
      </c>
      <c r="H218" s="62">
        <v>187.75642199999999</v>
      </c>
      <c r="I218" s="64">
        <v>12141</v>
      </c>
      <c r="J218" s="124" t="s">
        <v>2923</v>
      </c>
      <c r="K218" s="62">
        <v>82.679304596000009</v>
      </c>
      <c r="L218" s="63">
        <v>2.5074329589780501E-6</v>
      </c>
      <c r="M218" s="63">
        <f t="shared" si="4"/>
        <v>3.947984209790598E-3</v>
      </c>
      <c r="N218" s="63">
        <f>K218/'סכום נכסי הקרן'!$C$41</f>
        <v>2.6438177796469167E-5</v>
      </c>
    </row>
    <row r="219" spans="1:14">
      <c r="A219" s="61" t="s">
        <v>1304</v>
      </c>
      <c r="B219" s="55" t="s">
        <v>1305</v>
      </c>
      <c r="C219" s="68" t="s">
        <v>1218</v>
      </c>
      <c r="D219" s="68" t="s">
        <v>1219</v>
      </c>
      <c r="E219" s="124" t="s">
        <v>2923</v>
      </c>
      <c r="F219" s="68" t="s">
        <v>2765</v>
      </c>
      <c r="G219" s="68" t="s">
        <v>129</v>
      </c>
      <c r="H219" s="62">
        <v>42.919922999999997</v>
      </c>
      <c r="I219" s="64">
        <v>170</v>
      </c>
      <c r="J219" s="124" t="s">
        <v>2923</v>
      </c>
      <c r="K219" s="62">
        <v>0.26463995499999998</v>
      </c>
      <c r="L219" s="63">
        <v>1.5733626945138187E-6</v>
      </c>
      <c r="M219" s="63">
        <f t="shared" si="4"/>
        <v>1.263670961826451E-5</v>
      </c>
      <c r="N219" s="63">
        <f>K219/'סכום נכסי הקרן'!$C$41</f>
        <v>8.4623331274100867E-8</v>
      </c>
    </row>
    <row r="220" spans="1:14">
      <c r="A220" s="61" t="s">
        <v>1306</v>
      </c>
      <c r="B220" s="55" t="s">
        <v>1307</v>
      </c>
      <c r="C220" s="68" t="s">
        <v>1241</v>
      </c>
      <c r="D220" s="68" t="s">
        <v>1219</v>
      </c>
      <c r="E220" s="124" t="s">
        <v>2923</v>
      </c>
      <c r="F220" s="68" t="s">
        <v>2840</v>
      </c>
      <c r="G220" s="68" t="s">
        <v>129</v>
      </c>
      <c r="H220" s="62">
        <v>242.07588999999999</v>
      </c>
      <c r="I220" s="64">
        <v>7751</v>
      </c>
      <c r="J220" s="62">
        <v>0.87800925299999988</v>
      </c>
      <c r="K220" s="62">
        <v>68.932506454999995</v>
      </c>
      <c r="L220" s="63">
        <v>9.5177161596299317E-8</v>
      </c>
      <c r="M220" s="63">
        <f t="shared" si="4"/>
        <v>3.2915667149768782E-3</v>
      </c>
      <c r="N220" s="63">
        <f>K220/'סכום נכסי הקרן'!$C$41</f>
        <v>2.2042394653881955E-5</v>
      </c>
    </row>
    <row r="221" spans="1:14">
      <c r="A221" s="61" t="s">
        <v>1308</v>
      </c>
      <c r="B221" s="55" t="s">
        <v>1309</v>
      </c>
      <c r="C221" s="68" t="s">
        <v>1218</v>
      </c>
      <c r="D221" s="68" t="s">
        <v>1219</v>
      </c>
      <c r="E221" s="124" t="s">
        <v>2923</v>
      </c>
      <c r="F221" s="68" t="s">
        <v>1272</v>
      </c>
      <c r="G221" s="68" t="s">
        <v>129</v>
      </c>
      <c r="H221" s="62">
        <v>535.73945100000003</v>
      </c>
      <c r="I221" s="64">
        <v>14093</v>
      </c>
      <c r="J221" s="124" t="s">
        <v>2923</v>
      </c>
      <c r="K221" s="62">
        <v>273.84488659200002</v>
      </c>
      <c r="L221" s="63">
        <v>9.3578943406113545E-8</v>
      </c>
      <c r="M221" s="63">
        <f t="shared" si="4"/>
        <v>1.3076250380671658E-2</v>
      </c>
      <c r="N221" s="63">
        <f>K221/'סכום נכסי הקרן'!$C$41</f>
        <v>8.7566771827003224E-5</v>
      </c>
    </row>
    <row r="222" spans="1:14">
      <c r="A222" s="61" t="s">
        <v>1310</v>
      </c>
      <c r="B222" s="55" t="s">
        <v>1311</v>
      </c>
      <c r="C222" s="68" t="s">
        <v>1218</v>
      </c>
      <c r="D222" s="68" t="s">
        <v>1219</v>
      </c>
      <c r="E222" s="124" t="s">
        <v>2923</v>
      </c>
      <c r="F222" s="68" t="s">
        <v>2840</v>
      </c>
      <c r="G222" s="68" t="s">
        <v>129</v>
      </c>
      <c r="H222" s="62">
        <v>703.79136800000003</v>
      </c>
      <c r="I222" s="64">
        <v>15194</v>
      </c>
      <c r="J222" s="124" t="s">
        <v>2923</v>
      </c>
      <c r="K222" s="62">
        <v>387.84983726600001</v>
      </c>
      <c r="L222" s="63">
        <v>6.8104246657974814E-8</v>
      </c>
      <c r="M222" s="63">
        <f t="shared" si="4"/>
        <v>1.8520052155471336E-2</v>
      </c>
      <c r="N222" s="63">
        <f>K222/'סכום נכסי הקרן'!$C$41</f>
        <v>1.240218819700405E-4</v>
      </c>
    </row>
    <row r="223" spans="1:14">
      <c r="A223" s="61" t="s">
        <v>1312</v>
      </c>
      <c r="B223" s="55" t="s">
        <v>1313</v>
      </c>
      <c r="C223" s="68" t="s">
        <v>1241</v>
      </c>
      <c r="D223" s="68" t="s">
        <v>1219</v>
      </c>
      <c r="E223" s="124" t="s">
        <v>2923</v>
      </c>
      <c r="F223" s="68" t="s">
        <v>2768</v>
      </c>
      <c r="G223" s="68" t="s">
        <v>129</v>
      </c>
      <c r="H223" s="62">
        <v>76.755769999999998</v>
      </c>
      <c r="I223" s="64">
        <v>21588</v>
      </c>
      <c r="J223" s="62">
        <v>0.47326840199999998</v>
      </c>
      <c r="K223" s="62">
        <v>60.572787624</v>
      </c>
      <c r="L223" s="63">
        <v>1.6465361099798118E-7</v>
      </c>
      <c r="M223" s="63">
        <f t="shared" si="4"/>
        <v>2.8923853466242249E-3</v>
      </c>
      <c r="N223" s="63">
        <f>K223/'סכום נכסי הקרן'!$C$41</f>
        <v>1.9369225910356239E-5</v>
      </c>
    </row>
    <row r="224" spans="1:14">
      <c r="A224" s="61" t="s">
        <v>1314</v>
      </c>
      <c r="B224" s="55" t="s">
        <v>1315</v>
      </c>
      <c r="C224" s="68" t="s">
        <v>1218</v>
      </c>
      <c r="D224" s="68" t="s">
        <v>1219</v>
      </c>
      <c r="E224" s="124" t="s">
        <v>2923</v>
      </c>
      <c r="F224" s="68" t="s">
        <v>1226</v>
      </c>
      <c r="G224" s="68" t="s">
        <v>129</v>
      </c>
      <c r="H224" s="62">
        <v>72.622766999999996</v>
      </c>
      <c r="I224" s="64">
        <v>16207</v>
      </c>
      <c r="J224" s="124" t="s">
        <v>2923</v>
      </c>
      <c r="K224" s="62">
        <v>42.689687892000002</v>
      </c>
      <c r="L224" s="63">
        <v>8.7384961530874209E-8</v>
      </c>
      <c r="M224" s="63">
        <f t="shared" si="4"/>
        <v>2.0384570787338081E-3</v>
      </c>
      <c r="N224" s="63">
        <f>K224/'סכום נכסי הקרן'!$C$41</f>
        <v>1.3650786784908156E-5</v>
      </c>
    </row>
    <row r="225" spans="1:14">
      <c r="A225" s="61" t="s">
        <v>1316</v>
      </c>
      <c r="B225" s="55" t="s">
        <v>1317</v>
      </c>
      <c r="C225" s="68" t="s">
        <v>26</v>
      </c>
      <c r="D225" s="68" t="s">
        <v>1219</v>
      </c>
      <c r="E225" s="124" t="s">
        <v>2923</v>
      </c>
      <c r="F225" s="68" t="s">
        <v>2768</v>
      </c>
      <c r="G225" s="68" t="s">
        <v>131</v>
      </c>
      <c r="H225" s="62">
        <v>10543.882331000001</v>
      </c>
      <c r="I225" s="64">
        <v>247.5</v>
      </c>
      <c r="J225" s="124" t="s">
        <v>2923</v>
      </c>
      <c r="K225" s="62">
        <v>104.687149944</v>
      </c>
      <c r="L225" s="63">
        <v>6.8599262557895357E-6</v>
      </c>
      <c r="M225" s="63">
        <f t="shared" si="4"/>
        <v>4.998871446324285E-3</v>
      </c>
      <c r="N225" s="63">
        <f>K225/'סכום נכסי הקרן'!$C$41</f>
        <v>3.3475577676290728E-5</v>
      </c>
    </row>
    <row r="226" spans="1:14">
      <c r="A226" s="61" t="s">
        <v>1318</v>
      </c>
      <c r="B226" s="55" t="s">
        <v>1319</v>
      </c>
      <c r="C226" s="68" t="s">
        <v>26</v>
      </c>
      <c r="D226" s="68" t="s">
        <v>1219</v>
      </c>
      <c r="E226" s="124" t="s">
        <v>2923</v>
      </c>
      <c r="F226" s="68" t="s">
        <v>1226</v>
      </c>
      <c r="G226" s="68" t="s">
        <v>131</v>
      </c>
      <c r="H226" s="62">
        <v>44.872604000000003</v>
      </c>
      <c r="I226" s="64">
        <v>68170</v>
      </c>
      <c r="J226" s="124" t="s">
        <v>2923</v>
      </c>
      <c r="K226" s="62">
        <v>122.71345657500001</v>
      </c>
      <c r="L226" s="63">
        <v>1.1130818790558607E-7</v>
      </c>
      <c r="M226" s="63">
        <f t="shared" si="4"/>
        <v>5.859637925768945E-3</v>
      </c>
      <c r="N226" s="63">
        <f>K226/'סכום נכסי הקרן'!$C$41</f>
        <v>3.9239809754109944E-5</v>
      </c>
    </row>
    <row r="227" spans="1:14">
      <c r="A227" s="61" t="s">
        <v>1320</v>
      </c>
      <c r="B227" s="55" t="s">
        <v>1321</v>
      </c>
      <c r="C227" s="68" t="s">
        <v>1241</v>
      </c>
      <c r="D227" s="68" t="s">
        <v>1219</v>
      </c>
      <c r="E227" s="124" t="s">
        <v>2923</v>
      </c>
      <c r="F227" s="68" t="s">
        <v>1322</v>
      </c>
      <c r="G227" s="68" t="s">
        <v>129</v>
      </c>
      <c r="H227" s="62">
        <v>584.52471000000003</v>
      </c>
      <c r="I227" s="64">
        <v>3367</v>
      </c>
      <c r="J227" s="124" t="s">
        <v>2923</v>
      </c>
      <c r="K227" s="62">
        <v>71.382794716999996</v>
      </c>
      <c r="L227" s="63">
        <v>7.3862080364350338E-8</v>
      </c>
      <c r="M227" s="63">
        <f t="shared" si="4"/>
        <v>3.4085693846906636E-3</v>
      </c>
      <c r="N227" s="63">
        <f>K227/'סכום נכסי הקרן'!$C$41</f>
        <v>2.2825917895156187E-5</v>
      </c>
    </row>
    <row r="228" spans="1:14">
      <c r="A228" s="61" t="s">
        <v>1323</v>
      </c>
      <c r="B228" s="55" t="s">
        <v>1324</v>
      </c>
      <c r="C228" s="68" t="s">
        <v>1241</v>
      </c>
      <c r="D228" s="68" t="s">
        <v>1219</v>
      </c>
      <c r="E228" s="124" t="s">
        <v>2923</v>
      </c>
      <c r="F228" s="68" t="s">
        <v>2765</v>
      </c>
      <c r="G228" s="68" t="s">
        <v>129</v>
      </c>
      <c r="H228" s="62">
        <v>4.1329999999999999E-2</v>
      </c>
      <c r="I228" s="64">
        <v>54262500</v>
      </c>
      <c r="J228" s="124" t="s">
        <v>2923</v>
      </c>
      <c r="K228" s="62">
        <v>81.341668206999998</v>
      </c>
      <c r="L228" s="63">
        <v>7.2289873121040502E-8</v>
      </c>
      <c r="M228" s="63">
        <f t="shared" si="4"/>
        <v>3.884111305101595E-3</v>
      </c>
      <c r="N228" s="63">
        <f>K228/'סכום נכסי הקרן'!$C$41</f>
        <v>2.601044477606928E-5</v>
      </c>
    </row>
    <row r="229" spans="1:14">
      <c r="A229" s="61" t="s">
        <v>1325</v>
      </c>
      <c r="B229" s="55" t="s">
        <v>1326</v>
      </c>
      <c r="C229" s="68" t="s">
        <v>1218</v>
      </c>
      <c r="D229" s="68" t="s">
        <v>1219</v>
      </c>
      <c r="E229" s="124" t="s">
        <v>2923</v>
      </c>
      <c r="F229" s="68" t="s">
        <v>2838</v>
      </c>
      <c r="G229" s="68" t="s">
        <v>129</v>
      </c>
      <c r="H229" s="62">
        <v>109.819794</v>
      </c>
      <c r="I229" s="64">
        <v>12138</v>
      </c>
      <c r="J229" s="124" t="s">
        <v>2923</v>
      </c>
      <c r="K229" s="62">
        <v>48.347643763000001</v>
      </c>
      <c r="L229" s="63">
        <v>3.6344478832251757E-7</v>
      </c>
      <c r="M229" s="63">
        <f t="shared" si="4"/>
        <v>2.3086277163262376E-3</v>
      </c>
      <c r="N229" s="63">
        <f>K229/'סכום נכסי הקרן'!$C$41</f>
        <v>1.5460018780907691E-5</v>
      </c>
    </row>
    <row r="230" spans="1:14">
      <c r="A230" s="61" t="s">
        <v>1327</v>
      </c>
      <c r="B230" s="55" t="s">
        <v>1328</v>
      </c>
      <c r="C230" s="68" t="s">
        <v>1241</v>
      </c>
      <c r="D230" s="68" t="s">
        <v>1219</v>
      </c>
      <c r="E230" s="124" t="s">
        <v>2923</v>
      </c>
      <c r="F230" s="68" t="s">
        <v>2768</v>
      </c>
      <c r="G230" s="68" t="s">
        <v>129</v>
      </c>
      <c r="H230" s="62">
        <v>73.803624999999997</v>
      </c>
      <c r="I230" s="64">
        <v>13458</v>
      </c>
      <c r="J230" s="62">
        <v>0.32657661199999999</v>
      </c>
      <c r="K230" s="62">
        <v>36.351724561000005</v>
      </c>
      <c r="L230" s="63">
        <v>2.437001600278552E-7</v>
      </c>
      <c r="M230" s="63">
        <f t="shared" si="4"/>
        <v>1.7358156949523779E-3</v>
      </c>
      <c r="N230" s="63">
        <f>K230/'סכום נכסי הקרן'!$C$41</f>
        <v>1.1624110312104506E-5</v>
      </c>
    </row>
    <row r="231" spans="1:14">
      <c r="A231" s="61" t="s">
        <v>1329</v>
      </c>
      <c r="B231" s="55" t="s">
        <v>1330</v>
      </c>
      <c r="C231" s="68" t="s">
        <v>1241</v>
      </c>
      <c r="D231" s="68" t="s">
        <v>1219</v>
      </c>
      <c r="E231" s="124" t="s">
        <v>2923</v>
      </c>
      <c r="F231" s="68" t="s">
        <v>1331</v>
      </c>
      <c r="G231" s="68" t="s">
        <v>129</v>
      </c>
      <c r="H231" s="62">
        <v>26.569305</v>
      </c>
      <c r="I231" s="64">
        <v>41223</v>
      </c>
      <c r="J231" s="124" t="s">
        <v>2923</v>
      </c>
      <c r="K231" s="62">
        <v>39.725314505</v>
      </c>
      <c r="L231" s="63">
        <v>7.6171319483742765E-7</v>
      </c>
      <c r="M231" s="63">
        <f t="shared" si="4"/>
        <v>1.8969065494812232E-3</v>
      </c>
      <c r="N231" s="63">
        <f>K231/'סכום נכסי הקרן'!$C$41</f>
        <v>1.2702875683773674E-5</v>
      </c>
    </row>
    <row r="232" spans="1:14">
      <c r="A232" s="61" t="s">
        <v>1332</v>
      </c>
      <c r="B232" s="55" t="s">
        <v>1333</v>
      </c>
      <c r="C232" s="68" t="s">
        <v>1241</v>
      </c>
      <c r="D232" s="68" t="s">
        <v>1219</v>
      </c>
      <c r="E232" s="124" t="s">
        <v>2923</v>
      </c>
      <c r="F232" s="68" t="s">
        <v>2838</v>
      </c>
      <c r="G232" s="68" t="s">
        <v>129</v>
      </c>
      <c r="H232" s="62">
        <v>197.79371499999996</v>
      </c>
      <c r="I232" s="64">
        <v>5469</v>
      </c>
      <c r="J232" s="124" t="s">
        <v>2923</v>
      </c>
      <c r="K232" s="62">
        <v>39.234485917000001</v>
      </c>
      <c r="L232" s="63">
        <v>6.7186624442233934E-7</v>
      </c>
      <c r="M232" s="63">
        <f t="shared" si="4"/>
        <v>1.8734692029214461E-3</v>
      </c>
      <c r="N232" s="63">
        <f>K232/'סכום נכסי הקרן'!$C$41</f>
        <v>1.2545924515152432E-5</v>
      </c>
    </row>
    <row r="233" spans="1:14">
      <c r="A233" s="61" t="s">
        <v>1334</v>
      </c>
      <c r="B233" s="55" t="s">
        <v>1335</v>
      </c>
      <c r="C233" s="68" t="s">
        <v>26</v>
      </c>
      <c r="D233" s="68" t="s">
        <v>1219</v>
      </c>
      <c r="E233" s="124" t="s">
        <v>2923</v>
      </c>
      <c r="F233" s="68" t="s">
        <v>2839</v>
      </c>
      <c r="G233" s="68" t="s">
        <v>131</v>
      </c>
      <c r="H233" s="62">
        <v>180.08084500000001</v>
      </c>
      <c r="I233" s="64">
        <v>9702</v>
      </c>
      <c r="J233" s="124" t="s">
        <v>2923</v>
      </c>
      <c r="K233" s="62">
        <v>70.088443073000008</v>
      </c>
      <c r="L233" s="63">
        <v>1.837559642857143E-6</v>
      </c>
      <c r="M233" s="63">
        <f t="shared" si="4"/>
        <v>3.3467633513985587E-3</v>
      </c>
      <c r="N233" s="63">
        <f>K233/'סכום נכסי הקרן'!$C$41</f>
        <v>2.2412025941632433E-5</v>
      </c>
    </row>
    <row r="234" spans="1:14">
      <c r="A234" s="61" t="s">
        <v>1235</v>
      </c>
      <c r="B234" s="55" t="s">
        <v>1236</v>
      </c>
      <c r="C234" s="68" t="s">
        <v>119</v>
      </c>
      <c r="D234" s="68" t="s">
        <v>1219</v>
      </c>
      <c r="E234" s="124" t="s">
        <v>2923</v>
      </c>
      <c r="F234" s="68" t="s">
        <v>124</v>
      </c>
      <c r="G234" s="68" t="s">
        <v>132</v>
      </c>
      <c r="H234" s="62">
        <v>2546.9845310000001</v>
      </c>
      <c r="I234" s="64">
        <v>1044</v>
      </c>
      <c r="J234" s="124" t="s">
        <v>2923</v>
      </c>
      <c r="K234" s="62">
        <v>122.87212694200001</v>
      </c>
      <c r="L234" s="63">
        <v>1.3881465111592315E-5</v>
      </c>
      <c r="M234" s="63">
        <f t="shared" si="4"/>
        <v>5.8672145267882527E-3</v>
      </c>
      <c r="N234" s="63">
        <f>K234/'סכום נכסי הקרן'!$C$41</f>
        <v>3.9290547425335834E-5</v>
      </c>
    </row>
    <row r="235" spans="1:14">
      <c r="A235" s="61" t="s">
        <v>1336</v>
      </c>
      <c r="B235" s="55" t="s">
        <v>1337</v>
      </c>
      <c r="C235" s="68" t="s">
        <v>1218</v>
      </c>
      <c r="D235" s="68" t="s">
        <v>1219</v>
      </c>
      <c r="E235" s="124" t="s">
        <v>2923</v>
      </c>
      <c r="F235" s="68" t="s">
        <v>2768</v>
      </c>
      <c r="G235" s="68" t="s">
        <v>129</v>
      </c>
      <c r="H235" s="62">
        <v>12.694223999999998</v>
      </c>
      <c r="I235" s="64">
        <v>80539</v>
      </c>
      <c r="J235" s="124" t="s">
        <v>2923</v>
      </c>
      <c r="K235" s="62">
        <v>37.081725014</v>
      </c>
      <c r="L235" s="63">
        <v>1.3521262283744571E-7</v>
      </c>
      <c r="M235" s="63">
        <f t="shared" si="4"/>
        <v>1.7706736352273544E-3</v>
      </c>
      <c r="N235" s="63">
        <f>K235/'סכום נכסי הקרן'!$C$41</f>
        <v>1.1857540937364634E-5</v>
      </c>
    </row>
    <row r="236" spans="1:14">
      <c r="A236" s="61" t="s">
        <v>1338</v>
      </c>
      <c r="B236" s="55" t="s">
        <v>1339</v>
      </c>
      <c r="C236" s="68" t="s">
        <v>1241</v>
      </c>
      <c r="D236" s="68" t="s">
        <v>1219</v>
      </c>
      <c r="E236" s="124" t="s">
        <v>2923</v>
      </c>
      <c r="F236" s="68" t="s">
        <v>2765</v>
      </c>
      <c r="G236" s="68" t="s">
        <v>129</v>
      </c>
      <c r="H236" s="62">
        <v>98.306428999999994</v>
      </c>
      <c r="I236" s="64">
        <v>38577</v>
      </c>
      <c r="J236" s="124" t="s">
        <v>2923</v>
      </c>
      <c r="K236" s="62">
        <v>137.54915443900001</v>
      </c>
      <c r="L236" s="63">
        <v>3.0144946867164204E-7</v>
      </c>
      <c r="M236" s="63">
        <f t="shared" si="4"/>
        <v>6.5680510068234482E-3</v>
      </c>
      <c r="N236" s="63">
        <f>K236/'סכום נכסי הקרן'!$C$41</f>
        <v>4.3983787945263062E-5</v>
      </c>
    </row>
    <row r="237" spans="1:14">
      <c r="A237" s="61" t="s">
        <v>1340</v>
      </c>
      <c r="B237" s="55" t="s">
        <v>1341</v>
      </c>
      <c r="C237" s="68" t="s">
        <v>1241</v>
      </c>
      <c r="D237" s="68" t="s">
        <v>1219</v>
      </c>
      <c r="E237" s="124" t="s">
        <v>2923</v>
      </c>
      <c r="F237" s="68" t="s">
        <v>2840</v>
      </c>
      <c r="G237" s="68" t="s">
        <v>129</v>
      </c>
      <c r="H237" s="62">
        <v>48.119964000000003</v>
      </c>
      <c r="I237" s="64">
        <v>34655</v>
      </c>
      <c r="J237" s="124" t="s">
        <v>2923</v>
      </c>
      <c r="K237" s="62">
        <v>60.483755346999999</v>
      </c>
      <c r="L237" s="63">
        <v>4.834904933821617E-8</v>
      </c>
      <c r="M237" s="63">
        <f t="shared" si="4"/>
        <v>2.8881340043388098E-3</v>
      </c>
      <c r="N237" s="63">
        <f>K237/'סכום נכסי הקרן'!$C$41</f>
        <v>1.9340756256668994E-5</v>
      </c>
    </row>
    <row r="238" spans="1:14">
      <c r="A238" s="61" t="s">
        <v>1342</v>
      </c>
      <c r="B238" s="55" t="s">
        <v>1343</v>
      </c>
      <c r="C238" s="68" t="s">
        <v>1241</v>
      </c>
      <c r="D238" s="68" t="s">
        <v>1219</v>
      </c>
      <c r="E238" s="124" t="s">
        <v>2923</v>
      </c>
      <c r="F238" s="68" t="s">
        <v>1322</v>
      </c>
      <c r="G238" s="68" t="s">
        <v>129</v>
      </c>
      <c r="H238" s="62">
        <v>141.11253099999999</v>
      </c>
      <c r="I238" s="64">
        <v>17010</v>
      </c>
      <c r="J238" s="124" t="s">
        <v>2923</v>
      </c>
      <c r="K238" s="62">
        <v>87.059757004000005</v>
      </c>
      <c r="L238" s="63">
        <v>4.8810834959815145E-8</v>
      </c>
      <c r="M238" s="63">
        <f t="shared" si="4"/>
        <v>4.157153324395849E-3</v>
      </c>
      <c r="N238" s="63">
        <f>K238/'סכום נכסי הקרן'!$C$41</f>
        <v>2.7838905344403555E-5</v>
      </c>
    </row>
    <row r="239" spans="1:14">
      <c r="A239" s="61" t="s">
        <v>1344</v>
      </c>
      <c r="B239" s="55" t="s">
        <v>1345</v>
      </c>
      <c r="C239" s="68" t="s">
        <v>26</v>
      </c>
      <c r="D239" s="68" t="s">
        <v>1219</v>
      </c>
      <c r="E239" s="124" t="s">
        <v>2923</v>
      </c>
      <c r="F239" s="68" t="s">
        <v>2841</v>
      </c>
      <c r="G239" s="68" t="s">
        <v>131</v>
      </c>
      <c r="H239" s="62">
        <v>24.207588999999999</v>
      </c>
      <c r="I239" s="64">
        <v>73360</v>
      </c>
      <c r="J239" s="124" t="s">
        <v>2923</v>
      </c>
      <c r="K239" s="62">
        <v>71.240749934000007</v>
      </c>
      <c r="L239" s="63">
        <v>4.8217639972560414E-8</v>
      </c>
      <c r="M239" s="63">
        <f t="shared" si="4"/>
        <v>3.4017866648418781E-3</v>
      </c>
      <c r="N239" s="63">
        <f>K239/'סכום נכסי הקרן'!$C$41</f>
        <v>2.2780496550040081E-5</v>
      </c>
    </row>
    <row r="240" spans="1:14">
      <c r="A240" s="61" t="s">
        <v>1346</v>
      </c>
      <c r="B240" s="55" t="s">
        <v>1347</v>
      </c>
      <c r="C240" s="68" t="s">
        <v>1241</v>
      </c>
      <c r="D240" s="68" t="s">
        <v>1219</v>
      </c>
      <c r="E240" s="124" t="s">
        <v>2923</v>
      </c>
      <c r="F240" s="68" t="s">
        <v>2838</v>
      </c>
      <c r="G240" s="68" t="s">
        <v>129</v>
      </c>
      <c r="H240" s="62">
        <v>56.090755000000001</v>
      </c>
      <c r="I240" s="64">
        <v>42651</v>
      </c>
      <c r="J240" s="124" t="s">
        <v>2923</v>
      </c>
      <c r="K240" s="62">
        <v>86.769692727999981</v>
      </c>
      <c r="L240" s="63">
        <v>6.0284227957953158E-8</v>
      </c>
      <c r="M240" s="63">
        <f t="shared" si="4"/>
        <v>4.1433025888693697E-3</v>
      </c>
      <c r="N240" s="63">
        <f>K240/'סכום נכסי הקרן'!$C$41</f>
        <v>2.7746152134410255E-5</v>
      </c>
    </row>
    <row r="241" spans="1:14">
      <c r="A241" s="61" t="s">
        <v>1348</v>
      </c>
      <c r="B241" s="55" t="s">
        <v>1349</v>
      </c>
      <c r="C241" s="68" t="s">
        <v>1218</v>
      </c>
      <c r="D241" s="68" t="s">
        <v>1219</v>
      </c>
      <c r="E241" s="124" t="s">
        <v>2923</v>
      </c>
      <c r="F241" s="68" t="s">
        <v>1272</v>
      </c>
      <c r="G241" s="68" t="s">
        <v>129</v>
      </c>
      <c r="H241" s="62">
        <v>165.384477</v>
      </c>
      <c r="I241" s="64">
        <v>35396</v>
      </c>
      <c r="J241" s="124" t="s">
        <v>2923</v>
      </c>
      <c r="K241" s="62">
        <v>212.32272803399999</v>
      </c>
      <c r="L241" s="63">
        <v>7.4510701697517509E-8</v>
      </c>
      <c r="M241" s="63">
        <f t="shared" si="4"/>
        <v>1.013853202749905E-2</v>
      </c>
      <c r="N241" s="63">
        <f>K241/'סכום נכסי הקרן'!$C$41</f>
        <v>6.789396767937784E-5</v>
      </c>
    </row>
    <row r="242" spans="1:14">
      <c r="A242" s="61" t="s">
        <v>1350</v>
      </c>
      <c r="B242" s="55" t="s">
        <v>1351</v>
      </c>
      <c r="C242" s="68" t="s">
        <v>1218</v>
      </c>
      <c r="D242" s="68" t="s">
        <v>1219</v>
      </c>
      <c r="E242" s="124" t="s">
        <v>2923</v>
      </c>
      <c r="F242" s="68" t="s">
        <v>2838</v>
      </c>
      <c r="G242" s="68" t="s">
        <v>129</v>
      </c>
      <c r="H242" s="62">
        <v>88.564350000000019</v>
      </c>
      <c r="I242" s="64">
        <v>37604</v>
      </c>
      <c r="J242" s="124" t="s">
        <v>2923</v>
      </c>
      <c r="K242" s="62">
        <v>120.79265835699999</v>
      </c>
      <c r="L242" s="63">
        <v>1.191620344917457E-8</v>
      </c>
      <c r="M242" s="63">
        <f t="shared" si="4"/>
        <v>5.7679187093106965E-3</v>
      </c>
      <c r="N242" s="63">
        <f>K242/'סכום נכסי הקרן'!$C$41</f>
        <v>3.8625600369466886E-5</v>
      </c>
    </row>
    <row r="243" spans="1:14">
      <c r="A243" s="61" t="s">
        <v>1352</v>
      </c>
      <c r="B243" s="55" t="s">
        <v>1353</v>
      </c>
      <c r="C243" s="68" t="s">
        <v>1241</v>
      </c>
      <c r="D243" s="68" t="s">
        <v>1219</v>
      </c>
      <c r="E243" s="124" t="s">
        <v>2923</v>
      </c>
      <c r="F243" s="68" t="s">
        <v>2765</v>
      </c>
      <c r="G243" s="68" t="s">
        <v>129</v>
      </c>
      <c r="H243" s="62">
        <v>260.47956199999999</v>
      </c>
      <c r="I243" s="64">
        <v>9325</v>
      </c>
      <c r="J243" s="124" t="s">
        <v>2923</v>
      </c>
      <c r="K243" s="62">
        <v>88.098811358000006</v>
      </c>
      <c r="L243" s="63">
        <v>1.5870208019856899E-7</v>
      </c>
      <c r="M243" s="63">
        <f t="shared" si="4"/>
        <v>4.2067687656813174E-3</v>
      </c>
      <c r="N243" s="63">
        <f>K243/'סכום נכסי הקרן'!$C$41</f>
        <v>2.8171161449912411E-5</v>
      </c>
    </row>
    <row r="244" spans="1:14">
      <c r="A244" s="61" t="s">
        <v>1354</v>
      </c>
      <c r="B244" s="55" t="s">
        <v>1355</v>
      </c>
      <c r="C244" s="68" t="s">
        <v>1218</v>
      </c>
      <c r="D244" s="68" t="s">
        <v>1219</v>
      </c>
      <c r="E244" s="124" t="s">
        <v>2923</v>
      </c>
      <c r="F244" s="68" t="s">
        <v>1272</v>
      </c>
      <c r="G244" s="68" t="s">
        <v>129</v>
      </c>
      <c r="H244" s="62">
        <v>34.244881999999997</v>
      </c>
      <c r="I244" s="64">
        <v>48688</v>
      </c>
      <c r="J244" s="124" t="s">
        <v>2923</v>
      </c>
      <c r="K244" s="62">
        <v>60.473508332999998</v>
      </c>
      <c r="L244" s="63">
        <v>7.8241884248911719E-8</v>
      </c>
      <c r="M244" s="63">
        <f t="shared" si="4"/>
        <v>2.8876447035438022E-3</v>
      </c>
      <c r="N244" s="63">
        <f>K244/'סכום נכסי הקרן'!$C$41</f>
        <v>1.9337479591736473E-5</v>
      </c>
    </row>
    <row r="245" spans="1:14">
      <c r="A245" s="61" t="s">
        <v>1356</v>
      </c>
      <c r="B245" s="55" t="s">
        <v>1357</v>
      </c>
      <c r="C245" s="68" t="s">
        <v>1218</v>
      </c>
      <c r="D245" s="68" t="s">
        <v>1219</v>
      </c>
      <c r="E245" s="124" t="s">
        <v>2923</v>
      </c>
      <c r="F245" s="68" t="s">
        <v>1226</v>
      </c>
      <c r="G245" s="68" t="s">
        <v>129</v>
      </c>
      <c r="H245" s="62">
        <v>31.292736999999999</v>
      </c>
      <c r="I245" s="64">
        <v>49522</v>
      </c>
      <c r="J245" s="124" t="s">
        <v>2923</v>
      </c>
      <c r="K245" s="62">
        <v>56.206854491000001</v>
      </c>
      <c r="L245" s="63">
        <v>1.2669124291497975E-8</v>
      </c>
      <c r="M245" s="63">
        <f t="shared" si="4"/>
        <v>2.6839095357268088E-3</v>
      </c>
      <c r="N245" s="63">
        <f>K245/'סכום נכסי הקרן'!$C$41</f>
        <v>1.7973141158775805E-5</v>
      </c>
    </row>
    <row r="246" spans="1:14">
      <c r="A246" s="61" t="s">
        <v>1268</v>
      </c>
      <c r="B246" s="55" t="s">
        <v>1269</v>
      </c>
      <c r="C246" s="68" t="s">
        <v>1241</v>
      </c>
      <c r="D246" s="68" t="s">
        <v>1219</v>
      </c>
      <c r="E246" s="124" t="s">
        <v>2923</v>
      </c>
      <c r="F246" s="68" t="s">
        <v>591</v>
      </c>
      <c r="G246" s="68" t="s">
        <v>129</v>
      </c>
      <c r="H246" s="62">
        <v>484.18622699999997</v>
      </c>
      <c r="I246" s="64">
        <v>7579</v>
      </c>
      <c r="J246" s="124" t="s">
        <v>2923</v>
      </c>
      <c r="K246" s="62">
        <v>133.09811176900001</v>
      </c>
      <c r="L246" s="63">
        <v>8.0224271657383508E-6</v>
      </c>
      <c r="M246" s="63">
        <f t="shared" si="4"/>
        <v>6.3555111667252485E-3</v>
      </c>
      <c r="N246" s="63">
        <f>K246/'סכום נכסי הקרן'!$C$41</f>
        <v>4.2560487905862107E-5</v>
      </c>
    </row>
    <row r="247" spans="1:14">
      <c r="A247" s="61" t="s">
        <v>1358</v>
      </c>
      <c r="B247" s="55" t="s">
        <v>1359</v>
      </c>
      <c r="C247" s="68" t="s">
        <v>1218</v>
      </c>
      <c r="D247" s="68" t="s">
        <v>1219</v>
      </c>
      <c r="E247" s="124" t="s">
        <v>2923</v>
      </c>
      <c r="F247" s="68" t="s">
        <v>2838</v>
      </c>
      <c r="G247" s="68" t="s">
        <v>129</v>
      </c>
      <c r="H247" s="62">
        <v>100.03024799999999</v>
      </c>
      <c r="I247" s="64">
        <v>29488</v>
      </c>
      <c r="J247" s="124" t="s">
        <v>2923</v>
      </c>
      <c r="K247" s="62">
        <v>106.98532713600001</v>
      </c>
      <c r="L247" s="63">
        <v>3.1725419600380586E-7</v>
      </c>
      <c r="M247" s="63">
        <f t="shared" si="4"/>
        <v>5.108610725212172E-3</v>
      </c>
      <c r="N247" s="63">
        <f>K247/'סכום נכסי הקרן'!$C$41</f>
        <v>3.4210460698188155E-5</v>
      </c>
    </row>
    <row r="248" spans="1:14">
      <c r="A248" s="61" t="s">
        <v>1360</v>
      </c>
      <c r="B248" s="55" t="s">
        <v>1361</v>
      </c>
      <c r="C248" s="68" t="s">
        <v>1218</v>
      </c>
      <c r="D248" s="68" t="s">
        <v>1219</v>
      </c>
      <c r="E248" s="124" t="s">
        <v>2923</v>
      </c>
      <c r="F248" s="68" t="s">
        <v>2765</v>
      </c>
      <c r="G248" s="68" t="s">
        <v>129</v>
      </c>
      <c r="H248" s="62">
        <v>1111.4472000000001</v>
      </c>
      <c r="I248" s="64">
        <v>521</v>
      </c>
      <c r="J248" s="124" t="s">
        <v>2923</v>
      </c>
      <c r="K248" s="62">
        <v>21.002650960999997</v>
      </c>
      <c r="L248" s="63">
        <v>3.0719214590855806E-6</v>
      </c>
      <c r="M248" s="63">
        <f t="shared" si="4"/>
        <v>1.0028886280906487E-3</v>
      </c>
      <c r="N248" s="63">
        <f>K248/'סכום נכסי הקרן'!$C$41</f>
        <v>6.7159711008377998E-6</v>
      </c>
    </row>
    <row r="249" spans="1:14">
      <c r="A249" s="61" t="s">
        <v>1362</v>
      </c>
      <c r="B249" s="55" t="s">
        <v>1363</v>
      </c>
      <c r="C249" s="68" t="s">
        <v>1241</v>
      </c>
      <c r="D249" s="68" t="s">
        <v>1219</v>
      </c>
      <c r="E249" s="124" t="s">
        <v>2923</v>
      </c>
      <c r="F249" s="68" t="s">
        <v>2768</v>
      </c>
      <c r="G249" s="68" t="s">
        <v>129</v>
      </c>
      <c r="H249" s="62">
        <v>181.85213200000001</v>
      </c>
      <c r="I249" s="64">
        <v>13330</v>
      </c>
      <c r="J249" s="124" t="s">
        <v>2923</v>
      </c>
      <c r="K249" s="62">
        <v>87.921705111999998</v>
      </c>
      <c r="L249" s="63">
        <v>1.9683906470879852E-7</v>
      </c>
      <c r="M249" s="63">
        <f t="shared" si="4"/>
        <v>4.1983118408670615E-3</v>
      </c>
      <c r="N249" s="63">
        <f>K249/'סכום נכסי הקרן'!$C$41</f>
        <v>2.8114528578560948E-5</v>
      </c>
    </row>
    <row r="250" spans="1:14">
      <c r="A250" s="61" t="s">
        <v>1364</v>
      </c>
      <c r="B250" s="55" t="s">
        <v>1365</v>
      </c>
      <c r="C250" s="68" t="s">
        <v>26</v>
      </c>
      <c r="D250" s="68" t="s">
        <v>1219</v>
      </c>
      <c r="E250" s="124" t="s">
        <v>2923</v>
      </c>
      <c r="F250" s="68" t="s">
        <v>2841</v>
      </c>
      <c r="G250" s="68" t="s">
        <v>131</v>
      </c>
      <c r="H250" s="62">
        <v>194.84156999999999</v>
      </c>
      <c r="I250" s="64">
        <v>5052</v>
      </c>
      <c r="J250" s="124" t="s">
        <v>2923</v>
      </c>
      <c r="K250" s="62">
        <v>39.487767861000002</v>
      </c>
      <c r="L250" s="63">
        <v>1.2918417706815013E-6</v>
      </c>
      <c r="M250" s="63">
        <f t="shared" si="4"/>
        <v>1.8855635610008131E-3</v>
      </c>
      <c r="N250" s="63">
        <f>K250/'סכום נכסי הקרן'!$C$41</f>
        <v>1.2626915920448205E-5</v>
      </c>
    </row>
    <row r="251" spans="1:14">
      <c r="A251" s="61" t="s">
        <v>1366</v>
      </c>
      <c r="B251" s="55" t="s">
        <v>1367</v>
      </c>
      <c r="C251" s="68" t="s">
        <v>1241</v>
      </c>
      <c r="D251" s="68" t="s">
        <v>1219</v>
      </c>
      <c r="E251" s="124" t="s">
        <v>2923</v>
      </c>
      <c r="F251" s="68" t="s">
        <v>2842</v>
      </c>
      <c r="G251" s="68" t="s">
        <v>129</v>
      </c>
      <c r="H251" s="62">
        <v>457.58247499999999</v>
      </c>
      <c r="I251" s="64">
        <v>3566</v>
      </c>
      <c r="J251" s="124" t="s">
        <v>2923</v>
      </c>
      <c r="K251" s="62">
        <v>59.183177368999999</v>
      </c>
      <c r="L251" s="63">
        <v>1.4481703679449391E-6</v>
      </c>
      <c r="M251" s="63">
        <f t="shared" si="4"/>
        <v>2.826030660027496E-3</v>
      </c>
      <c r="N251" s="63">
        <f>K251/'סכום נכסי הקרן'!$C$41</f>
        <v>1.8924873322135942E-5</v>
      </c>
    </row>
    <row r="252" spans="1:14">
      <c r="A252" s="61" t="s">
        <v>1368</v>
      </c>
      <c r="B252" s="55" t="s">
        <v>1369</v>
      </c>
      <c r="C252" s="68" t="s">
        <v>26</v>
      </c>
      <c r="D252" s="68" t="s">
        <v>1219</v>
      </c>
      <c r="E252" s="124" t="s">
        <v>2923</v>
      </c>
      <c r="F252" s="68" t="s">
        <v>2842</v>
      </c>
      <c r="G252" s="68" t="s">
        <v>129</v>
      </c>
      <c r="H252" s="62">
        <v>21.609701000000001</v>
      </c>
      <c r="I252" s="64">
        <v>149800</v>
      </c>
      <c r="J252" s="124" t="s">
        <v>2923</v>
      </c>
      <c r="K252" s="62">
        <v>117.410823693</v>
      </c>
      <c r="L252" s="63">
        <v>9.0496181473142612E-8</v>
      </c>
      <c r="M252" s="63">
        <f t="shared" si="4"/>
        <v>5.6064341646736293E-3</v>
      </c>
      <c r="N252" s="63">
        <f>K252/'סכום נכסי הקרן'!$C$41</f>
        <v>3.7544198601975236E-5</v>
      </c>
    </row>
    <row r="253" spans="1:14">
      <c r="A253" s="61" t="s">
        <v>1370</v>
      </c>
      <c r="B253" s="55" t="s">
        <v>1371</v>
      </c>
      <c r="C253" s="68" t="s">
        <v>1241</v>
      </c>
      <c r="D253" s="68" t="s">
        <v>1219</v>
      </c>
      <c r="E253" s="124" t="s">
        <v>2923</v>
      </c>
      <c r="F253" s="68" t="s">
        <v>2838</v>
      </c>
      <c r="G253" s="68" t="s">
        <v>129</v>
      </c>
      <c r="H253" s="62">
        <v>231.5515</v>
      </c>
      <c r="I253" s="64">
        <v>2744</v>
      </c>
      <c r="J253" s="124" t="s">
        <v>2923</v>
      </c>
      <c r="K253" s="62">
        <v>23.045135251000005</v>
      </c>
      <c r="L253" s="63">
        <v>9.3086111355522271E-7</v>
      </c>
      <c r="M253" s="63">
        <f t="shared" si="4"/>
        <v>1.10041842427202E-3</v>
      </c>
      <c r="N253" s="63">
        <f>K253/'סכום נכסי הקרן'!$C$41</f>
        <v>7.3690917707488016E-6</v>
      </c>
    </row>
    <row r="254" spans="1:14">
      <c r="A254" s="61" t="s">
        <v>1372</v>
      </c>
      <c r="B254" s="55" t="s">
        <v>1373</v>
      </c>
      <c r="C254" s="68" t="s">
        <v>1218</v>
      </c>
      <c r="D254" s="68" t="s">
        <v>1219</v>
      </c>
      <c r="E254" s="124" t="s">
        <v>2923</v>
      </c>
      <c r="F254" s="68" t="s">
        <v>1226</v>
      </c>
      <c r="G254" s="68" t="s">
        <v>129</v>
      </c>
      <c r="H254" s="62">
        <v>233.66695500000003</v>
      </c>
      <c r="I254" s="64">
        <v>9360</v>
      </c>
      <c r="J254" s="124" t="s">
        <v>2923</v>
      </c>
      <c r="K254" s="62">
        <v>79.326940117000007</v>
      </c>
      <c r="L254" s="63">
        <v>4.1130417192699711E-6</v>
      </c>
      <c r="M254" s="63">
        <f t="shared" si="4"/>
        <v>3.7879068833879858E-3</v>
      </c>
      <c r="N254" s="63">
        <f>K254/'סכום נכסי הקרן'!$C$41</f>
        <v>2.5366199644651743E-5</v>
      </c>
    </row>
    <row r="255" spans="1:14">
      <c r="A255" s="61" t="s">
        <v>1374</v>
      </c>
      <c r="B255" s="55" t="s">
        <v>1375</v>
      </c>
      <c r="C255" s="68" t="s">
        <v>1241</v>
      </c>
      <c r="D255" s="68" t="s">
        <v>1219</v>
      </c>
      <c r="E255" s="124" t="s">
        <v>2923</v>
      </c>
      <c r="F255" s="68" t="s">
        <v>1226</v>
      </c>
      <c r="G255" s="68" t="s">
        <v>129</v>
      </c>
      <c r="H255" s="62">
        <v>422.15673500000003</v>
      </c>
      <c r="I255" s="64">
        <v>10400</v>
      </c>
      <c r="J255" s="62">
        <v>0.57900450599999997</v>
      </c>
      <c r="K255" s="62">
        <v>159.81990220200001</v>
      </c>
      <c r="L255" s="63">
        <v>8.1396648798854776E-8</v>
      </c>
      <c r="M255" s="63">
        <f t="shared" si="4"/>
        <v>7.6314919844439472E-3</v>
      </c>
      <c r="N255" s="63">
        <f>K255/'סכום נכסי הקרן'!$C$41</f>
        <v>5.1105255547047871E-5</v>
      </c>
    </row>
    <row r="256" spans="1:14">
      <c r="A256" s="61" t="s">
        <v>1376</v>
      </c>
      <c r="B256" s="55" t="s">
        <v>1377</v>
      </c>
      <c r="C256" s="68" t="s">
        <v>1218</v>
      </c>
      <c r="D256" s="68" t="s">
        <v>1219</v>
      </c>
      <c r="E256" s="124" t="s">
        <v>2923</v>
      </c>
      <c r="F256" s="68" t="s">
        <v>2843</v>
      </c>
      <c r="G256" s="68" t="s">
        <v>129</v>
      </c>
      <c r="H256" s="62">
        <v>578.87874999999997</v>
      </c>
      <c r="I256" s="64">
        <v>254</v>
      </c>
      <c r="J256" s="124" t="s">
        <v>2923</v>
      </c>
      <c r="K256" s="62">
        <v>5.3329667950000008</v>
      </c>
      <c r="L256" s="63">
        <v>3.4643686775606397E-6</v>
      </c>
      <c r="M256" s="63">
        <f t="shared" si="4"/>
        <v>2.5465222283710626E-4</v>
      </c>
      <c r="N256" s="63">
        <f>K256/'סכום נכסי הקרן'!$C$41</f>
        <v>1.7053109601952021E-6</v>
      </c>
    </row>
    <row r="257" spans="1:14">
      <c r="A257" s="61" t="s">
        <v>1378</v>
      </c>
      <c r="B257" s="55" t="s">
        <v>1379</v>
      </c>
      <c r="C257" s="68" t="s">
        <v>1241</v>
      </c>
      <c r="D257" s="68" t="s">
        <v>1219</v>
      </c>
      <c r="E257" s="124" t="s">
        <v>2923</v>
      </c>
      <c r="F257" s="68" t="s">
        <v>2838</v>
      </c>
      <c r="G257" s="68" t="s">
        <v>129</v>
      </c>
      <c r="H257" s="62">
        <v>91.51649500000002</v>
      </c>
      <c r="I257" s="64">
        <v>26035</v>
      </c>
      <c r="J257" s="124" t="s">
        <v>2923</v>
      </c>
      <c r="K257" s="62">
        <v>86.418060729000004</v>
      </c>
      <c r="L257" s="63">
        <v>5.7829444762748177E-8</v>
      </c>
      <c r="M257" s="63">
        <f t="shared" si="4"/>
        <v>4.1265119592614839E-3</v>
      </c>
      <c r="N257" s="63">
        <f>K257/'סכום נכסי הקרן'!$C$41</f>
        <v>2.7633711550228817E-5</v>
      </c>
    </row>
    <row r="258" spans="1:14">
      <c r="A258" s="126" t="s">
        <v>2923</v>
      </c>
      <c r="B258" s="126" t="s">
        <v>2923</v>
      </c>
      <c r="C258" s="126" t="s">
        <v>2923</v>
      </c>
      <c r="D258" s="127" t="s">
        <v>2923</v>
      </c>
      <c r="E258" s="127" t="s">
        <v>2923</v>
      </c>
      <c r="F258" s="127" t="s">
        <v>2923</v>
      </c>
      <c r="G258" s="127" t="s">
        <v>2923</v>
      </c>
      <c r="H258" s="127" t="s">
        <v>2923</v>
      </c>
      <c r="I258" s="127" t="s">
        <v>2923</v>
      </c>
      <c r="J258" s="127" t="s">
        <v>2923</v>
      </c>
      <c r="K258" s="127" t="s">
        <v>2923</v>
      </c>
      <c r="L258" s="127" t="s">
        <v>2923</v>
      </c>
      <c r="M258" s="127" t="s">
        <v>2923</v>
      </c>
      <c r="N258" s="127" t="s">
        <v>2923</v>
      </c>
    </row>
    <row r="259" spans="1:14">
      <c r="A259" s="126" t="s">
        <v>2923</v>
      </c>
      <c r="B259" s="126" t="s">
        <v>2923</v>
      </c>
      <c r="C259" s="126" t="s">
        <v>2923</v>
      </c>
      <c r="D259" s="127" t="s">
        <v>2923</v>
      </c>
      <c r="E259" s="127" t="s">
        <v>2923</v>
      </c>
      <c r="F259" s="127" t="s">
        <v>2923</v>
      </c>
      <c r="G259" s="127" t="s">
        <v>2923</v>
      </c>
      <c r="H259" s="127" t="s">
        <v>2923</v>
      </c>
      <c r="I259" s="127" t="s">
        <v>2923</v>
      </c>
      <c r="J259" s="127" t="s">
        <v>2923</v>
      </c>
      <c r="K259" s="127" t="s">
        <v>2923</v>
      </c>
      <c r="L259" s="127" t="s">
        <v>2923</v>
      </c>
      <c r="M259" s="127" t="s">
        <v>2923</v>
      </c>
      <c r="N259" s="127" t="s">
        <v>2923</v>
      </c>
    </row>
    <row r="260" spans="1:14">
      <c r="A260" s="126" t="s">
        <v>2923</v>
      </c>
      <c r="B260" s="126" t="s">
        <v>2923</v>
      </c>
      <c r="C260" s="126" t="s">
        <v>2923</v>
      </c>
      <c r="D260" s="127" t="s">
        <v>2923</v>
      </c>
      <c r="E260" s="127" t="s">
        <v>2923</v>
      </c>
      <c r="F260" s="127" t="s">
        <v>2923</v>
      </c>
      <c r="G260" s="127" t="s">
        <v>2923</v>
      </c>
      <c r="H260" s="127" t="s">
        <v>2923</v>
      </c>
      <c r="I260" s="127" t="s">
        <v>2923</v>
      </c>
      <c r="J260" s="127" t="s">
        <v>2923</v>
      </c>
      <c r="K260" s="127" t="s">
        <v>2923</v>
      </c>
      <c r="L260" s="127" t="s">
        <v>2923</v>
      </c>
      <c r="M260" s="127" t="s">
        <v>2923</v>
      </c>
      <c r="N260" s="127" t="s">
        <v>2923</v>
      </c>
    </row>
    <row r="261" spans="1:14">
      <c r="A261" s="96" t="s">
        <v>205</v>
      </c>
      <c r="B261" s="126" t="s">
        <v>2923</v>
      </c>
      <c r="C261" s="126" t="s">
        <v>2923</v>
      </c>
      <c r="D261" s="127" t="s">
        <v>2923</v>
      </c>
      <c r="E261" s="127" t="s">
        <v>2923</v>
      </c>
      <c r="F261" s="127" t="s">
        <v>2923</v>
      </c>
      <c r="G261" s="127" t="s">
        <v>2923</v>
      </c>
      <c r="H261" s="127" t="s">
        <v>2923</v>
      </c>
      <c r="I261" s="127" t="s">
        <v>2923</v>
      </c>
      <c r="J261" s="127" t="s">
        <v>2923</v>
      </c>
      <c r="K261" s="127" t="s">
        <v>2923</v>
      </c>
      <c r="L261" s="127" t="s">
        <v>2923</v>
      </c>
      <c r="M261" s="127" t="s">
        <v>2923</v>
      </c>
      <c r="N261" s="127" t="s">
        <v>2923</v>
      </c>
    </row>
    <row r="262" spans="1:14">
      <c r="A262" s="96" t="s">
        <v>110</v>
      </c>
      <c r="B262" s="126" t="s">
        <v>2923</v>
      </c>
      <c r="C262" s="126" t="s">
        <v>2923</v>
      </c>
      <c r="D262" s="127" t="s">
        <v>2923</v>
      </c>
      <c r="E262" s="127" t="s">
        <v>2923</v>
      </c>
      <c r="F262" s="127" t="s">
        <v>2923</v>
      </c>
      <c r="G262" s="127" t="s">
        <v>2923</v>
      </c>
      <c r="H262" s="127" t="s">
        <v>2923</v>
      </c>
      <c r="I262" s="127" t="s">
        <v>2923</v>
      </c>
      <c r="J262" s="127" t="s">
        <v>2923</v>
      </c>
      <c r="K262" s="127" t="s">
        <v>2923</v>
      </c>
      <c r="L262" s="127" t="s">
        <v>2923</v>
      </c>
      <c r="M262" s="127" t="s">
        <v>2923</v>
      </c>
      <c r="N262" s="127" t="s">
        <v>2923</v>
      </c>
    </row>
    <row r="263" spans="1:14">
      <c r="A263" s="96" t="s">
        <v>188</v>
      </c>
      <c r="B263" s="126" t="s">
        <v>2923</v>
      </c>
      <c r="C263" s="126" t="s">
        <v>2923</v>
      </c>
      <c r="D263" s="127" t="s">
        <v>2923</v>
      </c>
      <c r="E263" s="127" t="s">
        <v>2923</v>
      </c>
      <c r="F263" s="127" t="s">
        <v>2923</v>
      </c>
      <c r="G263" s="127" t="s">
        <v>2923</v>
      </c>
      <c r="H263" s="127" t="s">
        <v>2923</v>
      </c>
      <c r="I263" s="127" t="s">
        <v>2923</v>
      </c>
      <c r="J263" s="127" t="s">
        <v>2923</v>
      </c>
      <c r="K263" s="127" t="s">
        <v>2923</v>
      </c>
      <c r="L263" s="127" t="s">
        <v>2923</v>
      </c>
      <c r="M263" s="127" t="s">
        <v>2923</v>
      </c>
      <c r="N263" s="127" t="s">
        <v>2923</v>
      </c>
    </row>
    <row r="264" spans="1:14">
      <c r="A264" s="96" t="s">
        <v>196</v>
      </c>
      <c r="B264" s="126" t="s">
        <v>2923</v>
      </c>
      <c r="C264" s="126" t="s">
        <v>2923</v>
      </c>
      <c r="D264" s="127" t="s">
        <v>2923</v>
      </c>
      <c r="E264" s="127" t="s">
        <v>2923</v>
      </c>
      <c r="F264" s="127" t="s">
        <v>2923</v>
      </c>
      <c r="G264" s="127" t="s">
        <v>2923</v>
      </c>
      <c r="H264" s="127" t="s">
        <v>2923</v>
      </c>
      <c r="I264" s="127" t="s">
        <v>2923</v>
      </c>
      <c r="J264" s="127" t="s">
        <v>2923</v>
      </c>
      <c r="K264" s="127" t="s">
        <v>2923</v>
      </c>
      <c r="L264" s="127" t="s">
        <v>2923</v>
      </c>
      <c r="M264" s="127" t="s">
        <v>2923</v>
      </c>
      <c r="N264" s="127" t="s">
        <v>2923</v>
      </c>
    </row>
    <row r="265" spans="1:14">
      <c r="A265" s="96" t="s">
        <v>202</v>
      </c>
      <c r="B265" s="126" t="s">
        <v>2923</v>
      </c>
      <c r="C265" s="126" t="s">
        <v>2923</v>
      </c>
      <c r="D265" s="127" t="s">
        <v>2923</v>
      </c>
      <c r="E265" s="127" t="s">
        <v>2923</v>
      </c>
      <c r="F265" s="127" t="s">
        <v>2923</v>
      </c>
      <c r="G265" s="127" t="s">
        <v>2923</v>
      </c>
      <c r="H265" s="127" t="s">
        <v>2923</v>
      </c>
      <c r="I265" s="127" t="s">
        <v>2923</v>
      </c>
      <c r="J265" s="127" t="s">
        <v>2923</v>
      </c>
      <c r="K265" s="127" t="s">
        <v>2923</v>
      </c>
      <c r="L265" s="127" t="s">
        <v>2923</v>
      </c>
      <c r="M265" s="127" t="s">
        <v>2923</v>
      </c>
      <c r="N265" s="127" t="s">
        <v>2923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2"/>
      <c r="D271" s="1"/>
      <c r="E271" s="1"/>
      <c r="F271" s="1"/>
    </row>
    <row r="272" spans="1:14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69.28515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143</v>
      </c>
      <c r="B1" s="37" t="s" vm="1">
        <v>213</v>
      </c>
    </row>
    <row r="2" spans="1:13">
      <c r="A2" s="37" t="s">
        <v>142</v>
      </c>
      <c r="B2" s="37" t="s">
        <v>214</v>
      </c>
    </row>
    <row r="3" spans="1:13">
      <c r="A3" s="37" t="s">
        <v>144</v>
      </c>
      <c r="B3" s="37" t="s">
        <v>215</v>
      </c>
    </row>
    <row r="4" spans="1:13">
      <c r="A4" s="37" t="s">
        <v>145</v>
      </c>
      <c r="B4" s="37">
        <v>2207</v>
      </c>
    </row>
    <row r="5" spans="1:13" ht="18.75">
      <c r="A5" s="152" t="s">
        <v>211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1:13" s="3" customFormat="1">
      <c r="A6" s="38" t="s">
        <v>113</v>
      </c>
      <c r="B6" s="39" t="s">
        <v>45</v>
      </c>
      <c r="C6" s="39" t="s">
        <v>117</v>
      </c>
      <c r="D6" s="39" t="s">
        <v>115</v>
      </c>
      <c r="E6" s="39" t="s">
        <v>65</v>
      </c>
      <c r="F6" s="39" t="s">
        <v>101</v>
      </c>
      <c r="G6" s="39" t="s">
        <v>190</v>
      </c>
      <c r="H6" s="39" t="s">
        <v>189</v>
      </c>
      <c r="I6" s="39" t="s">
        <v>204</v>
      </c>
      <c r="J6" s="39" t="s">
        <v>62</v>
      </c>
      <c r="K6" s="39" t="s">
        <v>59</v>
      </c>
      <c r="L6" s="39" t="s">
        <v>146</v>
      </c>
      <c r="M6" s="42" t="s">
        <v>148</v>
      </c>
    </row>
    <row r="7" spans="1:13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27" t="s">
        <v>197</v>
      </c>
      <c r="H7" s="118" t="s">
        <v>2923</v>
      </c>
      <c r="I7" s="12" t="s">
        <v>193</v>
      </c>
      <c r="J7" s="12" t="s">
        <v>193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70" t="s">
        <v>207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120" t="s">
        <v>2923</v>
      </c>
      <c r="H9" s="120" t="s">
        <v>2923</v>
      </c>
      <c r="I9" s="72">
        <v>2.7545461E-2</v>
      </c>
      <c r="J9" s="72">
        <v>21722.650171821999</v>
      </c>
      <c r="K9" s="120" t="s">
        <v>2923</v>
      </c>
      <c r="L9" s="74">
        <f>IFERROR(J9/$J$9,0)</f>
        <v>1</v>
      </c>
      <c r="M9" s="74">
        <f>J9/'סכום נכסי הקרן'!$C$41</f>
        <v>6.9462036510756558E-3</v>
      </c>
    </row>
    <row r="10" spans="1:13">
      <c r="A10" s="56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121" t="s">
        <v>2923</v>
      </c>
      <c r="I10" s="121" t="s">
        <v>2923</v>
      </c>
      <c r="J10" s="65">
        <v>6450.7683819430003</v>
      </c>
      <c r="K10" s="121" t="s">
        <v>2923</v>
      </c>
      <c r="L10" s="66">
        <f t="shared" ref="L10:L73" si="0">IFERROR(J10/$J$9,0)</f>
        <v>0.29696046895377215</v>
      </c>
      <c r="M10" s="66">
        <f>J10/'סכום נכסי הקרן'!$C$41</f>
        <v>2.0627478936718312E-3</v>
      </c>
    </row>
    <row r="11" spans="1:13">
      <c r="A11" s="71" t="s">
        <v>208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121" t="s">
        <v>2923</v>
      </c>
      <c r="I11" s="121" t="s">
        <v>2923</v>
      </c>
      <c r="J11" s="65">
        <v>5340.4305978439997</v>
      </c>
      <c r="K11" s="121" t="s">
        <v>2923</v>
      </c>
      <c r="L11" s="66">
        <f t="shared" si="0"/>
        <v>0.2458461815479335</v>
      </c>
      <c r="M11" s="66">
        <f>J11/'סכום נכסי הקרן'!$C$41</f>
        <v>1.707697643871264E-3</v>
      </c>
    </row>
    <row r="12" spans="1:13">
      <c r="A12" s="61" t="s">
        <v>1380</v>
      </c>
      <c r="B12" s="55" t="s">
        <v>1381</v>
      </c>
      <c r="C12" s="68" t="s">
        <v>118</v>
      </c>
      <c r="D12" s="55" t="s">
        <v>1382</v>
      </c>
      <c r="E12" s="68" t="s">
        <v>1383</v>
      </c>
      <c r="F12" s="68" t="s">
        <v>130</v>
      </c>
      <c r="G12" s="62">
        <v>18808.465241999998</v>
      </c>
      <c r="H12" s="64">
        <v>1855</v>
      </c>
      <c r="I12" s="124" t="s">
        <v>2923</v>
      </c>
      <c r="J12" s="62">
        <v>348.89703023900006</v>
      </c>
      <c r="K12" s="63">
        <v>1.8393170804559955E-4</v>
      </c>
      <c r="L12" s="63">
        <f t="shared" si="0"/>
        <v>1.6061439441287847E-2</v>
      </c>
      <c r="M12" s="63">
        <f>J12/'סכום נכסי הקרן'!$C$41</f>
        <v>1.1156602928860417E-4</v>
      </c>
    </row>
    <row r="13" spans="1:13">
      <c r="A13" s="61" t="s">
        <v>1384</v>
      </c>
      <c r="B13" s="55" t="s">
        <v>1385</v>
      </c>
      <c r="C13" s="68" t="s">
        <v>118</v>
      </c>
      <c r="D13" s="55" t="s">
        <v>1382</v>
      </c>
      <c r="E13" s="68" t="s">
        <v>1383</v>
      </c>
      <c r="F13" s="68" t="s">
        <v>130</v>
      </c>
      <c r="G13" s="62">
        <v>44894</v>
      </c>
      <c r="H13" s="64">
        <v>1850</v>
      </c>
      <c r="I13" s="124" t="s">
        <v>2923</v>
      </c>
      <c r="J13" s="62">
        <v>830.53899999999999</v>
      </c>
      <c r="K13" s="63">
        <v>9.2101316125222505E-4</v>
      </c>
      <c r="L13" s="63">
        <f t="shared" si="0"/>
        <v>3.8233778725459175E-2</v>
      </c>
      <c r="M13" s="63">
        <f>J13/'סכום נכסי הקרן'!$C$41</f>
        <v>2.6557961337720325E-4</v>
      </c>
    </row>
    <row r="14" spans="1:13">
      <c r="A14" s="61" t="s">
        <v>1386</v>
      </c>
      <c r="B14" s="55" t="s">
        <v>1387</v>
      </c>
      <c r="C14" s="68" t="s">
        <v>118</v>
      </c>
      <c r="D14" s="55" t="s">
        <v>1382</v>
      </c>
      <c r="E14" s="68" t="s">
        <v>1383</v>
      </c>
      <c r="F14" s="68" t="s">
        <v>130</v>
      </c>
      <c r="G14" s="62">
        <v>8471.9025469999997</v>
      </c>
      <c r="H14" s="64">
        <v>3429</v>
      </c>
      <c r="I14" s="124" t="s">
        <v>2923</v>
      </c>
      <c r="J14" s="62">
        <v>290.50153833399997</v>
      </c>
      <c r="K14" s="63">
        <v>1.2354305051628741E-4</v>
      </c>
      <c r="L14" s="63">
        <f t="shared" si="0"/>
        <v>1.3373208887322149E-2</v>
      </c>
      <c r="M14" s="63">
        <f>J14/'סכום נכסי הקרן'!$C$41</f>
        <v>9.2893032399714523E-5</v>
      </c>
    </row>
    <row r="15" spans="1:13">
      <c r="A15" s="61" t="s">
        <v>1388</v>
      </c>
      <c r="B15" s="55" t="s">
        <v>1389</v>
      </c>
      <c r="C15" s="68" t="s">
        <v>118</v>
      </c>
      <c r="D15" s="55" t="s">
        <v>1390</v>
      </c>
      <c r="E15" s="68" t="s">
        <v>1383</v>
      </c>
      <c r="F15" s="68" t="s">
        <v>130</v>
      </c>
      <c r="G15" s="62">
        <v>4325.38202</v>
      </c>
      <c r="H15" s="64">
        <v>1848</v>
      </c>
      <c r="I15" s="124" t="s">
        <v>2923</v>
      </c>
      <c r="J15" s="62">
        <v>79.933059729999997</v>
      </c>
      <c r="K15" s="63">
        <v>6.4146295627234408E-5</v>
      </c>
      <c r="L15" s="63">
        <f t="shared" si="0"/>
        <v>3.6797103068799074E-3</v>
      </c>
      <c r="M15" s="63">
        <f>J15/'סכום נכסי הקרן'!$C$41</f>
        <v>2.5560017168549933E-5</v>
      </c>
    </row>
    <row r="16" spans="1:13">
      <c r="A16" s="61" t="s">
        <v>1391</v>
      </c>
      <c r="B16" s="55" t="s">
        <v>1392</v>
      </c>
      <c r="C16" s="68" t="s">
        <v>118</v>
      </c>
      <c r="D16" s="55" t="s">
        <v>1390</v>
      </c>
      <c r="E16" s="68" t="s">
        <v>1383</v>
      </c>
      <c r="F16" s="68" t="s">
        <v>130</v>
      </c>
      <c r="G16" s="62">
        <v>8262.5179349999999</v>
      </c>
      <c r="H16" s="64">
        <v>3393</v>
      </c>
      <c r="I16" s="124" t="s">
        <v>2923</v>
      </c>
      <c r="J16" s="62">
        <v>280.347233539</v>
      </c>
      <c r="K16" s="63">
        <v>6.4709543669366898E-5</v>
      </c>
      <c r="L16" s="63">
        <f t="shared" si="0"/>
        <v>1.2905756494788026E-2</v>
      </c>
      <c r="M16" s="63">
        <f>J16/'סכום נכסי הקרן'!$C$41</f>
        <v>8.9646012883989938E-5</v>
      </c>
    </row>
    <row r="17" spans="1:13">
      <c r="A17" s="61" t="s">
        <v>1393</v>
      </c>
      <c r="B17" s="55" t="s">
        <v>1394</v>
      </c>
      <c r="C17" s="68" t="s">
        <v>118</v>
      </c>
      <c r="D17" s="55" t="s">
        <v>1395</v>
      </c>
      <c r="E17" s="68" t="s">
        <v>1383</v>
      </c>
      <c r="F17" s="68" t="s">
        <v>130</v>
      </c>
      <c r="G17" s="62">
        <v>7985</v>
      </c>
      <c r="H17" s="64">
        <v>17740</v>
      </c>
      <c r="I17" s="124" t="s">
        <v>2923</v>
      </c>
      <c r="J17" s="62">
        <v>1416.53945</v>
      </c>
      <c r="K17" s="63">
        <v>7.3310067524218485E-4</v>
      </c>
      <c r="L17" s="63">
        <f t="shared" si="0"/>
        <v>6.5210250075172435E-2</v>
      </c>
      <c r="M17" s="63">
        <f>J17/'סכום נכסי הקרן'!$C$41</f>
        <v>4.5296367715971932E-4</v>
      </c>
    </row>
    <row r="18" spans="1:13">
      <c r="A18" s="61" t="s">
        <v>1396</v>
      </c>
      <c r="B18" s="55" t="s">
        <v>1397</v>
      </c>
      <c r="C18" s="68" t="s">
        <v>118</v>
      </c>
      <c r="D18" s="55" t="s">
        <v>1395</v>
      </c>
      <c r="E18" s="68" t="s">
        <v>1383</v>
      </c>
      <c r="F18" s="68" t="s">
        <v>130</v>
      </c>
      <c r="G18" s="62">
        <v>410.911292</v>
      </c>
      <c r="H18" s="64">
        <v>18340</v>
      </c>
      <c r="I18" s="124" t="s">
        <v>2923</v>
      </c>
      <c r="J18" s="62">
        <v>75.361130934000002</v>
      </c>
      <c r="K18" s="63">
        <v>3.9494045299741861E-5</v>
      </c>
      <c r="L18" s="63">
        <f t="shared" si="0"/>
        <v>3.4692420279251335E-3</v>
      </c>
      <c r="M18" s="63">
        <f>J18/'סכום נכסי הקרן'!$C$41</f>
        <v>2.4098061640838676E-5</v>
      </c>
    </row>
    <row r="19" spans="1:13">
      <c r="A19" s="61" t="s">
        <v>1398</v>
      </c>
      <c r="B19" s="55" t="s">
        <v>1399</v>
      </c>
      <c r="C19" s="68" t="s">
        <v>118</v>
      </c>
      <c r="D19" s="55" t="s">
        <v>1395</v>
      </c>
      <c r="E19" s="68" t="s">
        <v>1383</v>
      </c>
      <c r="F19" s="68" t="s">
        <v>130</v>
      </c>
      <c r="G19" s="62">
        <v>588.52518499999996</v>
      </c>
      <c r="H19" s="64">
        <v>33260</v>
      </c>
      <c r="I19" s="124" t="s">
        <v>2923</v>
      </c>
      <c r="J19" s="62">
        <v>195.74347669400004</v>
      </c>
      <c r="K19" s="63">
        <v>7.0444304998219516E-5</v>
      </c>
      <c r="L19" s="63">
        <f t="shared" si="0"/>
        <v>9.0110311193941188E-3</v>
      </c>
      <c r="M19" s="63">
        <f>J19/'סכום נכסי הקרן'!$C$41</f>
        <v>6.2592457261491786E-5</v>
      </c>
    </row>
    <row r="20" spans="1:13">
      <c r="A20" s="61" t="s">
        <v>1400</v>
      </c>
      <c r="B20" s="55" t="s">
        <v>1401</v>
      </c>
      <c r="C20" s="68" t="s">
        <v>118</v>
      </c>
      <c r="D20" s="55" t="s">
        <v>1395</v>
      </c>
      <c r="E20" s="68" t="s">
        <v>1383</v>
      </c>
      <c r="F20" s="68" t="s">
        <v>130</v>
      </c>
      <c r="G20" s="62">
        <v>1798.9236040000001</v>
      </c>
      <c r="H20" s="64">
        <v>18500</v>
      </c>
      <c r="I20" s="124" t="s">
        <v>2923</v>
      </c>
      <c r="J20" s="62">
        <v>332.80086664800001</v>
      </c>
      <c r="K20" s="63">
        <v>5.7422924134583982E-5</v>
      </c>
      <c r="L20" s="63">
        <f t="shared" si="0"/>
        <v>1.5320454181032653E-2</v>
      </c>
      <c r="M20" s="63">
        <f>J20/'סכום נכסי הקרן'!$C$41</f>
        <v>1.0641899476842631E-4</v>
      </c>
    </row>
    <row r="21" spans="1:13">
      <c r="A21" s="61" t="s">
        <v>1402</v>
      </c>
      <c r="B21" s="55" t="s">
        <v>1403</v>
      </c>
      <c r="C21" s="68" t="s">
        <v>118</v>
      </c>
      <c r="D21" s="55" t="s">
        <v>1404</v>
      </c>
      <c r="E21" s="68" t="s">
        <v>1383</v>
      </c>
      <c r="F21" s="68" t="s">
        <v>130</v>
      </c>
      <c r="G21" s="62">
        <v>27990</v>
      </c>
      <c r="H21" s="64">
        <v>1833</v>
      </c>
      <c r="I21" s="124" t="s">
        <v>2923</v>
      </c>
      <c r="J21" s="62">
        <v>513.05669999999998</v>
      </c>
      <c r="K21" s="63">
        <v>4.3515599642864256E-4</v>
      </c>
      <c r="L21" s="63">
        <f t="shared" si="0"/>
        <v>2.361851320818684E-2</v>
      </c>
      <c r="M21" s="63">
        <f>J21/'סכום נכסי הקרן'!$C$41</f>
        <v>1.6405900267968602E-4</v>
      </c>
    </row>
    <row r="22" spans="1:13">
      <c r="A22" s="61" t="s">
        <v>1405</v>
      </c>
      <c r="B22" s="55" t="s">
        <v>1406</v>
      </c>
      <c r="C22" s="68" t="s">
        <v>118</v>
      </c>
      <c r="D22" s="55" t="s">
        <v>1404</v>
      </c>
      <c r="E22" s="68" t="s">
        <v>1383</v>
      </c>
      <c r="F22" s="68" t="s">
        <v>130</v>
      </c>
      <c r="G22" s="62">
        <v>1859.590097</v>
      </c>
      <c r="H22" s="64">
        <v>2759</v>
      </c>
      <c r="I22" s="124" t="s">
        <v>2923</v>
      </c>
      <c r="J22" s="62">
        <v>51.306090761999997</v>
      </c>
      <c r="K22" s="63">
        <v>2.7985332709092752E-4</v>
      </c>
      <c r="L22" s="63">
        <f t="shared" si="0"/>
        <v>2.3618706905547274E-3</v>
      </c>
      <c r="M22" s="63">
        <f>J22/'סכום נכסי הקרן'!$C$41</f>
        <v>1.640603481409983E-5</v>
      </c>
    </row>
    <row r="23" spans="1:13">
      <c r="A23" s="61" t="s">
        <v>1407</v>
      </c>
      <c r="B23" s="55" t="s">
        <v>1408</v>
      </c>
      <c r="C23" s="68" t="s">
        <v>118</v>
      </c>
      <c r="D23" s="55" t="s">
        <v>1404</v>
      </c>
      <c r="E23" s="68" t="s">
        <v>1383</v>
      </c>
      <c r="F23" s="68" t="s">
        <v>130</v>
      </c>
      <c r="G23" s="62">
        <v>18176.329646999999</v>
      </c>
      <c r="H23" s="64">
        <v>1860</v>
      </c>
      <c r="I23" s="124" t="s">
        <v>2923</v>
      </c>
      <c r="J23" s="62">
        <v>338.07973143399994</v>
      </c>
      <c r="K23" s="63">
        <v>8.8672678797144911E-5</v>
      </c>
      <c r="L23" s="63">
        <f t="shared" si="0"/>
        <v>1.5563466186669402E-2</v>
      </c>
      <c r="M23" s="63">
        <f>J23/'סכום נכסי הקרן'!$C$41</f>
        <v>1.081070056492355E-4</v>
      </c>
    </row>
    <row r="24" spans="1:13">
      <c r="A24" s="61" t="s">
        <v>1409</v>
      </c>
      <c r="B24" s="55" t="s">
        <v>1410</v>
      </c>
      <c r="C24" s="68" t="s">
        <v>118</v>
      </c>
      <c r="D24" s="55" t="s">
        <v>1404</v>
      </c>
      <c r="E24" s="68" t="s">
        <v>1383</v>
      </c>
      <c r="F24" s="68" t="s">
        <v>130</v>
      </c>
      <c r="G24" s="62">
        <v>3828.7051449999999</v>
      </c>
      <c r="H24" s="64">
        <v>1841</v>
      </c>
      <c r="I24" s="124" t="s">
        <v>2923</v>
      </c>
      <c r="J24" s="62">
        <v>70.486461727999995</v>
      </c>
      <c r="K24" s="63">
        <v>5.2071581661389271E-5</v>
      </c>
      <c r="L24" s="63">
        <f t="shared" si="0"/>
        <v>3.2448371248657783E-3</v>
      </c>
      <c r="M24" s="63">
        <f>J24/'סכום נכסי הקרן'!$C$41</f>
        <v>2.25392994838885E-5</v>
      </c>
    </row>
    <row r="25" spans="1:13">
      <c r="A25" s="61" t="s">
        <v>1411</v>
      </c>
      <c r="B25" s="55" t="s">
        <v>1412</v>
      </c>
      <c r="C25" s="68" t="s">
        <v>118</v>
      </c>
      <c r="D25" s="55" t="s">
        <v>1404</v>
      </c>
      <c r="E25" s="68" t="s">
        <v>1383</v>
      </c>
      <c r="F25" s="68" t="s">
        <v>130</v>
      </c>
      <c r="G25" s="62">
        <v>15286.566927</v>
      </c>
      <c r="H25" s="64">
        <v>3381</v>
      </c>
      <c r="I25" s="124" t="s">
        <v>2923</v>
      </c>
      <c r="J25" s="62">
        <v>516.83882780199997</v>
      </c>
      <c r="K25" s="63">
        <v>9.6517875374472749E-5</v>
      </c>
      <c r="L25" s="63">
        <f t="shared" si="0"/>
        <v>2.379262307839531E-2</v>
      </c>
      <c r="M25" s="63">
        <f>J25/'סכום נכסי הקרן'!$C$41</f>
        <v>1.652684052958164E-4</v>
      </c>
    </row>
    <row r="26" spans="1:13">
      <c r="A26" s="123" t="s">
        <v>2923</v>
      </c>
      <c r="B26" s="124" t="s">
        <v>2923</v>
      </c>
      <c r="C26" s="124" t="s">
        <v>2923</v>
      </c>
      <c r="D26" s="124" t="s">
        <v>2923</v>
      </c>
      <c r="E26" s="124" t="s">
        <v>2923</v>
      </c>
      <c r="F26" s="124" t="s">
        <v>2923</v>
      </c>
      <c r="G26" s="124" t="s">
        <v>2923</v>
      </c>
      <c r="H26" s="124" t="s">
        <v>2923</v>
      </c>
      <c r="I26" s="124" t="s">
        <v>2923</v>
      </c>
      <c r="J26" s="124" t="s">
        <v>2923</v>
      </c>
      <c r="K26" s="124" t="s">
        <v>2923</v>
      </c>
      <c r="L26" s="124" t="s">
        <v>2923</v>
      </c>
      <c r="M26" s="124" t="s">
        <v>2923</v>
      </c>
    </row>
    <row r="27" spans="1:13">
      <c r="A27" s="71" t="s">
        <v>209</v>
      </c>
      <c r="B27" s="121" t="s">
        <v>2923</v>
      </c>
      <c r="C27" s="121" t="s">
        <v>2923</v>
      </c>
      <c r="D27" s="121" t="s">
        <v>2923</v>
      </c>
      <c r="E27" s="121" t="s">
        <v>2923</v>
      </c>
      <c r="F27" s="121" t="s">
        <v>2923</v>
      </c>
      <c r="G27" s="121" t="s">
        <v>2923</v>
      </c>
      <c r="H27" s="121" t="s">
        <v>2923</v>
      </c>
      <c r="I27" s="121" t="s">
        <v>2923</v>
      </c>
      <c r="J27" s="65">
        <v>1110.3377840990001</v>
      </c>
      <c r="K27" s="121" t="s">
        <v>2923</v>
      </c>
      <c r="L27" s="66">
        <f t="shared" si="0"/>
        <v>5.1114287405838656E-2</v>
      </c>
      <c r="M27" s="66">
        <f>J27/'סכום נכסי הקרן'!$C$41</f>
        <v>3.5505024980056688E-4</v>
      </c>
    </row>
    <row r="28" spans="1:13">
      <c r="A28" s="61" t="s">
        <v>1413</v>
      </c>
      <c r="B28" s="55" t="s">
        <v>1414</v>
      </c>
      <c r="C28" s="68" t="s">
        <v>118</v>
      </c>
      <c r="D28" s="55" t="s">
        <v>1382</v>
      </c>
      <c r="E28" s="68" t="s">
        <v>1415</v>
      </c>
      <c r="F28" s="68" t="s">
        <v>130</v>
      </c>
      <c r="G28" s="62">
        <v>82984.072</v>
      </c>
      <c r="H28" s="64">
        <v>381.09</v>
      </c>
      <c r="I28" s="124" t="s">
        <v>2923</v>
      </c>
      <c r="J28" s="62">
        <v>316.24399998500002</v>
      </c>
      <c r="K28" s="63">
        <v>9.1453193779389658E-4</v>
      </c>
      <c r="L28" s="63">
        <f t="shared" si="0"/>
        <v>1.4558260501530458E-2</v>
      </c>
      <c r="M28" s="63">
        <f>J28/'סכום נכסי הקרן'!$C$41</f>
        <v>1.0112464224904137E-4</v>
      </c>
    </row>
    <row r="29" spans="1:13">
      <c r="A29" s="61" t="s">
        <v>1416</v>
      </c>
      <c r="B29" s="55" t="s">
        <v>1417</v>
      </c>
      <c r="C29" s="68" t="s">
        <v>118</v>
      </c>
      <c r="D29" s="55" t="s">
        <v>1382</v>
      </c>
      <c r="E29" s="68" t="s">
        <v>1415</v>
      </c>
      <c r="F29" s="68" t="s">
        <v>130</v>
      </c>
      <c r="G29" s="62">
        <v>144.05058600000001</v>
      </c>
      <c r="H29" s="64">
        <v>352.49</v>
      </c>
      <c r="I29" s="124" t="s">
        <v>2923</v>
      </c>
      <c r="J29" s="62">
        <v>0.50776391600000004</v>
      </c>
      <c r="K29" s="63">
        <v>9.1870709374707987E-7</v>
      </c>
      <c r="L29" s="63">
        <f t="shared" si="0"/>
        <v>2.3374860432943716E-5</v>
      </c>
      <c r="M29" s="63">
        <f>J29/'סכום נכסי הקרן'!$C$41</f>
        <v>1.6236654088269752E-7</v>
      </c>
    </row>
    <row r="30" spans="1:13">
      <c r="A30" s="61" t="s">
        <v>1418</v>
      </c>
      <c r="B30" s="55" t="s">
        <v>1419</v>
      </c>
      <c r="C30" s="68" t="s">
        <v>118</v>
      </c>
      <c r="D30" s="55" t="s">
        <v>1395</v>
      </c>
      <c r="E30" s="68" t="s">
        <v>1415</v>
      </c>
      <c r="F30" s="68" t="s">
        <v>130</v>
      </c>
      <c r="G30" s="62">
        <v>9523.6035649999994</v>
      </c>
      <c r="H30" s="64">
        <v>3822.41</v>
      </c>
      <c r="I30" s="124" t="s">
        <v>2923</v>
      </c>
      <c r="J30" s="62">
        <v>364.03117502999999</v>
      </c>
      <c r="K30" s="63">
        <v>8.8009236410467248E-4</v>
      </c>
      <c r="L30" s="63">
        <f t="shared" si="0"/>
        <v>1.6758138263544418E-2</v>
      </c>
      <c r="M30" s="63">
        <f>J30/'סכום נכסי הקרן'!$C$41</f>
        <v>1.1640544119146289E-4</v>
      </c>
    </row>
    <row r="31" spans="1:13">
      <c r="A31" s="61" t="s">
        <v>1420</v>
      </c>
      <c r="B31" s="55" t="s">
        <v>1421</v>
      </c>
      <c r="C31" s="68" t="s">
        <v>118</v>
      </c>
      <c r="D31" s="55" t="s">
        <v>1404</v>
      </c>
      <c r="E31" s="68" t="s">
        <v>1415</v>
      </c>
      <c r="F31" s="68" t="s">
        <v>130</v>
      </c>
      <c r="G31" s="62">
        <v>11227.256799999999</v>
      </c>
      <c r="H31" s="64">
        <v>3826</v>
      </c>
      <c r="I31" s="124" t="s">
        <v>2923</v>
      </c>
      <c r="J31" s="62">
        <v>429.55484516800004</v>
      </c>
      <c r="K31" s="63">
        <v>6.6090065860743808E-4</v>
      </c>
      <c r="L31" s="63">
        <f t="shared" si="0"/>
        <v>1.9774513780330832E-2</v>
      </c>
      <c r="M31" s="63">
        <f>J31/'סכום נכסי הקרן'!$C$41</f>
        <v>1.3735779981917989E-4</v>
      </c>
    </row>
    <row r="32" spans="1:13">
      <c r="A32" s="123" t="s">
        <v>2923</v>
      </c>
      <c r="B32" s="124" t="s">
        <v>2923</v>
      </c>
      <c r="C32" s="124" t="s">
        <v>2923</v>
      </c>
      <c r="D32" s="124" t="s">
        <v>2923</v>
      </c>
      <c r="E32" s="124" t="s">
        <v>2923</v>
      </c>
      <c r="F32" s="124" t="s">
        <v>2923</v>
      </c>
      <c r="G32" s="124" t="s">
        <v>2923</v>
      </c>
      <c r="H32" s="124" t="s">
        <v>2923</v>
      </c>
      <c r="I32" s="124" t="s">
        <v>2923</v>
      </c>
      <c r="J32" s="124" t="s">
        <v>2923</v>
      </c>
      <c r="K32" s="124" t="s">
        <v>2923</v>
      </c>
      <c r="L32" s="124" t="s">
        <v>2923</v>
      </c>
      <c r="M32" s="124" t="s">
        <v>2923</v>
      </c>
    </row>
    <row r="33" spans="1:13">
      <c r="A33" s="56" t="s">
        <v>182</v>
      </c>
      <c r="B33" s="121" t="s">
        <v>2923</v>
      </c>
      <c r="C33" s="121" t="s">
        <v>2923</v>
      </c>
      <c r="D33" s="121" t="s">
        <v>2923</v>
      </c>
      <c r="E33" s="121" t="s">
        <v>2923</v>
      </c>
      <c r="F33" s="121" t="s">
        <v>2923</v>
      </c>
      <c r="G33" s="121" t="s">
        <v>2923</v>
      </c>
      <c r="H33" s="121" t="s">
        <v>2923</v>
      </c>
      <c r="I33" s="65">
        <v>2.7545461E-2</v>
      </c>
      <c r="J33" s="65">
        <v>15271.881789879</v>
      </c>
      <c r="K33" s="121" t="s">
        <v>2923</v>
      </c>
      <c r="L33" s="66">
        <f t="shared" si="0"/>
        <v>0.70303953104622796</v>
      </c>
      <c r="M33" s="66">
        <f>J33/'סכום נכסי הקרן'!$C$41</f>
        <v>4.8834557574038246E-3</v>
      </c>
    </row>
    <row r="34" spans="1:13">
      <c r="A34" s="71" t="s">
        <v>210</v>
      </c>
      <c r="B34" s="121" t="s">
        <v>2923</v>
      </c>
      <c r="C34" s="121" t="s">
        <v>2923</v>
      </c>
      <c r="D34" s="121" t="s">
        <v>2923</v>
      </c>
      <c r="E34" s="121" t="s">
        <v>2923</v>
      </c>
      <c r="F34" s="121" t="s">
        <v>2923</v>
      </c>
      <c r="G34" s="121" t="s">
        <v>2923</v>
      </c>
      <c r="H34" s="121" t="s">
        <v>2923</v>
      </c>
      <c r="I34" s="65">
        <v>2.7545461E-2</v>
      </c>
      <c r="J34" s="65">
        <v>15271.881789879</v>
      </c>
      <c r="K34" s="121" t="s">
        <v>2923</v>
      </c>
      <c r="L34" s="66">
        <f t="shared" si="0"/>
        <v>0.70303953104622796</v>
      </c>
      <c r="M34" s="66">
        <f>J34/'סכום נכסי הקרן'!$C$41</f>
        <v>4.8834557574038246E-3</v>
      </c>
    </row>
    <row r="35" spans="1:13">
      <c r="A35" s="61" t="s">
        <v>1422</v>
      </c>
      <c r="B35" s="55" t="s">
        <v>1423</v>
      </c>
      <c r="C35" s="68" t="s">
        <v>26</v>
      </c>
      <c r="D35" s="124" t="s">
        <v>2923</v>
      </c>
      <c r="E35" s="68" t="s">
        <v>1383</v>
      </c>
      <c r="F35" s="68" t="s">
        <v>129</v>
      </c>
      <c r="G35" s="62">
        <v>4692.9133160000001</v>
      </c>
      <c r="H35" s="64">
        <v>6579.6</v>
      </c>
      <c r="I35" s="124" t="s">
        <v>2923</v>
      </c>
      <c r="J35" s="62">
        <v>1119.926651175</v>
      </c>
      <c r="K35" s="63">
        <v>1.0495998935395744E-4</v>
      </c>
      <c r="L35" s="63">
        <f t="shared" si="0"/>
        <v>5.1555709930261491E-2</v>
      </c>
      <c r="M35" s="63">
        <f>J35/'סכום נכסי הקרן'!$C$41</f>
        <v>3.5811646055137981E-4</v>
      </c>
    </row>
    <row r="36" spans="1:13">
      <c r="A36" s="61" t="s">
        <v>1424</v>
      </c>
      <c r="B36" s="55" t="s">
        <v>1425</v>
      </c>
      <c r="C36" s="68" t="s">
        <v>26</v>
      </c>
      <c r="D36" s="124" t="s">
        <v>2923</v>
      </c>
      <c r="E36" s="68" t="s">
        <v>1383</v>
      </c>
      <c r="F36" s="68" t="s">
        <v>129</v>
      </c>
      <c r="G36" s="62">
        <v>3572.0954499999998</v>
      </c>
      <c r="H36" s="64">
        <v>1866.48</v>
      </c>
      <c r="I36" s="124" t="s">
        <v>2923</v>
      </c>
      <c r="J36" s="62">
        <v>241.82096583200001</v>
      </c>
      <c r="K36" s="63">
        <v>2.3568931343795669E-4</v>
      </c>
      <c r="L36" s="63">
        <f t="shared" si="0"/>
        <v>1.1132203663882746E-2</v>
      </c>
      <c r="M36" s="63">
        <f>J36/'סכום נכסי הקרן'!$C$41</f>
        <v>7.7326553734580119E-5</v>
      </c>
    </row>
    <row r="37" spans="1:13">
      <c r="A37" s="61" t="s">
        <v>1426</v>
      </c>
      <c r="B37" s="55" t="s">
        <v>1427</v>
      </c>
      <c r="C37" s="68" t="s">
        <v>26</v>
      </c>
      <c r="D37" s="124" t="s">
        <v>2923</v>
      </c>
      <c r="E37" s="68" t="s">
        <v>1383</v>
      </c>
      <c r="F37" s="68" t="s">
        <v>129</v>
      </c>
      <c r="G37" s="62">
        <v>507.76893999999999</v>
      </c>
      <c r="H37" s="64">
        <v>4831.8</v>
      </c>
      <c r="I37" s="124" t="s">
        <v>2923</v>
      </c>
      <c r="J37" s="62">
        <v>88.986194964999996</v>
      </c>
      <c r="K37" s="63">
        <v>2.7508803572310863E-5</v>
      </c>
      <c r="L37" s="63">
        <f t="shared" si="0"/>
        <v>4.0964704702757832E-3</v>
      </c>
      <c r="M37" s="63">
        <f>J37/'סכום נכסי הקרן'!$C$41</f>
        <v>2.8454918137153255E-5</v>
      </c>
    </row>
    <row r="38" spans="1:13">
      <c r="A38" s="61" t="s">
        <v>1428</v>
      </c>
      <c r="B38" s="55" t="s">
        <v>1429</v>
      </c>
      <c r="C38" s="68" t="s">
        <v>1241</v>
      </c>
      <c r="D38" s="124" t="s">
        <v>2923</v>
      </c>
      <c r="E38" s="68" t="s">
        <v>1383</v>
      </c>
      <c r="F38" s="68" t="s">
        <v>129</v>
      </c>
      <c r="G38" s="62">
        <v>1261.7898740000001</v>
      </c>
      <c r="H38" s="64">
        <v>7266</v>
      </c>
      <c r="I38" s="124" t="s">
        <v>2923</v>
      </c>
      <c r="J38" s="62">
        <v>332.52935277499995</v>
      </c>
      <c r="K38" s="63">
        <v>5.596761472610335E-6</v>
      </c>
      <c r="L38" s="63">
        <f t="shared" si="0"/>
        <v>1.5307955067395391E-2</v>
      </c>
      <c r="M38" s="63">
        <f>J38/'סכום נכסי הקרן'!$C$41</f>
        <v>1.0633217337964396E-4</v>
      </c>
    </row>
    <row r="39" spans="1:13">
      <c r="A39" s="61" t="s">
        <v>1430</v>
      </c>
      <c r="B39" s="55" t="s">
        <v>1431</v>
      </c>
      <c r="C39" s="68" t="s">
        <v>1241</v>
      </c>
      <c r="D39" s="124" t="s">
        <v>2923</v>
      </c>
      <c r="E39" s="68" t="s">
        <v>1383</v>
      </c>
      <c r="F39" s="68" t="s">
        <v>129</v>
      </c>
      <c r="G39" s="62">
        <v>396.717511</v>
      </c>
      <c r="H39" s="64">
        <v>17881</v>
      </c>
      <c r="I39" s="124" t="s">
        <v>2923</v>
      </c>
      <c r="J39" s="62">
        <v>257.28870995099999</v>
      </c>
      <c r="K39" s="63">
        <v>3.6261948685035434E-6</v>
      </c>
      <c r="L39" s="63">
        <f t="shared" si="0"/>
        <v>1.1844259697407803E-2</v>
      </c>
      <c r="M39" s="63">
        <f>J39/'סכום נכסי הקרן'!$C$41</f>
        <v>8.2272639954422314E-5</v>
      </c>
    </row>
    <row r="40" spans="1:13">
      <c r="A40" s="61" t="s">
        <v>1432</v>
      </c>
      <c r="B40" s="55" t="s">
        <v>1433</v>
      </c>
      <c r="C40" s="68" t="s">
        <v>1241</v>
      </c>
      <c r="D40" s="124" t="s">
        <v>2923</v>
      </c>
      <c r="E40" s="68" t="s">
        <v>1383</v>
      </c>
      <c r="F40" s="68" t="s">
        <v>129</v>
      </c>
      <c r="G40" s="62">
        <v>1498.245471</v>
      </c>
      <c r="H40" s="64">
        <v>3760</v>
      </c>
      <c r="I40" s="124" t="s">
        <v>2923</v>
      </c>
      <c r="J40" s="62">
        <v>204.323525711</v>
      </c>
      <c r="K40" s="63">
        <v>1.6558026667244239E-6</v>
      </c>
      <c r="L40" s="63">
        <f t="shared" si="0"/>
        <v>9.4060128066713808E-3</v>
      </c>
      <c r="M40" s="63">
        <f>J40/'סכום נכסי הקרן'!$C$41</f>
        <v>6.5336080499765124E-5</v>
      </c>
    </row>
    <row r="41" spans="1:13">
      <c r="A41" s="61" t="s">
        <v>1434</v>
      </c>
      <c r="B41" s="55" t="s">
        <v>1435</v>
      </c>
      <c r="C41" s="68" t="s">
        <v>1241</v>
      </c>
      <c r="D41" s="124" t="s">
        <v>2923</v>
      </c>
      <c r="E41" s="68" t="s">
        <v>1383</v>
      </c>
      <c r="F41" s="68" t="s">
        <v>129</v>
      </c>
      <c r="G41" s="62">
        <v>1632.5361849999999</v>
      </c>
      <c r="H41" s="64">
        <v>3487.98</v>
      </c>
      <c r="I41" s="62">
        <v>2.7545461E-2</v>
      </c>
      <c r="J41" s="62">
        <v>206.55812217600001</v>
      </c>
      <c r="K41" s="63">
        <v>8.4368795090439277E-5</v>
      </c>
      <c r="L41" s="63">
        <f t="shared" si="0"/>
        <v>9.5088822285570532E-3</v>
      </c>
      <c r="M41" s="63">
        <f>J41/'סכום נכסי הקרן'!$C$41</f>
        <v>6.6050632453651414E-5</v>
      </c>
    </row>
    <row r="42" spans="1:13">
      <c r="A42" s="61" t="s">
        <v>1436</v>
      </c>
      <c r="B42" s="55" t="s">
        <v>1437</v>
      </c>
      <c r="C42" s="68" t="s">
        <v>26</v>
      </c>
      <c r="D42" s="124" t="s">
        <v>2923</v>
      </c>
      <c r="E42" s="68" t="s">
        <v>1383</v>
      </c>
      <c r="F42" s="68" t="s">
        <v>137</v>
      </c>
      <c r="G42" s="62">
        <v>2281.1194890000002</v>
      </c>
      <c r="H42" s="64">
        <v>5340</v>
      </c>
      <c r="I42" s="124" t="s">
        <v>2923</v>
      </c>
      <c r="J42" s="62">
        <v>333.65464860199995</v>
      </c>
      <c r="K42" s="63">
        <v>3.267045931113885E-5</v>
      </c>
      <c r="L42" s="63">
        <f t="shared" si="0"/>
        <v>1.5359757946790821E-2</v>
      </c>
      <c r="M42" s="63">
        <f>J42/'סכום נכסי הקרן'!$C$41</f>
        <v>1.0669200672963672E-4</v>
      </c>
    </row>
    <row r="43" spans="1:13">
      <c r="A43" s="61" t="s">
        <v>1438</v>
      </c>
      <c r="B43" s="55" t="s">
        <v>1439</v>
      </c>
      <c r="C43" s="68" t="s">
        <v>119</v>
      </c>
      <c r="D43" s="124" t="s">
        <v>2923</v>
      </c>
      <c r="E43" s="68" t="s">
        <v>1383</v>
      </c>
      <c r="F43" s="68" t="s">
        <v>129</v>
      </c>
      <c r="G43" s="62">
        <v>5520.5277109999997</v>
      </c>
      <c r="H43" s="64">
        <v>1022.25</v>
      </c>
      <c r="I43" s="124" t="s">
        <v>2923</v>
      </c>
      <c r="J43" s="62">
        <v>204.68464736700005</v>
      </c>
      <c r="K43" s="63">
        <v>2.8495782433736241E-5</v>
      </c>
      <c r="L43" s="63">
        <f t="shared" si="0"/>
        <v>9.4226370055211367E-3</v>
      </c>
      <c r="M43" s="63">
        <f>J43/'סכום נכסי הקרן'!$C$41</f>
        <v>6.5451555570511505E-5</v>
      </c>
    </row>
    <row r="44" spans="1:13">
      <c r="A44" s="61" t="s">
        <v>1440</v>
      </c>
      <c r="B44" s="55" t="s">
        <v>1441</v>
      </c>
      <c r="C44" s="68" t="s">
        <v>1241</v>
      </c>
      <c r="D44" s="124" t="s">
        <v>2923</v>
      </c>
      <c r="E44" s="68" t="s">
        <v>1383</v>
      </c>
      <c r="F44" s="68" t="s">
        <v>129</v>
      </c>
      <c r="G44" s="62">
        <v>1799.037163</v>
      </c>
      <c r="H44" s="64">
        <v>11399</v>
      </c>
      <c r="I44" s="124" t="s">
        <v>2923</v>
      </c>
      <c r="J44" s="62">
        <v>743.79703700500022</v>
      </c>
      <c r="K44" s="63">
        <v>1.3303929444041826E-5</v>
      </c>
      <c r="L44" s="63">
        <f t="shared" si="0"/>
        <v>3.42406212465656E-2</v>
      </c>
      <c r="M44" s="63">
        <f>J44/'סכום נכסי הקרן'!$C$41</f>
        <v>2.3784232831799263E-4</v>
      </c>
    </row>
    <row r="45" spans="1:13">
      <c r="A45" s="61" t="s">
        <v>1442</v>
      </c>
      <c r="B45" s="55" t="s">
        <v>1443</v>
      </c>
      <c r="C45" s="68" t="s">
        <v>26</v>
      </c>
      <c r="D45" s="124" t="s">
        <v>2923</v>
      </c>
      <c r="E45" s="68" t="s">
        <v>1383</v>
      </c>
      <c r="F45" s="68" t="s">
        <v>129</v>
      </c>
      <c r="G45" s="62">
        <v>782.31842499999982</v>
      </c>
      <c r="H45" s="64">
        <v>4819</v>
      </c>
      <c r="I45" s="124" t="s">
        <v>2923</v>
      </c>
      <c r="J45" s="62">
        <v>136.737627616</v>
      </c>
      <c r="K45" s="63">
        <v>9.2939643283169109E-5</v>
      </c>
      <c r="L45" s="63">
        <f t="shared" si="0"/>
        <v>6.2947028348029161E-3</v>
      </c>
      <c r="M45" s="63">
        <f>J45/'סכום נכסי הקרן'!$C$41</f>
        <v>4.3724287813544295E-5</v>
      </c>
    </row>
    <row r="46" spans="1:13">
      <c r="A46" s="61" t="s">
        <v>1444</v>
      </c>
      <c r="B46" s="55" t="s">
        <v>1445</v>
      </c>
      <c r="C46" s="68" t="s">
        <v>26</v>
      </c>
      <c r="D46" s="124" t="s">
        <v>2923</v>
      </c>
      <c r="E46" s="68" t="s">
        <v>1383</v>
      </c>
      <c r="F46" s="68" t="s">
        <v>129</v>
      </c>
      <c r="G46" s="62">
        <v>2210.5661759999998</v>
      </c>
      <c r="H46" s="64">
        <v>6526.5</v>
      </c>
      <c r="I46" s="124" t="s">
        <v>2923</v>
      </c>
      <c r="J46" s="62">
        <v>523.27672555599997</v>
      </c>
      <c r="K46" s="63">
        <v>5.7433808406654833E-5</v>
      </c>
      <c r="L46" s="63">
        <f t="shared" si="0"/>
        <v>2.4088991049295613E-2</v>
      </c>
      <c r="M46" s="63">
        <f>J46/'סכום נכסי הקרן'!$C$41</f>
        <v>1.6732703757734599E-4</v>
      </c>
    </row>
    <row r="47" spans="1:13">
      <c r="A47" s="61" t="s">
        <v>1446</v>
      </c>
      <c r="B47" s="55" t="s">
        <v>1447</v>
      </c>
      <c r="C47" s="68" t="s">
        <v>1241</v>
      </c>
      <c r="D47" s="124" t="s">
        <v>2923</v>
      </c>
      <c r="E47" s="68" t="s">
        <v>1383</v>
      </c>
      <c r="F47" s="68" t="s">
        <v>129</v>
      </c>
      <c r="G47" s="62">
        <v>651.53840200000002</v>
      </c>
      <c r="H47" s="64">
        <v>5335</v>
      </c>
      <c r="I47" s="124" t="s">
        <v>2923</v>
      </c>
      <c r="J47" s="62">
        <v>126.072973885</v>
      </c>
      <c r="K47" s="63">
        <v>1.9810824677693991E-5</v>
      </c>
      <c r="L47" s="63">
        <f t="shared" si="0"/>
        <v>5.8037565807020292E-3</v>
      </c>
      <c r="M47" s="63">
        <f>J47/'סכום נכסי הקרן'!$C$41</f>
        <v>4.0314075150826799E-5</v>
      </c>
    </row>
    <row r="48" spans="1:13">
      <c r="A48" s="61" t="s">
        <v>1448</v>
      </c>
      <c r="B48" s="55" t="s">
        <v>1449</v>
      </c>
      <c r="C48" s="68" t="s">
        <v>119</v>
      </c>
      <c r="D48" s="124" t="s">
        <v>2923</v>
      </c>
      <c r="E48" s="68" t="s">
        <v>1383</v>
      </c>
      <c r="F48" s="68" t="s">
        <v>129</v>
      </c>
      <c r="G48" s="62">
        <v>30251.131680000002</v>
      </c>
      <c r="H48" s="64">
        <v>855.35</v>
      </c>
      <c r="I48" s="124" t="s">
        <v>2923</v>
      </c>
      <c r="J48" s="62">
        <v>938.49732985100002</v>
      </c>
      <c r="K48" s="63">
        <v>3.0210792447487364E-5</v>
      </c>
      <c r="L48" s="63">
        <f t="shared" si="0"/>
        <v>4.3203629503199011E-2</v>
      </c>
      <c r="M48" s="63">
        <f>J48/'סכום נכסי הקרן'!$C$41</f>
        <v>3.001012089948409E-4</v>
      </c>
    </row>
    <row r="49" spans="1:13">
      <c r="A49" s="61" t="s">
        <v>1450</v>
      </c>
      <c r="B49" s="55" t="s">
        <v>1451</v>
      </c>
      <c r="C49" s="68" t="s">
        <v>26</v>
      </c>
      <c r="D49" s="124" t="s">
        <v>2923</v>
      </c>
      <c r="E49" s="68" t="s">
        <v>1383</v>
      </c>
      <c r="F49" s="68" t="s">
        <v>131</v>
      </c>
      <c r="G49" s="62">
        <v>10110.174964</v>
      </c>
      <c r="H49" s="64">
        <v>2972.5</v>
      </c>
      <c r="I49" s="124" t="s">
        <v>2923</v>
      </c>
      <c r="J49" s="62">
        <v>1205.5858928180003</v>
      </c>
      <c r="K49" s="63">
        <v>4.1869790674920775E-5</v>
      </c>
      <c r="L49" s="63">
        <f t="shared" si="0"/>
        <v>5.5499024441403186E-2</v>
      </c>
      <c r="M49" s="63">
        <f>J49/'סכום נכסי הקרן'!$C$41</f>
        <v>3.8550752620601186E-4</v>
      </c>
    </row>
    <row r="50" spans="1:13">
      <c r="A50" s="61" t="s">
        <v>1452</v>
      </c>
      <c r="B50" s="55" t="s">
        <v>1453</v>
      </c>
      <c r="C50" s="68" t="s">
        <v>1241</v>
      </c>
      <c r="D50" s="124" t="s">
        <v>2923</v>
      </c>
      <c r="E50" s="68" t="s">
        <v>1383</v>
      </c>
      <c r="F50" s="68" t="s">
        <v>129</v>
      </c>
      <c r="G50" s="62">
        <v>206.65015</v>
      </c>
      <c r="H50" s="64">
        <v>5397</v>
      </c>
      <c r="I50" s="124" t="s">
        <v>2923</v>
      </c>
      <c r="J50" s="62">
        <v>40.451599476000005</v>
      </c>
      <c r="K50" s="63">
        <v>2.0727196589769306E-6</v>
      </c>
      <c r="L50" s="63">
        <f t="shared" si="0"/>
        <v>1.862185283841318E-3</v>
      </c>
      <c r="M50" s="63">
        <f>J50/'סכום נכסי הקרן'!$C$41</f>
        <v>1.2935118217597919E-5</v>
      </c>
    </row>
    <row r="51" spans="1:13">
      <c r="A51" s="61" t="s">
        <v>1454</v>
      </c>
      <c r="B51" s="55" t="s">
        <v>1455</v>
      </c>
      <c r="C51" s="68" t="s">
        <v>26</v>
      </c>
      <c r="D51" s="124" t="s">
        <v>2923</v>
      </c>
      <c r="E51" s="68" t="s">
        <v>1383</v>
      </c>
      <c r="F51" s="68" t="s">
        <v>129</v>
      </c>
      <c r="G51" s="62">
        <v>1543.2515119999998</v>
      </c>
      <c r="H51" s="64">
        <v>4281.5</v>
      </c>
      <c r="I51" s="124" t="s">
        <v>2923</v>
      </c>
      <c r="J51" s="62">
        <v>239.65153495599998</v>
      </c>
      <c r="K51" s="63">
        <v>1.9969610662525878E-5</v>
      </c>
      <c r="L51" s="63">
        <f t="shared" si="0"/>
        <v>1.1032334133284949E-2</v>
      </c>
      <c r="M51" s="63">
        <f>J51/'סכום נכסי הקרן'!$C$41</f>
        <v>7.6632839636510487E-5</v>
      </c>
    </row>
    <row r="52" spans="1:13">
      <c r="A52" s="61" t="s">
        <v>1456</v>
      </c>
      <c r="B52" s="55" t="s">
        <v>1457</v>
      </c>
      <c r="C52" s="68" t="s">
        <v>119</v>
      </c>
      <c r="D52" s="124" t="s">
        <v>2923</v>
      </c>
      <c r="E52" s="68" t="s">
        <v>1383</v>
      </c>
      <c r="F52" s="68" t="s">
        <v>129</v>
      </c>
      <c r="G52" s="62">
        <v>9633.0174079999979</v>
      </c>
      <c r="H52" s="64">
        <v>491.97</v>
      </c>
      <c r="I52" s="124" t="s">
        <v>2923</v>
      </c>
      <c r="J52" s="62">
        <v>171.88917265399996</v>
      </c>
      <c r="K52" s="63">
        <v>6.6739991667665992E-5</v>
      </c>
      <c r="L52" s="63">
        <f t="shared" si="0"/>
        <v>7.9129006495243237E-3</v>
      </c>
      <c r="M52" s="63">
        <f>J52/'סכום נכסי הקרן'!$C$41</f>
        <v>5.4964619382324785E-5</v>
      </c>
    </row>
    <row r="53" spans="1:13">
      <c r="A53" s="61" t="s">
        <v>1458</v>
      </c>
      <c r="B53" s="55" t="s">
        <v>1459</v>
      </c>
      <c r="C53" s="68" t="s">
        <v>119</v>
      </c>
      <c r="D53" s="124" t="s">
        <v>2923</v>
      </c>
      <c r="E53" s="68" t="s">
        <v>1383</v>
      </c>
      <c r="F53" s="68" t="s">
        <v>129</v>
      </c>
      <c r="G53" s="62">
        <v>1125.3576750000002</v>
      </c>
      <c r="H53" s="64">
        <v>3962.75</v>
      </c>
      <c r="I53" s="124" t="s">
        <v>2923</v>
      </c>
      <c r="J53" s="62">
        <v>161.746468421</v>
      </c>
      <c r="K53" s="63">
        <v>1.0987338378560518E-5</v>
      </c>
      <c r="L53" s="63">
        <f t="shared" si="0"/>
        <v>7.4459822876866517E-3</v>
      </c>
      <c r="M53" s="63">
        <f>J53/'סכום נכסי הקרן'!$C$41</f>
        <v>5.1721309352573683E-5</v>
      </c>
    </row>
    <row r="54" spans="1:13">
      <c r="A54" s="61" t="s">
        <v>1460</v>
      </c>
      <c r="B54" s="55" t="s">
        <v>1461</v>
      </c>
      <c r="C54" s="68" t="s">
        <v>26</v>
      </c>
      <c r="D54" s="124" t="s">
        <v>2923</v>
      </c>
      <c r="E54" s="68" t="s">
        <v>1383</v>
      </c>
      <c r="F54" s="68" t="s">
        <v>131</v>
      </c>
      <c r="G54" s="62">
        <v>8561.2204999999994</v>
      </c>
      <c r="H54" s="64">
        <v>690</v>
      </c>
      <c r="I54" s="124" t="s">
        <v>2923</v>
      </c>
      <c r="J54" s="62">
        <v>236.97492588900002</v>
      </c>
      <c r="K54" s="63">
        <v>4.0578926111427967E-5</v>
      </c>
      <c r="L54" s="63">
        <f t="shared" si="0"/>
        <v>1.0909116706045247E-2</v>
      </c>
      <c r="M54" s="63">
        <f>J54/'סכום נכסי הקרן'!$C$41</f>
        <v>7.5776946293541926E-5</v>
      </c>
    </row>
    <row r="55" spans="1:13">
      <c r="A55" s="61" t="s">
        <v>1462</v>
      </c>
      <c r="B55" s="55" t="s">
        <v>1463</v>
      </c>
      <c r="C55" s="68" t="s">
        <v>119</v>
      </c>
      <c r="D55" s="124" t="s">
        <v>2923</v>
      </c>
      <c r="E55" s="68" t="s">
        <v>1383</v>
      </c>
      <c r="F55" s="68" t="s">
        <v>129</v>
      </c>
      <c r="G55" s="62">
        <v>8738.3492000000006</v>
      </c>
      <c r="H55" s="64">
        <v>1064</v>
      </c>
      <c r="I55" s="124" t="s">
        <v>2923</v>
      </c>
      <c r="J55" s="62">
        <v>337.22408071499996</v>
      </c>
      <c r="K55" s="63">
        <v>4.4771342911285286E-5</v>
      </c>
      <c r="L55" s="63">
        <f t="shared" si="0"/>
        <v>1.5524076392503776E-2</v>
      </c>
      <c r="M55" s="63">
        <f>J55/'סכום נכסי הקרן'!$C$41</f>
        <v>1.0783339611718712E-4</v>
      </c>
    </row>
    <row r="56" spans="1:13">
      <c r="A56" s="61" t="s">
        <v>1464</v>
      </c>
      <c r="B56" s="55" t="s">
        <v>1465</v>
      </c>
      <c r="C56" s="68" t="s">
        <v>1241</v>
      </c>
      <c r="D56" s="124" t="s">
        <v>2923</v>
      </c>
      <c r="E56" s="68" t="s">
        <v>1383</v>
      </c>
      <c r="F56" s="68" t="s">
        <v>129</v>
      </c>
      <c r="G56" s="62">
        <v>405.204928</v>
      </c>
      <c r="H56" s="64">
        <v>40564</v>
      </c>
      <c r="I56" s="124" t="s">
        <v>2923</v>
      </c>
      <c r="J56" s="62">
        <v>596.16029497599993</v>
      </c>
      <c r="K56" s="63">
        <v>2.1962326720867209E-5</v>
      </c>
      <c r="L56" s="63">
        <f t="shared" si="0"/>
        <v>2.7444178783918458E-2</v>
      </c>
      <c r="M56" s="63">
        <f>J56/'סכום נכסי הקרן'!$C$41</f>
        <v>1.9063285486962744E-4</v>
      </c>
    </row>
    <row r="57" spans="1:13">
      <c r="A57" s="61" t="s">
        <v>1466</v>
      </c>
      <c r="B57" s="55" t="s">
        <v>1467</v>
      </c>
      <c r="C57" s="68" t="s">
        <v>26</v>
      </c>
      <c r="D57" s="124" t="s">
        <v>2923</v>
      </c>
      <c r="E57" s="68" t="s">
        <v>1383</v>
      </c>
      <c r="F57" s="68" t="s">
        <v>129</v>
      </c>
      <c r="G57" s="62">
        <v>5550.0326000000005</v>
      </c>
      <c r="H57" s="64">
        <v>772.45</v>
      </c>
      <c r="I57" s="124" t="s">
        <v>2923</v>
      </c>
      <c r="J57" s="62">
        <v>155.49393967099999</v>
      </c>
      <c r="K57" s="63">
        <v>1.1790374457713942E-5</v>
      </c>
      <c r="L57" s="63">
        <f t="shared" si="0"/>
        <v>7.1581477601062827E-3</v>
      </c>
      <c r="M57" s="63">
        <f>J57/'סכום נכסי הקרן'!$C$41</f>
        <v>4.9721952106189286E-5</v>
      </c>
    </row>
    <row r="58" spans="1:13">
      <c r="A58" s="61" t="s">
        <v>1468</v>
      </c>
      <c r="B58" s="55" t="s">
        <v>1469</v>
      </c>
      <c r="C58" s="68" t="s">
        <v>26</v>
      </c>
      <c r="D58" s="124" t="s">
        <v>2923</v>
      </c>
      <c r="E58" s="68" t="s">
        <v>1383</v>
      </c>
      <c r="F58" s="68" t="s">
        <v>129</v>
      </c>
      <c r="G58" s="62">
        <v>5727.1612999999998</v>
      </c>
      <c r="H58" s="64">
        <v>567.15</v>
      </c>
      <c r="I58" s="124" t="s">
        <v>2923</v>
      </c>
      <c r="J58" s="62">
        <v>117.8107462</v>
      </c>
      <c r="K58" s="63">
        <v>1.961356609589041E-4</v>
      </c>
      <c r="L58" s="63">
        <f t="shared" si="0"/>
        <v>5.4234057662458117E-3</v>
      </c>
      <c r="M58" s="63">
        <f>J58/'סכום נכסי הקרן'!$C$41</f>
        <v>3.7672080934761417E-5</v>
      </c>
    </row>
    <row r="59" spans="1:13">
      <c r="A59" s="61" t="s">
        <v>1470</v>
      </c>
      <c r="B59" s="55" t="s">
        <v>1471</v>
      </c>
      <c r="C59" s="68" t="s">
        <v>26</v>
      </c>
      <c r="D59" s="124" t="s">
        <v>2923</v>
      </c>
      <c r="E59" s="68" t="s">
        <v>1383</v>
      </c>
      <c r="F59" s="68" t="s">
        <v>131</v>
      </c>
      <c r="G59" s="62">
        <v>1913.243254</v>
      </c>
      <c r="H59" s="64">
        <v>21775</v>
      </c>
      <c r="I59" s="124" t="s">
        <v>2923</v>
      </c>
      <c r="J59" s="62">
        <v>1671.2675354039998</v>
      </c>
      <c r="K59" s="63">
        <v>6.2160090128143638E-5</v>
      </c>
      <c r="L59" s="63">
        <f t="shared" si="0"/>
        <v>7.6936631680968662E-2</v>
      </c>
      <c r="M59" s="63">
        <f>J59/'סכום נכסי הקרן'!$C$41</f>
        <v>5.3441751188380751E-4</v>
      </c>
    </row>
    <row r="60" spans="1:13">
      <c r="A60" s="61" t="s">
        <v>1472</v>
      </c>
      <c r="B60" s="55" t="s">
        <v>1473</v>
      </c>
      <c r="C60" s="68" t="s">
        <v>26</v>
      </c>
      <c r="D60" s="124" t="s">
        <v>2923</v>
      </c>
      <c r="E60" s="68" t="s">
        <v>1383</v>
      </c>
      <c r="F60" s="68" t="s">
        <v>131</v>
      </c>
      <c r="G60" s="62">
        <v>1177.9058559999999</v>
      </c>
      <c r="H60" s="64">
        <v>9116.7000000000007</v>
      </c>
      <c r="I60" s="124" t="s">
        <v>2923</v>
      </c>
      <c r="J60" s="62">
        <v>430.79025158799999</v>
      </c>
      <c r="K60" s="63">
        <v>2.5945474377567218E-4</v>
      </c>
      <c r="L60" s="63">
        <f t="shared" si="0"/>
        <v>1.9831385589720023E-2</v>
      </c>
      <c r="M60" s="63">
        <f>J60/'סכום נכסי הקרן'!$C$41</f>
        <v>1.3775284298920236E-4</v>
      </c>
    </row>
    <row r="61" spans="1:13">
      <c r="A61" s="61" t="s">
        <v>1474</v>
      </c>
      <c r="B61" s="55" t="s">
        <v>1475</v>
      </c>
      <c r="C61" s="68" t="s">
        <v>26</v>
      </c>
      <c r="D61" s="124" t="s">
        <v>2923</v>
      </c>
      <c r="E61" s="68" t="s">
        <v>1383</v>
      </c>
      <c r="F61" s="68" t="s">
        <v>131</v>
      </c>
      <c r="G61" s="62">
        <v>1840.1304310000005</v>
      </c>
      <c r="H61" s="64">
        <v>2553.8000000000002</v>
      </c>
      <c r="I61" s="124" t="s">
        <v>2923</v>
      </c>
      <c r="J61" s="62">
        <v>188.518125489</v>
      </c>
      <c r="K61" s="63">
        <v>9.007844645078876E-5</v>
      </c>
      <c r="L61" s="63">
        <f t="shared" si="0"/>
        <v>8.6784128086516959E-3</v>
      </c>
      <c r="M61" s="63">
        <f>J61/'סכום נכסי הקרן'!$C$41</f>
        <v>6.0282022736998146E-5</v>
      </c>
    </row>
    <row r="62" spans="1:13">
      <c r="A62" s="61" t="s">
        <v>1476</v>
      </c>
      <c r="B62" s="55" t="s">
        <v>1477</v>
      </c>
      <c r="C62" s="68" t="s">
        <v>120</v>
      </c>
      <c r="D62" s="124" t="s">
        <v>2923</v>
      </c>
      <c r="E62" s="68" t="s">
        <v>1383</v>
      </c>
      <c r="F62" s="68" t="s">
        <v>138</v>
      </c>
      <c r="G62" s="62">
        <v>13148.77058</v>
      </c>
      <c r="H62" s="64">
        <v>247450</v>
      </c>
      <c r="I62" s="124" t="s">
        <v>2923</v>
      </c>
      <c r="J62" s="62">
        <v>834.14165507400003</v>
      </c>
      <c r="K62" s="63">
        <v>1.6320763691828246E-6</v>
      </c>
      <c r="L62" s="63">
        <f t="shared" si="0"/>
        <v>3.8399626586816039E-2</v>
      </c>
      <c r="M62" s="63">
        <f>J62/'סכום נכסי הקרן'!$C$41</f>
        <v>2.6673162639728336E-4</v>
      </c>
    </row>
    <row r="63" spans="1:13">
      <c r="A63" s="61" t="s">
        <v>1478</v>
      </c>
      <c r="B63" s="55" t="s">
        <v>1479</v>
      </c>
      <c r="C63" s="68" t="s">
        <v>1241</v>
      </c>
      <c r="D63" s="124" t="s">
        <v>2923</v>
      </c>
      <c r="E63" s="68" t="s">
        <v>1383</v>
      </c>
      <c r="F63" s="68" t="s">
        <v>129</v>
      </c>
      <c r="G63" s="62">
        <v>3247.3595</v>
      </c>
      <c r="H63" s="64">
        <v>4006</v>
      </c>
      <c r="I63" s="124" t="s">
        <v>2923</v>
      </c>
      <c r="J63" s="62">
        <v>471.83360663400003</v>
      </c>
      <c r="K63" s="63">
        <v>2.2700870325061168E-5</v>
      </c>
      <c r="L63" s="63">
        <f t="shared" si="0"/>
        <v>2.1720812281277223E-2</v>
      </c>
      <c r="M63" s="63">
        <f>J63/'סכום נכסי הקרן'!$C$41</f>
        <v>1.5087718557253677E-4</v>
      </c>
    </row>
    <row r="64" spans="1:13">
      <c r="A64" s="61" t="s">
        <v>1480</v>
      </c>
      <c r="B64" s="55" t="s">
        <v>1481</v>
      </c>
      <c r="C64" s="68" t="s">
        <v>119</v>
      </c>
      <c r="D64" s="124" t="s">
        <v>2923</v>
      </c>
      <c r="E64" s="68" t="s">
        <v>1383</v>
      </c>
      <c r="F64" s="68" t="s">
        <v>129</v>
      </c>
      <c r="G64" s="62">
        <v>133.082697</v>
      </c>
      <c r="H64" s="64">
        <v>93137</v>
      </c>
      <c r="I64" s="124" t="s">
        <v>2923</v>
      </c>
      <c r="J64" s="62">
        <v>449.56386131900007</v>
      </c>
      <c r="K64" s="63">
        <v>6.9770937030174372E-6</v>
      </c>
      <c r="L64" s="63">
        <f t="shared" si="0"/>
        <v>2.0695626811785675E-2</v>
      </c>
      <c r="M64" s="63">
        <f>J64/'סכום נכסי הקרן'!$C$41</f>
        <v>1.4375603852132489E-4</v>
      </c>
    </row>
    <row r="65" spans="1:13">
      <c r="A65" s="61" t="s">
        <v>1482</v>
      </c>
      <c r="B65" s="55" t="s">
        <v>1483</v>
      </c>
      <c r="C65" s="68" t="s">
        <v>119</v>
      </c>
      <c r="D65" s="124" t="s">
        <v>2923</v>
      </c>
      <c r="E65" s="68" t="s">
        <v>1383</v>
      </c>
      <c r="F65" s="68" t="s">
        <v>129</v>
      </c>
      <c r="G65" s="62">
        <v>1146.9083330000001</v>
      </c>
      <c r="H65" s="64">
        <v>5893.5</v>
      </c>
      <c r="I65" s="124" t="s">
        <v>2923</v>
      </c>
      <c r="J65" s="62">
        <v>245.15996542100001</v>
      </c>
      <c r="K65" s="63">
        <v>1.6268203304964539E-4</v>
      </c>
      <c r="L65" s="63">
        <f t="shared" si="0"/>
        <v>1.1285914171697822E-2</v>
      </c>
      <c r="M65" s="63">
        <f>J65/'סכום נכסי הקרן'!$C$41</f>
        <v>7.8394258225173891E-5</v>
      </c>
    </row>
    <row r="66" spans="1:13">
      <c r="A66" s="61" t="s">
        <v>1484</v>
      </c>
      <c r="B66" s="55" t="s">
        <v>1485</v>
      </c>
      <c r="C66" s="68" t="s">
        <v>26</v>
      </c>
      <c r="D66" s="124" t="s">
        <v>2923</v>
      </c>
      <c r="E66" s="68" t="s">
        <v>1383</v>
      </c>
      <c r="F66" s="68" t="s">
        <v>131</v>
      </c>
      <c r="G66" s="62">
        <v>225.89695499999999</v>
      </c>
      <c r="H66" s="64">
        <v>19498</v>
      </c>
      <c r="I66" s="124" t="s">
        <v>2923</v>
      </c>
      <c r="J66" s="62">
        <v>176.69247928800004</v>
      </c>
      <c r="K66" s="63">
        <v>4.3362502159516269E-5</v>
      </c>
      <c r="L66" s="63">
        <f t="shared" si="0"/>
        <v>8.1340203838112021E-3</v>
      </c>
      <c r="M66" s="63">
        <f>J66/'סכום נכסי הקרן'!$C$41</f>
        <v>5.6500562087953172E-5</v>
      </c>
    </row>
    <row r="67" spans="1:13">
      <c r="A67" s="61" t="s">
        <v>1486</v>
      </c>
      <c r="B67" s="55" t="s">
        <v>1487</v>
      </c>
      <c r="C67" s="68" t="s">
        <v>1241</v>
      </c>
      <c r="D67" s="124" t="s">
        <v>2923</v>
      </c>
      <c r="E67" s="68" t="s">
        <v>1383</v>
      </c>
      <c r="F67" s="68" t="s">
        <v>129</v>
      </c>
      <c r="G67" s="62">
        <v>460.53462000000002</v>
      </c>
      <c r="H67" s="64">
        <v>4602</v>
      </c>
      <c r="I67" s="124" t="s">
        <v>2923</v>
      </c>
      <c r="J67" s="62">
        <v>76.869924251</v>
      </c>
      <c r="K67" s="63">
        <v>1.0442460382514962E-5</v>
      </c>
      <c r="L67" s="63">
        <f t="shared" si="0"/>
        <v>3.5386991754216743E-3</v>
      </c>
      <c r="M67" s="63">
        <f>J67/'סכום נכסי הקרן'!$C$41</f>
        <v>2.4580525132372447E-5</v>
      </c>
    </row>
    <row r="68" spans="1:13">
      <c r="A68" s="61" t="s">
        <v>1488</v>
      </c>
      <c r="B68" s="55" t="s">
        <v>1489</v>
      </c>
      <c r="C68" s="68" t="s">
        <v>26</v>
      </c>
      <c r="D68" s="124" t="s">
        <v>2923</v>
      </c>
      <c r="E68" s="68" t="s">
        <v>1383</v>
      </c>
      <c r="F68" s="68" t="s">
        <v>131</v>
      </c>
      <c r="G68" s="62">
        <v>524.89138199999991</v>
      </c>
      <c r="H68" s="64">
        <v>20075</v>
      </c>
      <c r="I68" s="124" t="s">
        <v>2923</v>
      </c>
      <c r="J68" s="62">
        <v>422.71009350200001</v>
      </c>
      <c r="K68" s="63">
        <v>1.2797546799951236E-4</v>
      </c>
      <c r="L68" s="63">
        <f t="shared" si="0"/>
        <v>1.9459416330808818E-2</v>
      </c>
      <c r="M68" s="63">
        <f>J68/'סכום נכסי הקרן'!$C$41</f>
        <v>1.3516906876486544E-4</v>
      </c>
    </row>
    <row r="69" spans="1:13">
      <c r="A69" s="61" t="s">
        <v>1490</v>
      </c>
      <c r="B69" s="55" t="s">
        <v>1491</v>
      </c>
      <c r="C69" s="68" t="s">
        <v>1241</v>
      </c>
      <c r="D69" s="124" t="s">
        <v>2923</v>
      </c>
      <c r="E69" s="68" t="s">
        <v>1383</v>
      </c>
      <c r="F69" s="68" t="s">
        <v>129</v>
      </c>
      <c r="G69" s="62">
        <v>353.67110400000007</v>
      </c>
      <c r="H69" s="64">
        <v>8929</v>
      </c>
      <c r="I69" s="124" t="s">
        <v>2923</v>
      </c>
      <c r="J69" s="62">
        <v>114.53809526100001</v>
      </c>
      <c r="K69" s="63">
        <v>4.516872337164752E-6</v>
      </c>
      <c r="L69" s="63">
        <f t="shared" si="0"/>
        <v>5.2727496118118939E-3</v>
      </c>
      <c r="M69" s="63">
        <f>J69/'סכום נכסי הקרן'!$C$41</f>
        <v>3.6625592604775523E-5</v>
      </c>
    </row>
    <row r="70" spans="1:13">
      <c r="A70" s="61" t="s">
        <v>1492</v>
      </c>
      <c r="B70" s="55" t="s">
        <v>1493</v>
      </c>
      <c r="C70" s="68" t="s">
        <v>119</v>
      </c>
      <c r="D70" s="124" t="s">
        <v>2923</v>
      </c>
      <c r="E70" s="68" t="s">
        <v>1383</v>
      </c>
      <c r="F70" s="68" t="s">
        <v>129</v>
      </c>
      <c r="G70" s="62">
        <v>2444.3760600000001</v>
      </c>
      <c r="H70" s="64">
        <v>3163.375</v>
      </c>
      <c r="I70" s="124" t="s">
        <v>2923</v>
      </c>
      <c r="J70" s="62">
        <v>280.45698137200003</v>
      </c>
      <c r="K70" s="63">
        <v>9.7775042400000006E-5</v>
      </c>
      <c r="L70" s="63">
        <f t="shared" si="0"/>
        <v>1.2910808725161942E-2</v>
      </c>
      <c r="M70" s="63">
        <f>J70/'סכום נכסי הקרן'!$C$41</f>
        <v>8.9681106705059309E-5</v>
      </c>
    </row>
    <row r="71" spans="1:13">
      <c r="A71" s="61" t="s">
        <v>1494</v>
      </c>
      <c r="B71" s="55" t="s">
        <v>1495</v>
      </c>
      <c r="C71" s="68" t="s">
        <v>1241</v>
      </c>
      <c r="D71" s="124" t="s">
        <v>2923</v>
      </c>
      <c r="E71" s="68" t="s">
        <v>1383</v>
      </c>
      <c r="F71" s="68" t="s">
        <v>129</v>
      </c>
      <c r="G71" s="62">
        <v>550.84191599999997</v>
      </c>
      <c r="H71" s="64">
        <v>19248</v>
      </c>
      <c r="I71" s="124" t="s">
        <v>2923</v>
      </c>
      <c r="J71" s="62">
        <v>384.55649085800002</v>
      </c>
      <c r="K71" s="63">
        <v>1.8134361223611075E-6</v>
      </c>
      <c r="L71" s="63">
        <f t="shared" si="0"/>
        <v>1.7703019098325109E-2</v>
      </c>
      <c r="M71" s="63">
        <f>J71/'סכום נכסי הקרן'!$C$41</f>
        <v>1.2296877589584792E-4</v>
      </c>
    </row>
    <row r="72" spans="1:13">
      <c r="A72" s="61" t="s">
        <v>1496</v>
      </c>
      <c r="B72" s="55" t="s">
        <v>1497</v>
      </c>
      <c r="C72" s="68" t="s">
        <v>1241</v>
      </c>
      <c r="D72" s="124" t="s">
        <v>2923</v>
      </c>
      <c r="E72" s="68" t="s">
        <v>1383</v>
      </c>
      <c r="F72" s="68" t="s">
        <v>129</v>
      </c>
      <c r="G72" s="62">
        <v>1576.44543</v>
      </c>
      <c r="H72" s="64">
        <v>6333</v>
      </c>
      <c r="I72" s="124" t="s">
        <v>2923</v>
      </c>
      <c r="J72" s="62">
        <v>362.10622050000001</v>
      </c>
      <c r="K72" s="63">
        <v>7.0150242412742802E-6</v>
      </c>
      <c r="L72" s="63">
        <f t="shared" si="0"/>
        <v>1.666952317676753E-2</v>
      </c>
      <c r="M72" s="63">
        <f>J72/'סכום נכסי הקרן'!$C$41</f>
        <v>1.1578990275215288E-4</v>
      </c>
    </row>
    <row r="73" spans="1:13">
      <c r="A73" s="61" t="s">
        <v>1498</v>
      </c>
      <c r="B73" s="55" t="s">
        <v>1499</v>
      </c>
      <c r="C73" s="68" t="s">
        <v>121</v>
      </c>
      <c r="D73" s="124" t="s">
        <v>2923</v>
      </c>
      <c r="E73" s="68" t="s">
        <v>1383</v>
      </c>
      <c r="F73" s="68" t="s">
        <v>133</v>
      </c>
      <c r="G73" s="62">
        <v>1889.3728000000001</v>
      </c>
      <c r="H73" s="64">
        <v>9441</v>
      </c>
      <c r="I73" s="124" t="s">
        <v>2923</v>
      </c>
      <c r="J73" s="62">
        <v>441.53333567499999</v>
      </c>
      <c r="K73" s="63">
        <v>1.2624719426873053E-5</v>
      </c>
      <c r="L73" s="63">
        <f t="shared" si="0"/>
        <v>2.0325942377313815E-2</v>
      </c>
      <c r="M73" s="63">
        <f>J73/'סכום נכסי הקרן'!$C$41</f>
        <v>1.411881351528506E-4</v>
      </c>
    </row>
    <row r="74" spans="1:13">
      <c r="A74" s="126" t="s">
        <v>2923</v>
      </c>
      <c r="B74" s="126" t="s">
        <v>2923</v>
      </c>
      <c r="C74" s="127" t="s">
        <v>2923</v>
      </c>
      <c r="D74" s="127" t="s">
        <v>2923</v>
      </c>
      <c r="E74" s="127" t="s">
        <v>2923</v>
      </c>
      <c r="F74" s="127" t="s">
        <v>2923</v>
      </c>
      <c r="G74" s="127" t="s">
        <v>2923</v>
      </c>
      <c r="H74" s="127" t="s">
        <v>2923</v>
      </c>
      <c r="I74" s="127" t="s">
        <v>2923</v>
      </c>
      <c r="J74" s="127" t="s">
        <v>2923</v>
      </c>
      <c r="K74" s="127" t="s">
        <v>2923</v>
      </c>
      <c r="L74" s="127" t="s">
        <v>2923</v>
      </c>
      <c r="M74" s="127" t="s">
        <v>2923</v>
      </c>
    </row>
    <row r="75" spans="1:13">
      <c r="A75" s="126" t="s">
        <v>2923</v>
      </c>
      <c r="B75" s="126" t="s">
        <v>2923</v>
      </c>
      <c r="C75" s="127" t="s">
        <v>2923</v>
      </c>
      <c r="D75" s="127" t="s">
        <v>2923</v>
      </c>
      <c r="E75" s="127" t="s">
        <v>2923</v>
      </c>
      <c r="F75" s="127" t="s">
        <v>2923</v>
      </c>
      <c r="G75" s="127" t="s">
        <v>2923</v>
      </c>
      <c r="H75" s="127" t="s">
        <v>2923</v>
      </c>
      <c r="I75" s="127" t="s">
        <v>2923</v>
      </c>
      <c r="J75" s="127" t="s">
        <v>2923</v>
      </c>
      <c r="K75" s="127" t="s">
        <v>2923</v>
      </c>
      <c r="L75" s="127" t="s">
        <v>2923</v>
      </c>
      <c r="M75" s="127" t="s">
        <v>2923</v>
      </c>
    </row>
    <row r="76" spans="1:13">
      <c r="A76" s="126" t="s">
        <v>2923</v>
      </c>
      <c r="B76" s="126" t="s">
        <v>2923</v>
      </c>
      <c r="C76" s="127" t="s">
        <v>2923</v>
      </c>
      <c r="D76" s="127" t="s">
        <v>2923</v>
      </c>
      <c r="E76" s="127" t="s">
        <v>2923</v>
      </c>
      <c r="F76" s="127" t="s">
        <v>2923</v>
      </c>
      <c r="G76" s="127" t="s">
        <v>2923</v>
      </c>
      <c r="H76" s="127" t="s">
        <v>2923</v>
      </c>
      <c r="I76" s="127" t="s">
        <v>2923</v>
      </c>
      <c r="J76" s="127" t="s">
        <v>2923</v>
      </c>
      <c r="K76" s="127" t="s">
        <v>2923</v>
      </c>
      <c r="L76" s="127" t="s">
        <v>2923</v>
      </c>
      <c r="M76" s="127" t="s">
        <v>2923</v>
      </c>
    </row>
    <row r="77" spans="1:13">
      <c r="A77" s="96" t="s">
        <v>205</v>
      </c>
      <c r="B77" s="126" t="s">
        <v>2923</v>
      </c>
      <c r="C77" s="127" t="s">
        <v>2923</v>
      </c>
      <c r="D77" s="127" t="s">
        <v>2923</v>
      </c>
      <c r="E77" s="127" t="s">
        <v>2923</v>
      </c>
      <c r="F77" s="127" t="s">
        <v>2923</v>
      </c>
      <c r="G77" s="127" t="s">
        <v>2923</v>
      </c>
      <c r="H77" s="127" t="s">
        <v>2923</v>
      </c>
      <c r="I77" s="127" t="s">
        <v>2923</v>
      </c>
      <c r="J77" s="127" t="s">
        <v>2923</v>
      </c>
      <c r="K77" s="127" t="s">
        <v>2923</v>
      </c>
      <c r="L77" s="127" t="s">
        <v>2923</v>
      </c>
      <c r="M77" s="127" t="s">
        <v>2923</v>
      </c>
    </row>
    <row r="78" spans="1:13">
      <c r="A78" s="96" t="s">
        <v>110</v>
      </c>
      <c r="B78" s="126" t="s">
        <v>2923</v>
      </c>
      <c r="C78" s="127" t="s">
        <v>2923</v>
      </c>
      <c r="D78" s="127" t="s">
        <v>2923</v>
      </c>
      <c r="E78" s="127" t="s">
        <v>2923</v>
      </c>
      <c r="F78" s="127" t="s">
        <v>2923</v>
      </c>
      <c r="G78" s="127" t="s">
        <v>2923</v>
      </c>
      <c r="H78" s="127" t="s">
        <v>2923</v>
      </c>
      <c r="I78" s="127" t="s">
        <v>2923</v>
      </c>
      <c r="J78" s="127" t="s">
        <v>2923</v>
      </c>
      <c r="K78" s="127" t="s">
        <v>2923</v>
      </c>
      <c r="L78" s="127" t="s">
        <v>2923</v>
      </c>
      <c r="M78" s="127" t="s">
        <v>2923</v>
      </c>
    </row>
    <row r="79" spans="1:13">
      <c r="A79" s="96" t="s">
        <v>188</v>
      </c>
      <c r="B79" s="126" t="s">
        <v>2923</v>
      </c>
      <c r="C79" s="127" t="s">
        <v>2923</v>
      </c>
      <c r="D79" s="127" t="s">
        <v>2923</v>
      </c>
      <c r="E79" s="127" t="s">
        <v>2923</v>
      </c>
      <c r="F79" s="127" t="s">
        <v>2923</v>
      </c>
      <c r="G79" s="127" t="s">
        <v>2923</v>
      </c>
      <c r="H79" s="127" t="s">
        <v>2923</v>
      </c>
      <c r="I79" s="127" t="s">
        <v>2923</v>
      </c>
      <c r="J79" s="127" t="s">
        <v>2923</v>
      </c>
      <c r="K79" s="127" t="s">
        <v>2923</v>
      </c>
      <c r="L79" s="127" t="s">
        <v>2923</v>
      </c>
      <c r="M79" s="127" t="s">
        <v>2923</v>
      </c>
    </row>
    <row r="80" spans="1:13">
      <c r="A80" s="96" t="s">
        <v>196</v>
      </c>
      <c r="B80" s="126" t="s">
        <v>2923</v>
      </c>
      <c r="C80" s="127" t="s">
        <v>2923</v>
      </c>
      <c r="D80" s="127" t="s">
        <v>2923</v>
      </c>
      <c r="E80" s="127" t="s">
        <v>2923</v>
      </c>
      <c r="F80" s="127" t="s">
        <v>2923</v>
      </c>
      <c r="G80" s="127" t="s">
        <v>2923</v>
      </c>
      <c r="H80" s="127" t="s">
        <v>2923</v>
      </c>
      <c r="I80" s="127" t="s">
        <v>2923</v>
      </c>
      <c r="J80" s="127" t="s">
        <v>2923</v>
      </c>
      <c r="K80" s="127" t="s">
        <v>2923</v>
      </c>
      <c r="L80" s="127" t="s">
        <v>2923</v>
      </c>
      <c r="M80" s="127" t="s">
        <v>2923</v>
      </c>
    </row>
    <row r="81" spans="1:13">
      <c r="A81" s="96" t="s">
        <v>203</v>
      </c>
      <c r="B81" s="126" t="s">
        <v>2923</v>
      </c>
      <c r="C81" s="127" t="s">
        <v>2923</v>
      </c>
      <c r="D81" s="127" t="s">
        <v>2923</v>
      </c>
      <c r="E81" s="127" t="s">
        <v>2923</v>
      </c>
      <c r="F81" s="127" t="s">
        <v>2923</v>
      </c>
      <c r="G81" s="127" t="s">
        <v>2923</v>
      </c>
      <c r="H81" s="127" t="s">
        <v>2923</v>
      </c>
      <c r="I81" s="127" t="s">
        <v>2923</v>
      </c>
      <c r="J81" s="127" t="s">
        <v>2923</v>
      </c>
      <c r="K81" s="127" t="s">
        <v>2923</v>
      </c>
      <c r="L81" s="127" t="s">
        <v>2923</v>
      </c>
      <c r="M81" s="127" t="s">
        <v>2923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6 I1:I5 A1:A41 I7:I1048576 C1:H1048576 B5:B1048576 A78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69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143</v>
      </c>
      <c r="B1" s="37" t="s" vm="1">
        <v>213</v>
      </c>
    </row>
    <row r="2" spans="1:14">
      <c r="A2" s="37" t="s">
        <v>142</v>
      </c>
      <c r="B2" s="37" t="s">
        <v>214</v>
      </c>
    </row>
    <row r="3" spans="1:14">
      <c r="A3" s="37" t="s">
        <v>144</v>
      </c>
      <c r="B3" s="37" t="s">
        <v>215</v>
      </c>
    </row>
    <row r="4" spans="1:14">
      <c r="A4" s="37" t="s">
        <v>145</v>
      </c>
      <c r="B4" s="37">
        <v>2207</v>
      </c>
    </row>
    <row r="5" spans="1:14" ht="18.75">
      <c r="A5" s="152" t="s">
        <v>91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</row>
    <row r="6" spans="1:14" s="3" customFormat="1">
      <c r="A6" s="38" t="s">
        <v>113</v>
      </c>
      <c r="B6" s="39" t="s">
        <v>45</v>
      </c>
      <c r="C6" s="39" t="s">
        <v>117</v>
      </c>
      <c r="D6" s="39" t="s">
        <v>115</v>
      </c>
      <c r="E6" s="39" t="s">
        <v>65</v>
      </c>
      <c r="F6" s="39" t="s">
        <v>14</v>
      </c>
      <c r="G6" s="39" t="s">
        <v>66</v>
      </c>
      <c r="H6" s="39" t="s">
        <v>101</v>
      </c>
      <c r="I6" s="39" t="s">
        <v>190</v>
      </c>
      <c r="J6" s="39" t="s">
        <v>189</v>
      </c>
      <c r="K6" s="39" t="s">
        <v>62</v>
      </c>
      <c r="L6" s="39" t="s">
        <v>59</v>
      </c>
      <c r="M6" s="39" t="s">
        <v>146</v>
      </c>
      <c r="N6" s="135" t="s">
        <v>148</v>
      </c>
    </row>
    <row r="7" spans="1:14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118" t="s">
        <v>2923</v>
      </c>
      <c r="I7" s="27" t="s">
        <v>197</v>
      </c>
      <c r="J7" s="118" t="s">
        <v>2923</v>
      </c>
      <c r="K7" s="27" t="s">
        <v>193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29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62">
        <v>787.25432347899994</v>
      </c>
      <c r="L9" s="124" t="s">
        <v>2923</v>
      </c>
      <c r="M9" s="63">
        <f>IFERROR(K9/$K$9,0)</f>
        <v>1</v>
      </c>
      <c r="N9" s="63">
        <f>K9/'סכום נכסי הקרן'!$C$41</f>
        <v>2.5173856839845509E-4</v>
      </c>
    </row>
    <row r="10" spans="1:14" s="4" customFormat="1" ht="20.25">
      <c r="A10" s="76" t="s">
        <v>182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62">
        <v>787.25432347900005</v>
      </c>
      <c r="L10" s="124" t="s">
        <v>2923</v>
      </c>
      <c r="M10" s="63">
        <f t="shared" ref="M10:M15" si="0">IFERROR(K10/$K$9,0)</f>
        <v>1.0000000000000002</v>
      </c>
      <c r="N10" s="63">
        <f>K10/'סכום נכסי הקרן'!$C$41</f>
        <v>2.5173856839845514E-4</v>
      </c>
    </row>
    <row r="11" spans="1:14">
      <c r="A11" s="71" t="s">
        <v>28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121" t="s">
        <v>2923</v>
      </c>
      <c r="I11" s="121" t="s">
        <v>2923</v>
      </c>
      <c r="J11" s="121" t="s">
        <v>2923</v>
      </c>
      <c r="K11" s="65">
        <v>787.25432347900005</v>
      </c>
      <c r="L11" s="121" t="s">
        <v>2923</v>
      </c>
      <c r="M11" s="66">
        <f t="shared" si="0"/>
        <v>1.0000000000000002</v>
      </c>
      <c r="N11" s="66">
        <f>K11/'סכום נכסי הקרן'!$C$41</f>
        <v>2.5173856839845514E-4</v>
      </c>
    </row>
    <row r="12" spans="1:14">
      <c r="A12" s="61" t="s">
        <v>1500</v>
      </c>
      <c r="B12" s="55" t="s">
        <v>1501</v>
      </c>
      <c r="C12" s="68" t="s">
        <v>26</v>
      </c>
      <c r="D12" s="124" t="s">
        <v>2923</v>
      </c>
      <c r="E12" s="68" t="s">
        <v>1383</v>
      </c>
      <c r="F12" s="55" t="s">
        <v>584</v>
      </c>
      <c r="G12" s="124" t="s">
        <v>2923</v>
      </c>
      <c r="H12" s="68" t="s">
        <v>129</v>
      </c>
      <c r="I12" s="62">
        <v>134.14546899999999</v>
      </c>
      <c r="J12" s="64">
        <v>22796</v>
      </c>
      <c r="K12" s="62">
        <v>110.91293847</v>
      </c>
      <c r="L12" s="63">
        <v>1.5735465988427059E-5</v>
      </c>
      <c r="M12" s="63">
        <f t="shared" si="0"/>
        <v>0.14088577879110067</v>
      </c>
      <c r="N12" s="63">
        <f>K12/'סכום נכסי הקרן'!$C$41</f>
        <v>3.5466384260573111E-5</v>
      </c>
    </row>
    <row r="13" spans="1:14">
      <c r="A13" s="61" t="s">
        <v>1502</v>
      </c>
      <c r="B13" s="55" t="s">
        <v>1503</v>
      </c>
      <c r="C13" s="68" t="s">
        <v>26</v>
      </c>
      <c r="D13" s="124" t="s">
        <v>2923</v>
      </c>
      <c r="E13" s="68" t="s">
        <v>1383</v>
      </c>
      <c r="F13" s="55" t="s">
        <v>584</v>
      </c>
      <c r="G13" s="124" t="s">
        <v>2923</v>
      </c>
      <c r="H13" s="68" t="s">
        <v>129</v>
      </c>
      <c r="I13" s="62">
        <v>754.11953600000004</v>
      </c>
      <c r="J13" s="64">
        <v>4107</v>
      </c>
      <c r="K13" s="62">
        <v>112.33431724099999</v>
      </c>
      <c r="L13" s="63">
        <v>1.0440200278208887E-5</v>
      </c>
      <c r="M13" s="63">
        <f t="shared" si="0"/>
        <v>0.14269126747323163</v>
      </c>
      <c r="N13" s="63">
        <f>K13/'סכום נכסי הקרן'!$C$41</f>
        <v>3.592089539667237E-5</v>
      </c>
    </row>
    <row r="14" spans="1:14">
      <c r="A14" s="61" t="s">
        <v>1504</v>
      </c>
      <c r="B14" s="55" t="s">
        <v>1505</v>
      </c>
      <c r="C14" s="68" t="s">
        <v>26</v>
      </c>
      <c r="D14" s="124" t="s">
        <v>2923</v>
      </c>
      <c r="E14" s="68" t="s">
        <v>1383</v>
      </c>
      <c r="F14" s="55" t="s">
        <v>584</v>
      </c>
      <c r="G14" s="124" t="s">
        <v>2923</v>
      </c>
      <c r="H14" s="68" t="s">
        <v>129</v>
      </c>
      <c r="I14" s="62">
        <v>1983.8414399999999</v>
      </c>
      <c r="J14" s="64">
        <v>1264.03</v>
      </c>
      <c r="K14" s="62">
        <v>90.951924912999999</v>
      </c>
      <c r="L14" s="63">
        <v>6.4853313857568758E-6</v>
      </c>
      <c r="M14" s="63">
        <f t="shared" si="0"/>
        <v>0.11553054991310714</v>
      </c>
      <c r="N14" s="63">
        <f>K14/'סכום נכסי הקרן'!$C$41</f>
        <v>2.9083495241411854E-5</v>
      </c>
    </row>
    <row r="15" spans="1:14">
      <c r="A15" s="61" t="s">
        <v>1506</v>
      </c>
      <c r="B15" s="55" t="s">
        <v>1507</v>
      </c>
      <c r="C15" s="68" t="s">
        <v>122</v>
      </c>
      <c r="D15" s="124" t="s">
        <v>2923</v>
      </c>
      <c r="E15" s="68" t="s">
        <v>1383</v>
      </c>
      <c r="F15" s="55" t="s">
        <v>584</v>
      </c>
      <c r="G15" s="124" t="s">
        <v>2923</v>
      </c>
      <c r="H15" s="68" t="s">
        <v>129</v>
      </c>
      <c r="I15" s="62">
        <v>1023.2781619999998</v>
      </c>
      <c r="J15" s="64">
        <v>12745.9</v>
      </c>
      <c r="K15" s="62">
        <v>473.05514285499999</v>
      </c>
      <c r="L15" s="63">
        <v>1.1183097963275492E-5</v>
      </c>
      <c r="M15" s="63">
        <f t="shared" si="0"/>
        <v>0.60089240382256059</v>
      </c>
      <c r="N15" s="63">
        <f>K15/'סכום נכסי הקרן'!$C$41</f>
        <v>1.5126779349979778E-4</v>
      </c>
    </row>
    <row r="16" spans="1:14">
      <c r="A16" s="123" t="s">
        <v>2923</v>
      </c>
      <c r="B16" s="124" t="s">
        <v>2923</v>
      </c>
      <c r="C16" s="124" t="s">
        <v>2923</v>
      </c>
      <c r="D16" s="124" t="s">
        <v>2923</v>
      </c>
      <c r="E16" s="124" t="s">
        <v>2923</v>
      </c>
      <c r="F16" s="124" t="s">
        <v>2923</v>
      </c>
      <c r="G16" s="124" t="s">
        <v>2923</v>
      </c>
      <c r="H16" s="124" t="s">
        <v>2923</v>
      </c>
      <c r="I16" s="124" t="s">
        <v>2923</v>
      </c>
      <c r="J16" s="124" t="s">
        <v>2923</v>
      </c>
      <c r="K16" s="124" t="s">
        <v>2923</v>
      </c>
      <c r="L16" s="124" t="s">
        <v>2923</v>
      </c>
      <c r="M16" s="124" t="s">
        <v>2923</v>
      </c>
      <c r="N16" s="124" t="s">
        <v>2923</v>
      </c>
    </row>
    <row r="17" spans="1:14">
      <c r="A17" s="124" t="s">
        <v>2923</v>
      </c>
      <c r="B17" s="124" t="s">
        <v>2923</v>
      </c>
      <c r="C17" s="124" t="s">
        <v>2923</v>
      </c>
      <c r="D17" s="124" t="s">
        <v>2923</v>
      </c>
      <c r="E17" s="124" t="s">
        <v>2923</v>
      </c>
      <c r="F17" s="124" t="s">
        <v>2923</v>
      </c>
      <c r="G17" s="124" t="s">
        <v>2923</v>
      </c>
      <c r="H17" s="124" t="s">
        <v>2923</v>
      </c>
      <c r="I17" s="124" t="s">
        <v>2923</v>
      </c>
      <c r="J17" s="124" t="s">
        <v>2923</v>
      </c>
      <c r="K17" s="124" t="s">
        <v>2923</v>
      </c>
      <c r="L17" s="124" t="s">
        <v>2923</v>
      </c>
      <c r="M17" s="124" t="s">
        <v>2923</v>
      </c>
      <c r="N17" s="124" t="s">
        <v>2923</v>
      </c>
    </row>
    <row r="18" spans="1:14">
      <c r="A18" s="124" t="s">
        <v>2923</v>
      </c>
      <c r="B18" s="124" t="s">
        <v>2923</v>
      </c>
      <c r="C18" s="124" t="s">
        <v>2923</v>
      </c>
      <c r="D18" s="124" t="s">
        <v>2923</v>
      </c>
      <c r="E18" s="124" t="s">
        <v>2923</v>
      </c>
      <c r="F18" s="124" t="s">
        <v>2923</v>
      </c>
      <c r="G18" s="124" t="s">
        <v>2923</v>
      </c>
      <c r="H18" s="124" t="s">
        <v>2923</v>
      </c>
      <c r="I18" s="124" t="s">
        <v>2923</v>
      </c>
      <c r="J18" s="124" t="s">
        <v>2923</v>
      </c>
      <c r="K18" s="124" t="s">
        <v>2923</v>
      </c>
      <c r="L18" s="124" t="s">
        <v>2923</v>
      </c>
      <c r="M18" s="124" t="s">
        <v>2923</v>
      </c>
      <c r="N18" s="124" t="s">
        <v>2923</v>
      </c>
    </row>
    <row r="19" spans="1:14">
      <c r="A19" s="96" t="s">
        <v>205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  <c r="K19" s="124" t="s">
        <v>2923</v>
      </c>
      <c r="L19" s="124" t="s">
        <v>2923</v>
      </c>
      <c r="M19" s="124" t="s">
        <v>2923</v>
      </c>
      <c r="N19" s="124" t="s">
        <v>2923</v>
      </c>
    </row>
    <row r="20" spans="1:14">
      <c r="A20" s="96" t="s">
        <v>110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124" t="s">
        <v>2923</v>
      </c>
      <c r="H20" s="124" t="s">
        <v>2923</v>
      </c>
      <c r="I20" s="124" t="s">
        <v>2923</v>
      </c>
      <c r="J20" s="124" t="s">
        <v>2923</v>
      </c>
      <c r="K20" s="124" t="s">
        <v>2923</v>
      </c>
      <c r="L20" s="124" t="s">
        <v>2923</v>
      </c>
      <c r="M20" s="124" t="s">
        <v>2923</v>
      </c>
      <c r="N20" s="124" t="s">
        <v>2923</v>
      </c>
    </row>
    <row r="21" spans="1:14">
      <c r="A21" s="96" t="s">
        <v>188</v>
      </c>
      <c r="B21" s="124" t="s">
        <v>2923</v>
      </c>
      <c r="C21" s="124" t="s">
        <v>2923</v>
      </c>
      <c r="D21" s="124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  <c r="J21" s="124" t="s">
        <v>2923</v>
      </c>
      <c r="K21" s="124" t="s">
        <v>2923</v>
      </c>
      <c r="L21" s="124" t="s">
        <v>2923</v>
      </c>
      <c r="M21" s="124" t="s">
        <v>2923</v>
      </c>
      <c r="N21" s="124" t="s">
        <v>2923</v>
      </c>
    </row>
    <row r="22" spans="1:14">
      <c r="A22" s="96" t="s">
        <v>196</v>
      </c>
      <c r="B22" s="124" t="s">
        <v>2923</v>
      </c>
      <c r="C22" s="124" t="s">
        <v>2923</v>
      </c>
      <c r="D22" s="124" t="s">
        <v>2923</v>
      </c>
      <c r="E22" s="124" t="s">
        <v>2923</v>
      </c>
      <c r="F22" s="124" t="s">
        <v>2923</v>
      </c>
      <c r="G22" s="124" t="s">
        <v>2923</v>
      </c>
      <c r="H22" s="124" t="s">
        <v>2923</v>
      </c>
      <c r="I22" s="124" t="s">
        <v>2923</v>
      </c>
      <c r="J22" s="124" t="s">
        <v>2923</v>
      </c>
      <c r="K22" s="124" t="s">
        <v>2923</v>
      </c>
      <c r="L22" s="124" t="s">
        <v>2923</v>
      </c>
      <c r="M22" s="124" t="s">
        <v>2923</v>
      </c>
      <c r="N22" s="124" t="s">
        <v>2923</v>
      </c>
    </row>
    <row r="23" spans="1:14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4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spans="1:14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4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1:14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</row>
    <row r="70" spans="1:14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spans="1:14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</row>
    <row r="72" spans="1:14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1:14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spans="1:14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spans="1:14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</row>
    <row r="76" spans="1:14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</row>
    <row r="77" spans="1:14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spans="1:14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</row>
    <row r="80" spans="1:14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</row>
    <row r="81" spans="1:14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spans="1:14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4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</row>
    <row r="85" spans="1:14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</row>
    <row r="87" spans="1:14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spans="1:14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spans="1:14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spans="1:14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spans="1:14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  <row r="94" spans="1:14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</row>
    <row r="95" spans="1:14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  <row r="96" spans="1:14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spans="1:14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4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spans="1:14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</row>
    <row r="102" spans="1:14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spans="1:14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</row>
    <row r="104" spans="1:14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</row>
    <row r="105" spans="1:14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spans="1:14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</row>
    <row r="107" spans="1:14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4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  <row r="109" spans="1:14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</row>
    <row r="110" spans="1:14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</row>
    <row r="111" spans="1:14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</row>
    <row r="112" spans="1:14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  <row r="113" spans="1:14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spans="1:14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</row>
    <row r="115" spans="1:14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0:A35 A1:A18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69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143</v>
      </c>
      <c r="B1" s="37" t="s" vm="1">
        <v>213</v>
      </c>
    </row>
    <row r="2" spans="1:11">
      <c r="A2" s="37" t="s">
        <v>142</v>
      </c>
      <c r="B2" s="37" t="s">
        <v>214</v>
      </c>
    </row>
    <row r="3" spans="1:11">
      <c r="A3" s="37" t="s">
        <v>144</v>
      </c>
      <c r="B3" s="37" t="s">
        <v>215</v>
      </c>
    </row>
    <row r="4" spans="1:11">
      <c r="A4" s="37" t="s">
        <v>145</v>
      </c>
      <c r="B4" s="37">
        <v>2207</v>
      </c>
    </row>
    <row r="5" spans="1:11" ht="18.75">
      <c r="A5" s="155" t="s">
        <v>92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s="3" customFormat="1">
      <c r="A6" s="17" t="s">
        <v>114</v>
      </c>
      <c r="B6" s="25" t="s">
        <v>45</v>
      </c>
      <c r="C6" s="25" t="s">
        <v>117</v>
      </c>
      <c r="D6" s="25" t="s">
        <v>65</v>
      </c>
      <c r="E6" s="25" t="s">
        <v>101</v>
      </c>
      <c r="F6" s="25" t="s">
        <v>190</v>
      </c>
      <c r="G6" s="25" t="s">
        <v>189</v>
      </c>
      <c r="H6" s="25" t="s">
        <v>62</v>
      </c>
      <c r="I6" s="25" t="s">
        <v>59</v>
      </c>
      <c r="J6" s="25" t="s">
        <v>146</v>
      </c>
      <c r="K6" s="53" t="s">
        <v>148</v>
      </c>
    </row>
    <row r="7" spans="1:11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2" t="s">
        <v>197</v>
      </c>
      <c r="G7" s="118" t="s">
        <v>2923</v>
      </c>
      <c r="H7" s="12" t="s">
        <v>193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5" t="s">
        <v>48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62">
        <v>2.202504518</v>
      </c>
      <c r="I9" s="124" t="s">
        <v>2923</v>
      </c>
      <c r="J9" s="63">
        <f>IFERROR(H9/$H$9,0)</f>
        <v>1</v>
      </c>
      <c r="K9" s="63">
        <f>H9/'סכום נכסי הקרן'!$C$41</f>
        <v>7.042899831940263E-7</v>
      </c>
    </row>
    <row r="10" spans="1:11" s="4" customFormat="1" ht="20.25">
      <c r="A10" s="76" t="s">
        <v>24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62">
        <v>2.1530949750000001</v>
      </c>
      <c r="I10" s="124" t="s">
        <v>2923</v>
      </c>
      <c r="J10" s="63">
        <f t="shared" ref="J10:J20" si="0">IFERROR(H10/$H$9,0)</f>
        <v>0.97756665532524467</v>
      </c>
      <c r="K10" s="63">
        <f>H10/'סכום נכסי הקרן'!$C$41</f>
        <v>6.8849040325005702E-7</v>
      </c>
    </row>
    <row r="11" spans="1:11">
      <c r="A11" s="71" t="s">
        <v>1508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65">
        <v>2.1530949750000001</v>
      </c>
      <c r="I11" s="121" t="s">
        <v>2923</v>
      </c>
      <c r="J11" s="66">
        <f t="shared" si="0"/>
        <v>0.97756665532524467</v>
      </c>
      <c r="K11" s="66">
        <f>H11/'סכום נכסי הקרן'!$C$41</f>
        <v>6.8849040325005702E-7</v>
      </c>
    </row>
    <row r="12" spans="1:11">
      <c r="A12" s="61" t="s">
        <v>1509</v>
      </c>
      <c r="B12" s="55" t="s">
        <v>1510</v>
      </c>
      <c r="C12" s="68" t="s">
        <v>118</v>
      </c>
      <c r="D12" s="68" t="s">
        <v>1108</v>
      </c>
      <c r="E12" s="68" t="s">
        <v>130</v>
      </c>
      <c r="F12" s="62">
        <v>310.27901000000003</v>
      </c>
      <c r="G12" s="64">
        <v>90</v>
      </c>
      <c r="H12" s="62">
        <v>0.279251109</v>
      </c>
      <c r="I12" s="63">
        <v>9.4023942424242436E-5</v>
      </c>
      <c r="J12" s="63">
        <f t="shared" si="0"/>
        <v>0.12678798464103763</v>
      </c>
      <c r="K12" s="63">
        <f>H12/'סכום נכסי הקרן'!$C$41</f>
        <v>8.9295507572040848E-8</v>
      </c>
    </row>
    <row r="13" spans="1:11">
      <c r="A13" s="61" t="s">
        <v>1511</v>
      </c>
      <c r="B13" s="55" t="s">
        <v>1512</v>
      </c>
      <c r="C13" s="68" t="s">
        <v>118</v>
      </c>
      <c r="D13" s="68" t="s">
        <v>271</v>
      </c>
      <c r="E13" s="68" t="s">
        <v>130</v>
      </c>
      <c r="F13" s="62">
        <v>6855.0358470000001</v>
      </c>
      <c r="G13" s="64">
        <v>17.3</v>
      </c>
      <c r="H13" s="62">
        <v>1.1859212020000001</v>
      </c>
      <c r="I13" s="63">
        <v>7.8503773394975561E-5</v>
      </c>
      <c r="J13" s="63">
        <f t="shared" si="0"/>
        <v>0.53844212000840042</v>
      </c>
      <c r="K13" s="63">
        <f>H13/'סכום נכסי הקרן'!$C$41</f>
        <v>3.792193916516722E-7</v>
      </c>
    </row>
    <row r="14" spans="1:11">
      <c r="A14" s="61" t="s">
        <v>1513</v>
      </c>
      <c r="B14" s="55" t="s">
        <v>1514</v>
      </c>
      <c r="C14" s="68" t="s">
        <v>118</v>
      </c>
      <c r="D14" s="68" t="s">
        <v>154</v>
      </c>
      <c r="E14" s="68" t="s">
        <v>130</v>
      </c>
      <c r="F14" s="62">
        <v>1840.834425</v>
      </c>
      <c r="G14" s="64">
        <v>12.9</v>
      </c>
      <c r="H14" s="62">
        <v>0.23746764100000001</v>
      </c>
      <c r="I14" s="63">
        <v>1.2276036708184433E-4</v>
      </c>
      <c r="J14" s="63">
        <f t="shared" si="0"/>
        <v>0.10781709597382992</v>
      </c>
      <c r="K14" s="63">
        <f>H14/'סכום נכסי הקרן'!$C$41</f>
        <v>7.5934500711437383E-8</v>
      </c>
    </row>
    <row r="15" spans="1:11">
      <c r="A15" s="61" t="s">
        <v>1515</v>
      </c>
      <c r="B15" s="55" t="s">
        <v>1516</v>
      </c>
      <c r="C15" s="68" t="s">
        <v>118</v>
      </c>
      <c r="D15" s="68" t="s">
        <v>271</v>
      </c>
      <c r="E15" s="68" t="s">
        <v>130</v>
      </c>
      <c r="F15" s="62">
        <v>1332.7071619999999</v>
      </c>
      <c r="G15" s="64">
        <v>33.799999999999997</v>
      </c>
      <c r="H15" s="62">
        <v>0.45045502300000001</v>
      </c>
      <c r="I15" s="63">
        <v>8.1005375550317855E-5</v>
      </c>
      <c r="J15" s="63">
        <f t="shared" si="0"/>
        <v>0.20451945470197669</v>
      </c>
      <c r="K15" s="63">
        <f>H15/'סכום נכסי הקרן'!$C$41</f>
        <v>1.4404100331490657E-7</v>
      </c>
    </row>
    <row r="16" spans="1:11">
      <c r="A16" s="123" t="s">
        <v>2923</v>
      </c>
      <c r="B16" s="124" t="s">
        <v>2923</v>
      </c>
      <c r="C16" s="124" t="s">
        <v>2923</v>
      </c>
      <c r="D16" s="124" t="s">
        <v>2923</v>
      </c>
      <c r="E16" s="124" t="s">
        <v>2923</v>
      </c>
      <c r="F16" s="124" t="s">
        <v>2923</v>
      </c>
      <c r="G16" s="124" t="s">
        <v>2923</v>
      </c>
      <c r="H16" s="124" t="s">
        <v>2923</v>
      </c>
      <c r="I16" s="124" t="s">
        <v>2923</v>
      </c>
      <c r="J16" s="124" t="s">
        <v>2923</v>
      </c>
      <c r="K16" s="124" t="s">
        <v>2923</v>
      </c>
    </row>
    <row r="17" spans="1:11">
      <c r="A17" s="76" t="s">
        <v>40</v>
      </c>
      <c r="B17" s="124" t="s">
        <v>2923</v>
      </c>
      <c r="C17" s="124" t="s">
        <v>2923</v>
      </c>
      <c r="D17" s="124" t="s">
        <v>2923</v>
      </c>
      <c r="E17" s="124" t="s">
        <v>2923</v>
      </c>
      <c r="F17" s="124" t="s">
        <v>2923</v>
      </c>
      <c r="G17" s="124" t="s">
        <v>2923</v>
      </c>
      <c r="H17" s="62">
        <v>4.9409543000000007E-2</v>
      </c>
      <c r="I17" s="124" t="s">
        <v>2923</v>
      </c>
      <c r="J17" s="63">
        <f t="shared" si="0"/>
        <v>2.2433344674755398E-2</v>
      </c>
      <c r="K17" s="63">
        <f>H17/'סכום נכסי הקרן'!$C$41</f>
        <v>1.5799579943969278E-8</v>
      </c>
    </row>
    <row r="18" spans="1:11">
      <c r="A18" s="71" t="s">
        <v>1517</v>
      </c>
      <c r="B18" s="121" t="s">
        <v>2923</v>
      </c>
      <c r="C18" s="121" t="s">
        <v>2923</v>
      </c>
      <c r="D18" s="121" t="s">
        <v>2923</v>
      </c>
      <c r="E18" s="121" t="s">
        <v>2923</v>
      </c>
      <c r="F18" s="121" t="s">
        <v>2923</v>
      </c>
      <c r="G18" s="121" t="s">
        <v>2923</v>
      </c>
      <c r="H18" s="65">
        <v>4.9409543000000007E-2</v>
      </c>
      <c r="I18" s="121" t="s">
        <v>2923</v>
      </c>
      <c r="J18" s="66">
        <f t="shared" si="0"/>
        <v>2.2433344674755398E-2</v>
      </c>
      <c r="K18" s="66">
        <f>H18/'סכום נכסי הקרן'!$C$41</f>
        <v>1.5799579943969278E-8</v>
      </c>
    </row>
    <row r="19" spans="1:11">
      <c r="A19" s="61" t="s">
        <v>1518</v>
      </c>
      <c r="B19" s="55" t="s">
        <v>1519</v>
      </c>
      <c r="C19" s="68" t="s">
        <v>1218</v>
      </c>
      <c r="D19" s="68" t="s">
        <v>2765</v>
      </c>
      <c r="E19" s="68" t="s">
        <v>129</v>
      </c>
      <c r="F19" s="62">
        <v>277.86180000000002</v>
      </c>
      <c r="G19" s="64">
        <v>4.1100000000000003</v>
      </c>
      <c r="H19" s="62">
        <v>4.1420775000000007E-2</v>
      </c>
      <c r="I19" s="63">
        <v>8.3192155688622766E-6</v>
      </c>
      <c r="J19" s="63">
        <f t="shared" si="0"/>
        <v>1.8806215679236127E-2</v>
      </c>
      <c r="K19" s="63">
        <f>H19/'סכום נכסי הקרן'!$C$41</f>
        <v>1.3245029324672443E-8</v>
      </c>
    </row>
    <row r="20" spans="1:11">
      <c r="A20" s="61" t="s">
        <v>1520</v>
      </c>
      <c r="B20" s="55" t="s">
        <v>1521</v>
      </c>
      <c r="C20" s="68" t="s">
        <v>1241</v>
      </c>
      <c r="D20" s="68" t="s">
        <v>1272</v>
      </c>
      <c r="E20" s="68" t="s">
        <v>129</v>
      </c>
      <c r="F20" s="62">
        <v>73.419422999999995</v>
      </c>
      <c r="G20" s="64">
        <v>3</v>
      </c>
      <c r="H20" s="62">
        <v>7.9887680000000003E-3</v>
      </c>
      <c r="I20" s="63">
        <v>2.9019534782608696E-6</v>
      </c>
      <c r="J20" s="63">
        <f t="shared" si="0"/>
        <v>3.6271289955192728E-3</v>
      </c>
      <c r="K20" s="63">
        <f>H20/'סכום נכסי הקרן'!$C$41</f>
        <v>2.5545506192968339E-9</v>
      </c>
    </row>
    <row r="21" spans="1:11">
      <c r="A21" s="123" t="s">
        <v>2923</v>
      </c>
      <c r="B21" s="124" t="s">
        <v>2923</v>
      </c>
      <c r="C21" s="124" t="s">
        <v>2923</v>
      </c>
      <c r="D21" s="124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  <c r="J21" s="124" t="s">
        <v>2923</v>
      </c>
      <c r="K21" s="124" t="s">
        <v>2923</v>
      </c>
    </row>
    <row r="22" spans="1:11">
      <c r="A22" s="124" t="s">
        <v>2923</v>
      </c>
      <c r="B22" s="124" t="s">
        <v>2923</v>
      </c>
      <c r="C22" s="124" t="s">
        <v>2923</v>
      </c>
      <c r="D22" s="124" t="s">
        <v>2923</v>
      </c>
      <c r="E22" s="124" t="s">
        <v>2923</v>
      </c>
      <c r="F22" s="124" t="s">
        <v>2923</v>
      </c>
      <c r="G22" s="124" t="s">
        <v>2923</v>
      </c>
      <c r="H22" s="124" t="s">
        <v>2923</v>
      </c>
      <c r="I22" s="124" t="s">
        <v>2923</v>
      </c>
      <c r="J22" s="124" t="s">
        <v>2923</v>
      </c>
      <c r="K22" s="124" t="s">
        <v>2923</v>
      </c>
    </row>
    <row r="23" spans="1:11">
      <c r="A23" s="124" t="s">
        <v>2923</v>
      </c>
      <c r="B23" s="124" t="s">
        <v>2923</v>
      </c>
      <c r="C23" s="124" t="s">
        <v>2923</v>
      </c>
      <c r="D23" s="124" t="s">
        <v>2923</v>
      </c>
      <c r="E23" s="124" t="s">
        <v>2923</v>
      </c>
      <c r="F23" s="124" t="s">
        <v>2923</v>
      </c>
      <c r="G23" s="124" t="s">
        <v>2923</v>
      </c>
      <c r="H23" s="124" t="s">
        <v>2923</v>
      </c>
      <c r="I23" s="124" t="s">
        <v>2923</v>
      </c>
      <c r="J23" s="124" t="s">
        <v>2923</v>
      </c>
      <c r="K23" s="124" t="s">
        <v>2923</v>
      </c>
    </row>
    <row r="24" spans="1:11">
      <c r="A24" s="96" t="s">
        <v>205</v>
      </c>
      <c r="B24" s="124" t="s">
        <v>2923</v>
      </c>
      <c r="C24" s="124" t="s">
        <v>2923</v>
      </c>
      <c r="D24" s="124" t="s">
        <v>2923</v>
      </c>
      <c r="E24" s="124" t="s">
        <v>2923</v>
      </c>
      <c r="F24" s="124" t="s">
        <v>2923</v>
      </c>
      <c r="G24" s="124" t="s">
        <v>2923</v>
      </c>
      <c r="H24" s="124" t="s">
        <v>2923</v>
      </c>
      <c r="I24" s="124" t="s">
        <v>2923</v>
      </c>
      <c r="J24" s="124" t="s">
        <v>2923</v>
      </c>
      <c r="K24" s="124" t="s">
        <v>2923</v>
      </c>
    </row>
    <row r="25" spans="1:11">
      <c r="A25" s="96" t="s">
        <v>110</v>
      </c>
      <c r="B25" s="124" t="s">
        <v>2923</v>
      </c>
      <c r="C25" s="124" t="s">
        <v>2923</v>
      </c>
      <c r="D25" s="124" t="s">
        <v>2923</v>
      </c>
      <c r="E25" s="124" t="s">
        <v>2923</v>
      </c>
      <c r="F25" s="124" t="s">
        <v>2923</v>
      </c>
      <c r="G25" s="124" t="s">
        <v>2923</v>
      </c>
      <c r="H25" s="124" t="s">
        <v>2923</v>
      </c>
      <c r="I25" s="124" t="s">
        <v>2923</v>
      </c>
      <c r="J25" s="124" t="s">
        <v>2923</v>
      </c>
      <c r="K25" s="124" t="s">
        <v>2923</v>
      </c>
    </row>
    <row r="26" spans="1:11">
      <c r="A26" s="96" t="s">
        <v>188</v>
      </c>
      <c r="B26" s="124" t="s">
        <v>2923</v>
      </c>
      <c r="C26" s="124" t="s">
        <v>2923</v>
      </c>
      <c r="D26" s="124" t="s">
        <v>2923</v>
      </c>
      <c r="E26" s="124" t="s">
        <v>2923</v>
      </c>
      <c r="F26" s="124" t="s">
        <v>2923</v>
      </c>
      <c r="G26" s="124" t="s">
        <v>2923</v>
      </c>
      <c r="H26" s="124" t="s">
        <v>2923</v>
      </c>
      <c r="I26" s="124" t="s">
        <v>2923</v>
      </c>
      <c r="J26" s="124" t="s">
        <v>2923</v>
      </c>
      <c r="K26" s="124" t="s">
        <v>2923</v>
      </c>
    </row>
    <row r="27" spans="1:11">
      <c r="A27" s="96" t="s">
        <v>196</v>
      </c>
      <c r="B27" s="124" t="s">
        <v>2923</v>
      </c>
      <c r="C27" s="124" t="s">
        <v>2923</v>
      </c>
      <c r="D27" s="124" t="s">
        <v>2923</v>
      </c>
      <c r="E27" s="124" t="s">
        <v>2923</v>
      </c>
      <c r="F27" s="124" t="s">
        <v>2923</v>
      </c>
      <c r="G27" s="124" t="s">
        <v>2923</v>
      </c>
      <c r="H27" s="124" t="s">
        <v>2923</v>
      </c>
      <c r="I27" s="124" t="s">
        <v>2923</v>
      </c>
      <c r="J27" s="124" t="s">
        <v>2923</v>
      </c>
      <c r="K27" s="124" t="s">
        <v>2923</v>
      </c>
    </row>
    <row r="28" spans="1:11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 hidden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 hidden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hidden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1" hidden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spans="1:11" hidden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69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143</v>
      </c>
      <c r="B1" s="37" t="s" vm="1">
        <v>213</v>
      </c>
    </row>
    <row r="2" spans="1:12">
      <c r="A2" s="37" t="s">
        <v>142</v>
      </c>
      <c r="B2" s="37" t="s">
        <v>214</v>
      </c>
    </row>
    <row r="3" spans="1:12">
      <c r="A3" s="37" t="s">
        <v>144</v>
      </c>
      <c r="B3" s="37" t="s">
        <v>215</v>
      </c>
    </row>
    <row r="4" spans="1:12">
      <c r="A4" s="37" t="s">
        <v>145</v>
      </c>
      <c r="B4" s="37">
        <v>2207</v>
      </c>
    </row>
    <row r="5" spans="1:12" ht="18.75">
      <c r="A5" s="152" t="s">
        <v>93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  <c r="L5" s="3"/>
    </row>
    <row r="6" spans="1:12" s="3" customFormat="1">
      <c r="A6" s="38" t="s">
        <v>114</v>
      </c>
      <c r="B6" s="39" t="s">
        <v>45</v>
      </c>
      <c r="C6" s="39" t="s">
        <v>117</v>
      </c>
      <c r="D6" s="39" t="s">
        <v>65</v>
      </c>
      <c r="E6" s="39" t="s">
        <v>101</v>
      </c>
      <c r="F6" s="39" t="s">
        <v>190</v>
      </c>
      <c r="G6" s="39" t="s">
        <v>189</v>
      </c>
      <c r="H6" s="39" t="s">
        <v>62</v>
      </c>
      <c r="I6" s="39" t="s">
        <v>59</v>
      </c>
      <c r="J6" s="39" t="s">
        <v>146</v>
      </c>
      <c r="K6" s="41" t="s">
        <v>148</v>
      </c>
    </row>
    <row r="7" spans="1:12" s="3" customFormat="1">
      <c r="A7" s="117" t="s">
        <v>2923</v>
      </c>
      <c r="B7" s="136" t="s">
        <v>2923</v>
      </c>
      <c r="C7" s="136" t="s">
        <v>2923</v>
      </c>
      <c r="D7" s="136" t="s">
        <v>2923</v>
      </c>
      <c r="E7" s="136" t="s">
        <v>2923</v>
      </c>
      <c r="F7" s="12" t="s">
        <v>197</v>
      </c>
      <c r="G7" s="118" t="s">
        <v>2923</v>
      </c>
      <c r="H7" s="12" t="s">
        <v>193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7" t="s">
        <v>50</v>
      </c>
      <c r="B9" s="121" t="s">
        <v>2923</v>
      </c>
      <c r="C9" s="121" t="s">
        <v>2923</v>
      </c>
      <c r="D9" s="121" t="s">
        <v>2923</v>
      </c>
      <c r="E9" s="121" t="s">
        <v>2923</v>
      </c>
      <c r="F9" s="121" t="s">
        <v>2923</v>
      </c>
      <c r="G9" s="121" t="s">
        <v>2923</v>
      </c>
      <c r="H9" s="65">
        <v>58.834845784999999</v>
      </c>
      <c r="I9" s="121" t="s">
        <v>2923</v>
      </c>
      <c r="J9" s="66">
        <f>IFERROR(H9/$H$9,0)</f>
        <v>1</v>
      </c>
      <c r="K9" s="66">
        <f>H9/'סכום נכסי הקרן'!$C$41</f>
        <v>1.8813488104336671E-5</v>
      </c>
    </row>
    <row r="10" spans="1:12">
      <c r="A10" s="76" t="s">
        <v>183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62">
        <v>27.590565293000001</v>
      </c>
      <c r="I10" s="124" t="s">
        <v>2923</v>
      </c>
      <c r="J10" s="63">
        <f t="shared" ref="J10:J18" si="0">IFERROR(H10/$H$9,0)</f>
        <v>0.4689493942726411</v>
      </c>
      <c r="K10" s="63">
        <f>H10/'סכום נכסי הקרן'!$C$41</f>
        <v>8.8225738506842203E-6</v>
      </c>
    </row>
    <row r="11" spans="1:12">
      <c r="A11" s="71" t="s">
        <v>176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65">
        <v>27.590565293000001</v>
      </c>
      <c r="I11" s="121" t="s">
        <v>2923</v>
      </c>
      <c r="J11" s="66">
        <f t="shared" si="0"/>
        <v>0.4689493942726411</v>
      </c>
      <c r="K11" s="66">
        <f>H11/'סכום נכסי הקרן'!$C$41</f>
        <v>8.8225738506842203E-6</v>
      </c>
    </row>
    <row r="12" spans="1:12">
      <c r="A12" s="61" t="s">
        <v>1522</v>
      </c>
      <c r="B12" s="55" t="s">
        <v>1523</v>
      </c>
      <c r="C12" s="68" t="s">
        <v>118</v>
      </c>
      <c r="D12" s="68" t="s">
        <v>1530</v>
      </c>
      <c r="E12" s="68" t="s">
        <v>130</v>
      </c>
      <c r="F12" s="62">
        <v>1.0072490000000001</v>
      </c>
      <c r="G12" s="64">
        <v>2988900</v>
      </c>
      <c r="H12" s="62">
        <v>30.105666107999998</v>
      </c>
      <c r="I12" s="124" t="s">
        <v>2923</v>
      </c>
      <c r="J12" s="63">
        <f t="shared" si="0"/>
        <v>0.51169788424388918</v>
      </c>
      <c r="K12" s="63">
        <f>H12/'סכום נכסי הקרן'!$C$41</f>
        <v>9.6268220582366518E-6</v>
      </c>
    </row>
    <row r="13" spans="1:12">
      <c r="A13" s="61" t="s">
        <v>1524</v>
      </c>
      <c r="B13" s="55" t="s">
        <v>1525</v>
      </c>
      <c r="C13" s="68" t="s">
        <v>118</v>
      </c>
      <c r="D13" s="68" t="s">
        <v>1530</v>
      </c>
      <c r="E13" s="68" t="s">
        <v>130</v>
      </c>
      <c r="F13" s="62">
        <v>-1.0072490000000001</v>
      </c>
      <c r="G13" s="64">
        <v>249700</v>
      </c>
      <c r="H13" s="62">
        <v>-2.5151008149999998</v>
      </c>
      <c r="I13" s="124" t="s">
        <v>2923</v>
      </c>
      <c r="J13" s="63">
        <f t="shared" si="0"/>
        <v>-4.2748489971248083E-2</v>
      </c>
      <c r="K13" s="63">
        <f>H13/'סכום נכסי הקרן'!$C$41</f>
        <v>-8.0424820755243131E-7</v>
      </c>
    </row>
    <row r="14" spans="1:12">
      <c r="A14" s="123" t="s">
        <v>2923</v>
      </c>
      <c r="B14" s="124" t="s">
        <v>2923</v>
      </c>
      <c r="C14" s="124" t="s">
        <v>2923</v>
      </c>
      <c r="D14" s="124" t="s">
        <v>2923</v>
      </c>
      <c r="E14" s="124" t="s">
        <v>2923</v>
      </c>
      <c r="F14" s="124" t="s">
        <v>2923</v>
      </c>
      <c r="G14" s="124" t="s">
        <v>2923</v>
      </c>
      <c r="H14" s="124" t="s">
        <v>2923</v>
      </c>
      <c r="I14" s="124" t="s">
        <v>2923</v>
      </c>
      <c r="J14" s="124" t="s">
        <v>2923</v>
      </c>
      <c r="K14" s="124" t="s">
        <v>2923</v>
      </c>
    </row>
    <row r="15" spans="1:12">
      <c r="A15" s="76" t="s">
        <v>182</v>
      </c>
      <c r="B15" s="124" t="s">
        <v>2923</v>
      </c>
      <c r="C15" s="124" t="s">
        <v>2923</v>
      </c>
      <c r="D15" s="124" t="s">
        <v>2923</v>
      </c>
      <c r="E15" s="124" t="s">
        <v>2923</v>
      </c>
      <c r="F15" s="124" t="s">
        <v>2923</v>
      </c>
      <c r="G15" s="124" t="s">
        <v>2923</v>
      </c>
      <c r="H15" s="62">
        <v>31.244280491999998</v>
      </c>
      <c r="I15" s="124" t="s">
        <v>2923</v>
      </c>
      <c r="J15" s="63">
        <f t="shared" si="0"/>
        <v>0.53105060572735885</v>
      </c>
      <c r="K15" s="63">
        <f>H15/'סכום נכסי הקרן'!$C$41</f>
        <v>9.9909142536524503E-6</v>
      </c>
    </row>
    <row r="16" spans="1:12">
      <c r="A16" s="71" t="s">
        <v>176</v>
      </c>
      <c r="B16" s="121" t="s">
        <v>2923</v>
      </c>
      <c r="C16" s="121" t="s">
        <v>2923</v>
      </c>
      <c r="D16" s="121" t="s">
        <v>2923</v>
      </c>
      <c r="E16" s="121" t="s">
        <v>2923</v>
      </c>
      <c r="F16" s="121" t="s">
        <v>2923</v>
      </c>
      <c r="G16" s="121" t="s">
        <v>2923</v>
      </c>
      <c r="H16" s="65">
        <v>31.244280491999998</v>
      </c>
      <c r="I16" s="121" t="s">
        <v>2923</v>
      </c>
      <c r="J16" s="66">
        <f t="shared" si="0"/>
        <v>0.53105060572735885</v>
      </c>
      <c r="K16" s="66">
        <f>H16/'סכום נכסי הקרן'!$C$41</f>
        <v>9.9909142536524503E-6</v>
      </c>
    </row>
    <row r="17" spans="1:11">
      <c r="A17" s="61" t="s">
        <v>1526</v>
      </c>
      <c r="B17" s="55" t="s">
        <v>1526</v>
      </c>
      <c r="C17" s="68" t="s">
        <v>1218</v>
      </c>
      <c r="D17" s="68" t="s">
        <v>1530</v>
      </c>
      <c r="E17" s="68" t="s">
        <v>129</v>
      </c>
      <c r="F17" s="62">
        <v>33.949668000000003</v>
      </c>
      <c r="G17" s="64">
        <v>160</v>
      </c>
      <c r="H17" s="62">
        <v>19.701671043999998</v>
      </c>
      <c r="I17" s="124" t="s">
        <v>2923</v>
      </c>
      <c r="J17" s="63">
        <f t="shared" si="0"/>
        <v>0.33486398716834842</v>
      </c>
      <c r="K17" s="63">
        <f>H17/'סכום נכסי הקרן'!$C$41</f>
        <v>6.2999596391624707E-6</v>
      </c>
    </row>
    <row r="18" spans="1:11">
      <c r="A18" s="61" t="s">
        <v>1527</v>
      </c>
      <c r="B18" s="55" t="s">
        <v>1527</v>
      </c>
      <c r="C18" s="68" t="s">
        <v>1218</v>
      </c>
      <c r="D18" s="68" t="s">
        <v>1530</v>
      </c>
      <c r="E18" s="68" t="s">
        <v>129</v>
      </c>
      <c r="F18" s="62">
        <v>22.731517</v>
      </c>
      <c r="G18" s="64">
        <v>140</v>
      </c>
      <c r="H18" s="62">
        <v>11.542609447999999</v>
      </c>
      <c r="I18" s="124" t="s">
        <v>2923</v>
      </c>
      <c r="J18" s="63">
        <f t="shared" si="0"/>
        <v>0.19618661855901046</v>
      </c>
      <c r="K18" s="63">
        <f>H18/'סכום נכסי הקרן'!$C$41</f>
        <v>3.6909546144899791E-6</v>
      </c>
    </row>
    <row r="19" spans="1:11">
      <c r="A19" s="123" t="s">
        <v>2923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  <c r="K19" s="124" t="s">
        <v>2923</v>
      </c>
    </row>
    <row r="20" spans="1:11">
      <c r="A20" s="124" t="s">
        <v>2923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124" t="s">
        <v>2923</v>
      </c>
      <c r="H20" s="124" t="s">
        <v>2923</v>
      </c>
      <c r="I20" s="124" t="s">
        <v>2923</v>
      </c>
      <c r="J20" s="124" t="s">
        <v>2923</v>
      </c>
      <c r="K20" s="124" t="s">
        <v>2923</v>
      </c>
    </row>
    <row r="21" spans="1:11">
      <c r="A21" s="124" t="s">
        <v>2923</v>
      </c>
      <c r="B21" s="124" t="s">
        <v>2923</v>
      </c>
      <c r="C21" s="124" t="s">
        <v>2923</v>
      </c>
      <c r="D21" s="124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  <c r="J21" s="124" t="s">
        <v>2923</v>
      </c>
      <c r="K21" s="124" t="s">
        <v>2923</v>
      </c>
    </row>
    <row r="22" spans="1:11">
      <c r="A22" s="96" t="s">
        <v>205</v>
      </c>
      <c r="B22" s="124" t="s">
        <v>2923</v>
      </c>
      <c r="C22" s="124" t="s">
        <v>2923</v>
      </c>
      <c r="D22" s="124" t="s">
        <v>2923</v>
      </c>
      <c r="E22" s="124" t="s">
        <v>2923</v>
      </c>
      <c r="F22" s="124" t="s">
        <v>2923</v>
      </c>
      <c r="G22" s="124" t="s">
        <v>2923</v>
      </c>
      <c r="H22" s="124" t="s">
        <v>2923</v>
      </c>
      <c r="I22" s="124" t="s">
        <v>2923</v>
      </c>
      <c r="J22" s="124" t="s">
        <v>2923</v>
      </c>
      <c r="K22" s="124" t="s">
        <v>2923</v>
      </c>
    </row>
    <row r="23" spans="1:11">
      <c r="A23" s="96" t="s">
        <v>110</v>
      </c>
      <c r="B23" s="124" t="s">
        <v>2923</v>
      </c>
      <c r="C23" s="124" t="s">
        <v>2923</v>
      </c>
      <c r="D23" s="124" t="s">
        <v>2923</v>
      </c>
      <c r="E23" s="124" t="s">
        <v>2923</v>
      </c>
      <c r="F23" s="124" t="s">
        <v>2923</v>
      </c>
      <c r="G23" s="124" t="s">
        <v>2923</v>
      </c>
      <c r="H23" s="124" t="s">
        <v>2923</v>
      </c>
      <c r="I23" s="124" t="s">
        <v>2923</v>
      </c>
      <c r="J23" s="124" t="s">
        <v>2923</v>
      </c>
      <c r="K23" s="124" t="s">
        <v>2923</v>
      </c>
    </row>
    <row r="24" spans="1:11">
      <c r="A24" s="96" t="s">
        <v>188</v>
      </c>
      <c r="B24" s="124" t="s">
        <v>2923</v>
      </c>
      <c r="C24" s="124" t="s">
        <v>2923</v>
      </c>
      <c r="D24" s="124" t="s">
        <v>2923</v>
      </c>
      <c r="E24" s="124" t="s">
        <v>2923</v>
      </c>
      <c r="F24" s="124" t="s">
        <v>2923</v>
      </c>
      <c r="G24" s="124" t="s">
        <v>2923</v>
      </c>
      <c r="H24" s="124" t="s">
        <v>2923</v>
      </c>
      <c r="I24" s="124" t="s">
        <v>2923</v>
      </c>
      <c r="J24" s="124" t="s">
        <v>2923</v>
      </c>
      <c r="K24" s="124" t="s">
        <v>2923</v>
      </c>
    </row>
    <row r="25" spans="1:11">
      <c r="A25" s="96" t="s">
        <v>196</v>
      </c>
      <c r="B25" s="124" t="s">
        <v>2923</v>
      </c>
      <c r="C25" s="124" t="s">
        <v>2923</v>
      </c>
      <c r="D25" s="124" t="s">
        <v>2923</v>
      </c>
      <c r="E25" s="124" t="s">
        <v>2923</v>
      </c>
      <c r="F25" s="124" t="s">
        <v>2923</v>
      </c>
      <c r="G25" s="124" t="s">
        <v>2923</v>
      </c>
      <c r="H25" s="124" t="s">
        <v>2923</v>
      </c>
      <c r="I25" s="124" t="s">
        <v>2923</v>
      </c>
      <c r="J25" s="124" t="s">
        <v>2923</v>
      </c>
      <c r="K25" s="124" t="s">
        <v>2923</v>
      </c>
    </row>
    <row r="26" spans="1:11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 hidden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 hidden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hidden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69.28515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143</v>
      </c>
      <c r="B1" s="37" t="s" vm="1">
        <v>213</v>
      </c>
    </row>
    <row r="2" spans="1:10">
      <c r="A2" s="37" t="s">
        <v>142</v>
      </c>
      <c r="B2" s="37" t="s">
        <v>214</v>
      </c>
    </row>
    <row r="3" spans="1:10">
      <c r="A3" s="37" t="s">
        <v>144</v>
      </c>
      <c r="B3" s="37" t="s">
        <v>215</v>
      </c>
    </row>
    <row r="4" spans="1:10">
      <c r="A4" s="37" t="s">
        <v>145</v>
      </c>
      <c r="B4" s="37">
        <v>2207</v>
      </c>
    </row>
    <row r="5" spans="1:10" ht="18.75">
      <c r="A5" s="152" t="s">
        <v>94</v>
      </c>
      <c r="B5" s="153"/>
      <c r="C5" s="153"/>
      <c r="D5" s="153"/>
      <c r="E5" s="153"/>
      <c r="F5" s="153"/>
      <c r="G5" s="153"/>
      <c r="H5" s="153"/>
      <c r="I5" s="153"/>
      <c r="J5" s="154"/>
    </row>
    <row r="6" spans="1:10" s="3" customFormat="1">
      <c r="A6" s="38" t="s">
        <v>114</v>
      </c>
      <c r="B6" s="39" t="s">
        <v>45</v>
      </c>
      <c r="C6" s="39" t="s">
        <v>117</v>
      </c>
      <c r="D6" s="39" t="s">
        <v>65</v>
      </c>
      <c r="E6" s="39" t="s">
        <v>101</v>
      </c>
      <c r="F6" s="39" t="s">
        <v>190</v>
      </c>
      <c r="G6" s="39" t="s">
        <v>189</v>
      </c>
      <c r="H6" s="39" t="s">
        <v>62</v>
      </c>
      <c r="I6" s="39" t="s">
        <v>146</v>
      </c>
      <c r="J6" s="41" t="s">
        <v>148</v>
      </c>
    </row>
    <row r="7" spans="1:10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2" t="s">
        <v>197</v>
      </c>
      <c r="G7" s="118" t="s">
        <v>2923</v>
      </c>
      <c r="H7" s="12" t="s">
        <v>193</v>
      </c>
      <c r="I7" s="27" t="s">
        <v>19</v>
      </c>
      <c r="J7" s="28" t="s">
        <v>19</v>
      </c>
    </row>
    <row r="8" spans="1:10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5" t="s">
        <v>49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62">
        <v>407.27986421899999</v>
      </c>
      <c r="I9" s="63">
        <f>IFERROR(H9/$H$9,0)</f>
        <v>1</v>
      </c>
      <c r="J9" s="63">
        <f>H9/'סכום נכסי הקרן'!$C$41</f>
        <v>1.3023497858089968E-4</v>
      </c>
    </row>
    <row r="10" spans="1:10">
      <c r="A10" s="76" t="s">
        <v>184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62">
        <v>407.27986421899999</v>
      </c>
      <c r="I10" s="63">
        <f t="shared" ref="I10:I15" si="0">IFERROR(H10/$H$9,0)</f>
        <v>1</v>
      </c>
      <c r="J10" s="63">
        <f>H10/'סכום נכסי הקרן'!$C$41</f>
        <v>1.3023497858089968E-4</v>
      </c>
    </row>
    <row r="11" spans="1:10">
      <c r="A11" s="58" t="s">
        <v>1528</v>
      </c>
      <c r="B11" s="55" t="s">
        <v>1529</v>
      </c>
      <c r="C11" s="68" t="s">
        <v>26</v>
      </c>
      <c r="D11" s="68" t="s">
        <v>1530</v>
      </c>
      <c r="E11" s="68" t="s">
        <v>131</v>
      </c>
      <c r="F11" s="62">
        <v>4.4022389999999998</v>
      </c>
      <c r="G11" s="64">
        <v>454300</v>
      </c>
      <c r="H11" s="62">
        <v>12.267011351999999</v>
      </c>
      <c r="I11" s="63">
        <f t="shared" si="0"/>
        <v>3.0119366140339946E-2</v>
      </c>
      <c r="J11" s="63">
        <f>H11/'סכום נכסי הקרן'!$C$41</f>
        <v>3.9225950041574486E-6</v>
      </c>
    </row>
    <row r="12" spans="1:10">
      <c r="A12" s="58" t="s">
        <v>1531</v>
      </c>
      <c r="B12" s="55" t="s">
        <v>1532</v>
      </c>
      <c r="C12" s="68" t="s">
        <v>26</v>
      </c>
      <c r="D12" s="68" t="s">
        <v>1530</v>
      </c>
      <c r="E12" s="68" t="s">
        <v>129</v>
      </c>
      <c r="F12" s="62">
        <v>2.6858620000000002</v>
      </c>
      <c r="G12" s="64">
        <v>103370</v>
      </c>
      <c r="H12" s="62">
        <v>22.479157061000002</v>
      </c>
      <c r="I12" s="63">
        <f t="shared" si="0"/>
        <v>5.5193391659825959E-2</v>
      </c>
      <c r="J12" s="63">
        <f>H12/'סכום נכסי הקרן'!$C$41</f>
        <v>7.188110180624641E-6</v>
      </c>
    </row>
    <row r="13" spans="1:10">
      <c r="A13" s="58" t="s">
        <v>1533</v>
      </c>
      <c r="B13" s="55" t="s">
        <v>1534</v>
      </c>
      <c r="C13" s="68" t="s">
        <v>26</v>
      </c>
      <c r="D13" s="68" t="s">
        <v>1530</v>
      </c>
      <c r="E13" s="68" t="s">
        <v>129</v>
      </c>
      <c r="F13" s="62">
        <v>1.3178380000000001</v>
      </c>
      <c r="G13" s="64">
        <v>1702350</v>
      </c>
      <c r="H13" s="62">
        <v>56.255457655000001</v>
      </c>
      <c r="I13" s="63">
        <f t="shared" si="0"/>
        <v>0.13812481931282186</v>
      </c>
      <c r="J13" s="63">
        <f>H13/'סכום נכסי הקרן'!$C$41</f>
        <v>1.7988682884695996E-5</v>
      </c>
    </row>
    <row r="14" spans="1:10">
      <c r="A14" s="58" t="s">
        <v>1535</v>
      </c>
      <c r="B14" s="55" t="s">
        <v>1536</v>
      </c>
      <c r="C14" s="68" t="s">
        <v>26</v>
      </c>
      <c r="D14" s="68" t="s">
        <v>1530</v>
      </c>
      <c r="E14" s="68" t="s">
        <v>138</v>
      </c>
      <c r="F14" s="62">
        <v>0.39263500000000001</v>
      </c>
      <c r="G14" s="64">
        <v>3345000</v>
      </c>
      <c r="H14" s="62">
        <v>6.4547976799999995</v>
      </c>
      <c r="I14" s="63">
        <f t="shared" si="0"/>
        <v>1.584855586312307E-2</v>
      </c>
      <c r="J14" s="63">
        <f>H14/'סכום נכסי הקרן'!$C$41</f>
        <v>2.064036333372025E-6</v>
      </c>
    </row>
    <row r="15" spans="1:10">
      <c r="A15" s="58" t="s">
        <v>1537</v>
      </c>
      <c r="B15" s="55" t="s">
        <v>1538</v>
      </c>
      <c r="C15" s="68" t="s">
        <v>26</v>
      </c>
      <c r="D15" s="68" t="s">
        <v>1530</v>
      </c>
      <c r="E15" s="68" t="s">
        <v>129</v>
      </c>
      <c r="F15" s="62">
        <v>13.112247</v>
      </c>
      <c r="G15" s="64">
        <v>482000</v>
      </c>
      <c r="H15" s="62">
        <v>309.82344047099997</v>
      </c>
      <c r="I15" s="63">
        <f t="shared" si="0"/>
        <v>0.7607138670238891</v>
      </c>
      <c r="J15" s="63">
        <f>H15/'סכום נכסי הקרן'!$C$41</f>
        <v>9.9071554178049574E-5</v>
      </c>
    </row>
    <row r="16" spans="1:10">
      <c r="A16" s="137" t="s">
        <v>2923</v>
      </c>
      <c r="B16" s="124" t="s">
        <v>2923</v>
      </c>
      <c r="C16" s="124" t="s">
        <v>2923</v>
      </c>
      <c r="D16" s="124" t="s">
        <v>2923</v>
      </c>
      <c r="E16" s="124" t="s">
        <v>2923</v>
      </c>
      <c r="F16" s="124" t="s">
        <v>2923</v>
      </c>
      <c r="G16" s="124" t="s">
        <v>2923</v>
      </c>
      <c r="H16" s="124" t="s">
        <v>2923</v>
      </c>
      <c r="I16" s="124" t="s">
        <v>2923</v>
      </c>
      <c r="J16" s="124" t="s">
        <v>2923</v>
      </c>
    </row>
    <row r="17" spans="1:10">
      <c r="A17" s="124" t="s">
        <v>2923</v>
      </c>
      <c r="B17" s="124" t="s">
        <v>2923</v>
      </c>
      <c r="C17" s="124" t="s">
        <v>2923</v>
      </c>
      <c r="D17" s="124" t="s">
        <v>2923</v>
      </c>
      <c r="E17" s="124" t="s">
        <v>2923</v>
      </c>
      <c r="F17" s="124" t="s">
        <v>2923</v>
      </c>
      <c r="G17" s="124" t="s">
        <v>2923</v>
      </c>
      <c r="H17" s="124" t="s">
        <v>2923</v>
      </c>
      <c r="I17" s="124" t="s">
        <v>2923</v>
      </c>
      <c r="J17" s="124" t="s">
        <v>2923</v>
      </c>
    </row>
    <row r="18" spans="1:10">
      <c r="A18" s="124" t="s">
        <v>2923</v>
      </c>
      <c r="B18" s="124" t="s">
        <v>2923</v>
      </c>
      <c r="C18" s="124" t="s">
        <v>2923</v>
      </c>
      <c r="D18" s="124" t="s">
        <v>2923</v>
      </c>
      <c r="E18" s="124" t="s">
        <v>2923</v>
      </c>
      <c r="F18" s="124" t="s">
        <v>2923</v>
      </c>
      <c r="G18" s="124" t="s">
        <v>2923</v>
      </c>
      <c r="H18" s="124" t="s">
        <v>2923</v>
      </c>
      <c r="I18" s="124" t="s">
        <v>2923</v>
      </c>
      <c r="J18" s="124" t="s">
        <v>2923</v>
      </c>
    </row>
    <row r="19" spans="1:10">
      <c r="A19" s="96" t="s">
        <v>205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</row>
    <row r="20" spans="1:10">
      <c r="A20" s="96" t="s">
        <v>110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124" t="s">
        <v>2923</v>
      </c>
      <c r="H20" s="124" t="s">
        <v>2923</v>
      </c>
      <c r="I20" s="124" t="s">
        <v>2923</v>
      </c>
      <c r="J20" s="124" t="s">
        <v>2923</v>
      </c>
    </row>
    <row r="21" spans="1:10">
      <c r="A21" s="96" t="s">
        <v>188</v>
      </c>
      <c r="B21" s="124" t="s">
        <v>2923</v>
      </c>
      <c r="C21" s="124" t="s">
        <v>2923</v>
      </c>
      <c r="D21" s="124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  <c r="J21" s="124" t="s">
        <v>2923</v>
      </c>
    </row>
    <row r="22" spans="1:10">
      <c r="A22" s="96" t="s">
        <v>196</v>
      </c>
      <c r="B22" s="124" t="s">
        <v>2923</v>
      </c>
      <c r="C22" s="124" t="s">
        <v>2923</v>
      </c>
      <c r="D22" s="124" t="s">
        <v>2923</v>
      </c>
      <c r="E22" s="124" t="s">
        <v>2923</v>
      </c>
      <c r="F22" s="124" t="s">
        <v>2923</v>
      </c>
      <c r="G22" s="124" t="s">
        <v>2923</v>
      </c>
      <c r="H22" s="124" t="s">
        <v>2923</v>
      </c>
      <c r="I22" s="124" t="s">
        <v>2923</v>
      </c>
      <c r="J22" s="124" t="s">
        <v>2923</v>
      </c>
    </row>
    <row r="23" spans="1:10" hidden="1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idden="1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idden="1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idden="1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idden="1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idden="1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idden="1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idden="1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idden="1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idden="1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idden="1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idden="1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idden="1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idden="1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0" hidden="1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pans="1:10" hidden="1">
      <c r="A38" s="55"/>
      <c r="B38" s="55"/>
      <c r="C38" s="55"/>
      <c r="D38" s="55"/>
      <c r="E38" s="55"/>
      <c r="F38" s="55"/>
      <c r="G38" s="55"/>
      <c r="H38" s="55"/>
      <c r="I38" s="55"/>
      <c r="J38" s="55"/>
    </row>
    <row r="39" spans="1:10" hidden="1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0" hidden="1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0" hidden="1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 hidden="1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hidden="1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idden="1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hidden="1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hidden="1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0" hidden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0" hidden="1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idden="1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hidden="1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hidden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hidden="1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hidden="1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hidden="1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hidden="1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hidden="1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hidden="1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hidden="1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hidden="1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hidden="1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idden="1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hidden="1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hidden="1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hidden="1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hidden="1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hidden="1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hidden="1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hidden="1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idden="1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hidden="1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hidden="1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hidden="1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hidden="1">
      <c r="A73" s="55"/>
      <c r="B73" s="55"/>
      <c r="C73" s="55"/>
      <c r="D73" s="55"/>
      <c r="E73" s="55"/>
      <c r="F73" s="55"/>
      <c r="G73" s="55"/>
      <c r="H73" s="55"/>
      <c r="I73" s="55"/>
      <c r="J73" s="55"/>
    </row>
    <row r="74" spans="1:10" hidden="1">
      <c r="A74" s="55"/>
      <c r="B74" s="55"/>
      <c r="C74" s="55"/>
      <c r="D74" s="55"/>
      <c r="E74" s="55"/>
      <c r="F74" s="55"/>
      <c r="G74" s="55"/>
      <c r="H74" s="55"/>
      <c r="I74" s="55"/>
      <c r="J74" s="55"/>
    </row>
    <row r="75" spans="1:10" hidden="1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0" hidden="1">
      <c r="A76" s="55"/>
      <c r="B76" s="55"/>
      <c r="C76" s="55"/>
      <c r="D76" s="55"/>
      <c r="E76" s="55"/>
      <c r="F76" s="55"/>
      <c r="G76" s="55"/>
      <c r="H76" s="55"/>
      <c r="I76" s="55"/>
      <c r="J76" s="55"/>
    </row>
    <row r="77" spans="1:10" hidden="1">
      <c r="A77" s="55"/>
      <c r="B77" s="55"/>
      <c r="C77" s="55"/>
      <c r="D77" s="55"/>
      <c r="E77" s="55"/>
      <c r="F77" s="55"/>
      <c r="G77" s="55"/>
      <c r="H77" s="55"/>
      <c r="I77" s="55"/>
      <c r="J77" s="55"/>
    </row>
    <row r="78" spans="1:10" hidden="1">
      <c r="A78" s="55"/>
      <c r="B78" s="55"/>
      <c r="C78" s="55"/>
      <c r="D78" s="55"/>
      <c r="E78" s="55"/>
      <c r="F78" s="55"/>
      <c r="G78" s="55"/>
      <c r="H78" s="55"/>
      <c r="I78" s="55"/>
      <c r="J78" s="55"/>
    </row>
    <row r="79" spans="1:10" hidden="1">
      <c r="A79" s="55"/>
      <c r="B79" s="55"/>
      <c r="C79" s="55"/>
      <c r="D79" s="55"/>
      <c r="E79" s="55"/>
      <c r="F79" s="55"/>
      <c r="G79" s="55"/>
      <c r="H79" s="55"/>
      <c r="I79" s="55"/>
      <c r="J79" s="55"/>
    </row>
    <row r="80" spans="1:10" hidden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hidden="1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hidden="1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hidden="1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hidden="1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hidden="1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idden="1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hidden="1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hidden="1">
      <c r="A88" s="55"/>
      <c r="B88" s="55"/>
      <c r="C88" s="55"/>
      <c r="D88" s="55"/>
      <c r="E88" s="55"/>
      <c r="F88" s="55"/>
      <c r="G88" s="55"/>
      <c r="H88" s="55"/>
      <c r="I88" s="55"/>
      <c r="J88" s="55"/>
    </row>
    <row r="89" spans="1:10" hidden="1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idden="1">
      <c r="A90" s="55"/>
      <c r="B90" s="55"/>
      <c r="C90" s="55"/>
      <c r="D90" s="55"/>
      <c r="E90" s="55"/>
      <c r="F90" s="55"/>
      <c r="G90" s="55"/>
      <c r="H90" s="55"/>
      <c r="I90" s="55"/>
      <c r="J90" s="55"/>
    </row>
    <row r="91" spans="1:10" hidden="1">
      <c r="A91" s="55"/>
      <c r="B91" s="55"/>
      <c r="C91" s="55"/>
      <c r="D91" s="55"/>
      <c r="E91" s="55"/>
      <c r="F91" s="55"/>
      <c r="G91" s="55"/>
      <c r="H91" s="55"/>
      <c r="I91" s="55"/>
      <c r="J91" s="55"/>
    </row>
    <row r="92" spans="1:10" hidden="1">
      <c r="A92" s="55"/>
      <c r="B92" s="55"/>
      <c r="C92" s="55"/>
      <c r="D92" s="55"/>
      <c r="E92" s="55"/>
      <c r="F92" s="55"/>
      <c r="G92" s="55"/>
      <c r="H92" s="55"/>
      <c r="I92" s="55"/>
      <c r="J92" s="55"/>
    </row>
    <row r="93" spans="1:10" hidden="1">
      <c r="A93" s="55"/>
      <c r="B93" s="55"/>
      <c r="C93" s="55"/>
      <c r="D93" s="55"/>
      <c r="E93" s="55"/>
      <c r="F93" s="55"/>
      <c r="G93" s="55"/>
      <c r="H93" s="55"/>
      <c r="I93" s="55"/>
      <c r="J93" s="55"/>
    </row>
    <row r="94" spans="1:10" hidden="1">
      <c r="A94" s="55"/>
      <c r="B94" s="55"/>
      <c r="C94" s="55"/>
      <c r="D94" s="55"/>
      <c r="E94" s="55"/>
      <c r="F94" s="55"/>
      <c r="G94" s="55"/>
      <c r="H94" s="55"/>
      <c r="I94" s="55"/>
      <c r="J94" s="55"/>
    </row>
    <row r="95" spans="1:10" hidden="1">
      <c r="A95" s="55"/>
      <c r="B95" s="55"/>
      <c r="C95" s="55"/>
      <c r="D95" s="55"/>
      <c r="E95" s="55"/>
      <c r="F95" s="55"/>
      <c r="G95" s="55"/>
      <c r="H95" s="55"/>
      <c r="I95" s="55"/>
      <c r="J95" s="55"/>
    </row>
    <row r="96" spans="1:10" hidden="1">
      <c r="A96" s="55"/>
      <c r="B96" s="55"/>
      <c r="C96" s="55"/>
      <c r="D96" s="55"/>
      <c r="E96" s="55"/>
      <c r="F96" s="55"/>
      <c r="G96" s="55"/>
      <c r="H96" s="55"/>
      <c r="I96" s="55"/>
      <c r="J96" s="55"/>
    </row>
    <row r="97" spans="1:10" hidden="1">
      <c r="A97" s="55"/>
      <c r="B97" s="55"/>
      <c r="C97" s="55"/>
      <c r="D97" s="55"/>
      <c r="E97" s="55"/>
      <c r="F97" s="55"/>
      <c r="G97" s="55"/>
      <c r="H97" s="55"/>
      <c r="I97" s="55"/>
      <c r="J97" s="55"/>
    </row>
    <row r="98" spans="1:10" hidden="1">
      <c r="A98" s="55"/>
      <c r="B98" s="55"/>
      <c r="C98" s="55"/>
      <c r="D98" s="55"/>
      <c r="E98" s="55"/>
      <c r="F98" s="55"/>
      <c r="G98" s="55"/>
      <c r="H98" s="55"/>
      <c r="I98" s="55"/>
      <c r="J98" s="55"/>
    </row>
    <row r="99" spans="1:10" hidden="1">
      <c r="A99" s="55"/>
      <c r="B99" s="55"/>
      <c r="C99" s="55"/>
      <c r="D99" s="55"/>
      <c r="E99" s="55"/>
      <c r="F99" s="55"/>
      <c r="G99" s="55"/>
      <c r="H99" s="55"/>
      <c r="I99" s="55"/>
      <c r="J99" s="55"/>
    </row>
    <row r="100" spans="1:10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1:10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1:10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1:10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10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10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1:10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1:10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1:10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1:10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143</v>
      </c>
      <c r="B1" s="37" t="s" vm="1">
        <v>213</v>
      </c>
    </row>
    <row r="2" spans="1:34">
      <c r="A2" s="37" t="s">
        <v>142</v>
      </c>
      <c r="B2" s="37" t="s">
        <v>214</v>
      </c>
    </row>
    <row r="3" spans="1:34">
      <c r="A3" s="37" t="s">
        <v>144</v>
      </c>
      <c r="B3" s="37" t="s">
        <v>215</v>
      </c>
      <c r="D3" s="2"/>
    </row>
    <row r="4" spans="1:34">
      <c r="A4" s="37" t="s">
        <v>145</v>
      </c>
      <c r="B4" s="37">
        <v>2207</v>
      </c>
    </row>
    <row r="5" spans="1:34" ht="18.75">
      <c r="A5" s="152" t="s">
        <v>95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34" s="3" customFormat="1">
      <c r="A6" s="38" t="s">
        <v>114</v>
      </c>
      <c r="B6" s="39" t="s">
        <v>45</v>
      </c>
      <c r="C6" s="40" t="s">
        <v>51</v>
      </c>
      <c r="D6" s="39" t="s">
        <v>14</v>
      </c>
      <c r="E6" s="39" t="s">
        <v>66</v>
      </c>
      <c r="F6" s="39" t="s">
        <v>102</v>
      </c>
      <c r="G6" s="39" t="s">
        <v>17</v>
      </c>
      <c r="H6" s="39" t="s">
        <v>101</v>
      </c>
      <c r="I6" s="39" t="s">
        <v>16</v>
      </c>
      <c r="J6" s="39" t="s">
        <v>18</v>
      </c>
      <c r="K6" s="39" t="s">
        <v>190</v>
      </c>
      <c r="L6" s="39" t="s">
        <v>189</v>
      </c>
      <c r="M6" s="39" t="s">
        <v>62</v>
      </c>
      <c r="N6" s="39" t="s">
        <v>59</v>
      </c>
      <c r="O6" s="39" t="s">
        <v>146</v>
      </c>
      <c r="P6" s="41" t="s">
        <v>148</v>
      </c>
    </row>
    <row r="7" spans="1:34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27" t="s">
        <v>21</v>
      </c>
      <c r="G7" s="27" t="s">
        <v>20</v>
      </c>
      <c r="H7" s="118" t="s">
        <v>2923</v>
      </c>
      <c r="I7" s="27" t="s">
        <v>19</v>
      </c>
      <c r="J7" s="27" t="s">
        <v>19</v>
      </c>
      <c r="K7" s="27" t="s">
        <v>197</v>
      </c>
      <c r="L7" s="118" t="s">
        <v>2923</v>
      </c>
      <c r="M7" s="27" t="s">
        <v>193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111</v>
      </c>
    </row>
    <row r="9" spans="1:34" s="4" customFormat="1" ht="20.25">
      <c r="A9" s="93" t="s">
        <v>2758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94">
        <v>0</v>
      </c>
      <c r="N9" s="124" t="s">
        <v>2923</v>
      </c>
      <c r="O9" s="95">
        <v>0</v>
      </c>
      <c r="P9" s="95">
        <v>0</v>
      </c>
      <c r="AH9" s="1"/>
    </row>
    <row r="10" spans="1:34">
      <c r="A10" s="96" t="s">
        <v>205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  <c r="P10" s="124" t="s">
        <v>2923</v>
      </c>
    </row>
    <row r="11" spans="1:34">
      <c r="A11" s="96" t="s">
        <v>110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  <c r="P11" s="124" t="s">
        <v>2923</v>
      </c>
    </row>
    <row r="12" spans="1:34">
      <c r="A12" s="96" t="s">
        <v>188</v>
      </c>
      <c r="B12" s="124" t="s">
        <v>2923</v>
      </c>
      <c r="C12" s="124" t="s">
        <v>2923</v>
      </c>
      <c r="D12" s="124" t="s">
        <v>2923</v>
      </c>
      <c r="E12" s="124" t="s">
        <v>2923</v>
      </c>
      <c r="F12" s="124" t="s">
        <v>2923</v>
      </c>
      <c r="G12" s="124" t="s">
        <v>2923</v>
      </c>
      <c r="H12" s="124" t="s">
        <v>2923</v>
      </c>
      <c r="I12" s="124" t="s">
        <v>2923</v>
      </c>
      <c r="J12" s="124" t="s">
        <v>2923</v>
      </c>
      <c r="K12" s="124" t="s">
        <v>2923</v>
      </c>
      <c r="L12" s="124" t="s">
        <v>2923</v>
      </c>
      <c r="M12" s="124" t="s">
        <v>2923</v>
      </c>
      <c r="N12" s="124" t="s">
        <v>2923</v>
      </c>
      <c r="O12" s="124" t="s">
        <v>2923</v>
      </c>
      <c r="P12" s="124" t="s">
        <v>2923</v>
      </c>
    </row>
    <row r="13" spans="1:34">
      <c r="A13" s="96" t="s">
        <v>196</v>
      </c>
      <c r="B13" s="124" t="s">
        <v>2923</v>
      </c>
      <c r="C13" s="124" t="s">
        <v>2923</v>
      </c>
      <c r="D13" s="124" t="s">
        <v>2923</v>
      </c>
      <c r="E13" s="124" t="s">
        <v>2923</v>
      </c>
      <c r="F13" s="124" t="s">
        <v>2923</v>
      </c>
      <c r="G13" s="124" t="s">
        <v>2923</v>
      </c>
      <c r="H13" s="124" t="s">
        <v>2923</v>
      </c>
      <c r="I13" s="124" t="s">
        <v>2923</v>
      </c>
      <c r="J13" s="124" t="s">
        <v>2923</v>
      </c>
      <c r="K13" s="124" t="s">
        <v>2923</v>
      </c>
      <c r="L13" s="124" t="s">
        <v>2923</v>
      </c>
      <c r="M13" s="124" t="s">
        <v>2923</v>
      </c>
      <c r="N13" s="124" t="s">
        <v>2923</v>
      </c>
      <c r="O13" s="124" t="s">
        <v>2923</v>
      </c>
      <c r="P13" s="124" t="s">
        <v>2923</v>
      </c>
    </row>
    <row r="14" spans="1:34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34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34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16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1:16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1:16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1:16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16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1:16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1:16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69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143</v>
      </c>
      <c r="B1" s="37" t="s" vm="1">
        <v>213</v>
      </c>
    </row>
    <row r="2" spans="1:15">
      <c r="A2" s="37" t="s">
        <v>142</v>
      </c>
      <c r="B2" s="37" t="s">
        <v>214</v>
      </c>
    </row>
    <row r="3" spans="1:15">
      <c r="A3" s="37" t="s">
        <v>144</v>
      </c>
      <c r="B3" s="37" t="s">
        <v>215</v>
      </c>
    </row>
    <row r="4" spans="1:15">
      <c r="A4" s="37" t="s">
        <v>145</v>
      </c>
      <c r="B4" s="37">
        <v>2207</v>
      </c>
    </row>
    <row r="5" spans="1:15" ht="18.75">
      <c r="A5" s="152" t="s">
        <v>87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5" s="3" customFormat="1">
      <c r="A6" s="38" t="s">
        <v>114</v>
      </c>
      <c r="B6" s="39" t="s">
        <v>45</v>
      </c>
      <c r="C6" s="39" t="s">
        <v>14</v>
      </c>
      <c r="D6" s="39" t="s">
        <v>66</v>
      </c>
      <c r="E6" s="39" t="s">
        <v>102</v>
      </c>
      <c r="F6" s="39" t="s">
        <v>17</v>
      </c>
      <c r="G6" s="39" t="s">
        <v>101</v>
      </c>
      <c r="H6" s="39" t="s">
        <v>16</v>
      </c>
      <c r="I6" s="39" t="s">
        <v>18</v>
      </c>
      <c r="J6" s="39" t="s">
        <v>190</v>
      </c>
      <c r="K6" s="39" t="s">
        <v>189</v>
      </c>
      <c r="L6" s="39" t="s">
        <v>109</v>
      </c>
      <c r="M6" s="39" t="s">
        <v>59</v>
      </c>
      <c r="N6" s="39" t="s">
        <v>146</v>
      </c>
      <c r="O6" s="41" t="s">
        <v>148</v>
      </c>
    </row>
    <row r="7" spans="1:15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27" t="s">
        <v>21</v>
      </c>
      <c r="F7" s="27" t="s">
        <v>20</v>
      </c>
      <c r="G7" s="118" t="s">
        <v>2923</v>
      </c>
      <c r="H7" s="27" t="s">
        <v>19</v>
      </c>
      <c r="I7" s="27" t="s">
        <v>19</v>
      </c>
      <c r="J7" s="27" t="s">
        <v>197</v>
      </c>
      <c r="K7" s="118" t="s">
        <v>2923</v>
      </c>
      <c r="L7" s="27" t="s">
        <v>193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0" t="s">
        <v>25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67">
        <v>6.0420354300144519</v>
      </c>
      <c r="G9" s="120" t="s">
        <v>2923</v>
      </c>
      <c r="H9" s="120" t="s">
        <v>2923</v>
      </c>
      <c r="I9" s="73">
        <v>4.8786079844163145E-2</v>
      </c>
      <c r="J9" s="120" t="s">
        <v>2923</v>
      </c>
      <c r="K9" s="120" t="s">
        <v>2923</v>
      </c>
      <c r="L9" s="72">
        <v>1889143.069601424</v>
      </c>
      <c r="M9" s="120" t="s">
        <v>2923</v>
      </c>
      <c r="N9" s="74">
        <f>IFERROR(L9/$L$9,0)</f>
        <v>1</v>
      </c>
      <c r="O9" s="74">
        <f>L9/'סכום נכסי הקרן'!$C$41</f>
        <v>0.60408708807048095</v>
      </c>
    </row>
    <row r="10" spans="1:15">
      <c r="A10" s="56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67">
        <v>6.0420354300144501</v>
      </c>
      <c r="G10" s="121" t="s">
        <v>2923</v>
      </c>
      <c r="H10" s="121" t="s">
        <v>2923</v>
      </c>
      <c r="I10" s="75">
        <v>4.8786079844163145E-2</v>
      </c>
      <c r="J10" s="121" t="s">
        <v>2923</v>
      </c>
      <c r="K10" s="121" t="s">
        <v>2923</v>
      </c>
      <c r="L10" s="65">
        <f>L11+L21</f>
        <v>1889143.0696014245</v>
      </c>
      <c r="M10" s="121" t="s">
        <v>2923</v>
      </c>
      <c r="N10" s="66">
        <f t="shared" ref="N10:N75" si="0">IFERROR(L10/$L$9,0)</f>
        <v>1.0000000000000002</v>
      </c>
      <c r="O10" s="66">
        <f>L10/'סכום נכסי הקרן'!$C$41</f>
        <v>0.60408708807048106</v>
      </c>
    </row>
    <row r="11" spans="1:15">
      <c r="A11" s="84" t="s">
        <v>2766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65">
        <v>4.5142775911522897</v>
      </c>
      <c r="G11" s="121" t="s">
        <v>2923</v>
      </c>
      <c r="H11" s="121" t="s">
        <v>2923</v>
      </c>
      <c r="I11" s="97">
        <v>5.1400000000000071E-2</v>
      </c>
      <c r="J11" s="121" t="s">
        <v>2923</v>
      </c>
      <c r="K11" s="121" t="s">
        <v>2923</v>
      </c>
      <c r="L11" s="65">
        <f>SUM(L12:L19)</f>
        <v>173779.31976891897</v>
      </c>
      <c r="M11" s="121" t="s">
        <v>2923</v>
      </c>
      <c r="N11" s="66">
        <f t="shared" ref="N11" si="1">IFERROR(L11/$L$9,0)</f>
        <v>9.1988437808250986E-2</v>
      </c>
      <c r="O11" s="66">
        <f>L11/'סכום נכסי הקרן'!$C$41</f>
        <v>5.5569027531738875E-2</v>
      </c>
    </row>
    <row r="12" spans="1:15">
      <c r="A12" s="61" t="s">
        <v>1539</v>
      </c>
      <c r="B12" s="55">
        <v>9444</v>
      </c>
      <c r="C12" s="55" t="s">
        <v>218</v>
      </c>
      <c r="D12" s="124" t="s">
        <v>2923</v>
      </c>
      <c r="E12" s="77">
        <v>44958</v>
      </c>
      <c r="F12" s="62">
        <v>4.0900000000002228</v>
      </c>
      <c r="G12" s="68" t="s">
        <v>130</v>
      </c>
      <c r="H12" s="69">
        <v>5.1500000000000004E-2</v>
      </c>
      <c r="I12" s="69">
        <v>5.1400000000003131E-2</v>
      </c>
      <c r="J12" s="62">
        <v>6146222.123532</v>
      </c>
      <c r="K12" s="64">
        <v>107.9003482812131</v>
      </c>
      <c r="L12" s="62">
        <v>6631.7950774279998</v>
      </c>
      <c r="M12" s="124" t="s">
        <v>2923</v>
      </c>
      <c r="N12" s="63">
        <f t="shared" ref="N12:N19" si="2">IFERROR(L12/$L$9,0)</f>
        <v>3.5104779432227925E-3</v>
      </c>
      <c r="O12" s="63">
        <f>L12/'סכום נכסי הקרן'!$C$41</f>
        <v>2.1206343984571077E-3</v>
      </c>
    </row>
    <row r="13" spans="1:15">
      <c r="A13" s="61" t="s">
        <v>1540</v>
      </c>
      <c r="B13" s="55">
        <v>9499</v>
      </c>
      <c r="C13" s="55" t="s">
        <v>218</v>
      </c>
      <c r="D13" s="124" t="s">
        <v>2923</v>
      </c>
      <c r="E13" s="77">
        <v>44986</v>
      </c>
      <c r="F13" s="62">
        <v>4.1699999999996544</v>
      </c>
      <c r="G13" s="68" t="s">
        <v>130</v>
      </c>
      <c r="H13" s="69">
        <v>5.1500000000000004E-2</v>
      </c>
      <c r="I13" s="69">
        <v>5.1400000000000362E-2</v>
      </c>
      <c r="J13" s="62">
        <v>513036.88744800002</v>
      </c>
      <c r="K13" s="64">
        <v>107.15028957108237</v>
      </c>
      <c r="L13" s="62">
        <v>549.72051050699997</v>
      </c>
      <c r="M13" s="124" t="s">
        <v>2923</v>
      </c>
      <c r="N13" s="63">
        <f t="shared" si="2"/>
        <v>2.9098934821436334E-4</v>
      </c>
      <c r="O13" s="63">
        <f>L13/'סכום נכסי הקרן'!$C$41</f>
        <v>1.7578290802234192E-4</v>
      </c>
    </row>
    <row r="14" spans="1:15">
      <c r="A14" s="61" t="s">
        <v>1541</v>
      </c>
      <c r="B14" s="55">
        <v>9528</v>
      </c>
      <c r="C14" s="55" t="s">
        <v>218</v>
      </c>
      <c r="D14" s="124" t="s">
        <v>2923</v>
      </c>
      <c r="E14" s="77">
        <v>45047</v>
      </c>
      <c r="F14" s="62">
        <v>4.3399999999999963</v>
      </c>
      <c r="G14" s="68" t="s">
        <v>130</v>
      </c>
      <c r="H14" s="69">
        <v>5.1500000000000004E-2</v>
      </c>
      <c r="I14" s="69">
        <v>5.1400000000000015E-2</v>
      </c>
      <c r="J14" s="62">
        <v>34331360.658543997</v>
      </c>
      <c r="K14" s="64">
        <v>105.32936263559266</v>
      </c>
      <c r="L14" s="62">
        <v>36161.003365771001</v>
      </c>
      <c r="M14" s="124" t="s">
        <v>2923</v>
      </c>
      <c r="N14" s="63">
        <f t="shared" si="2"/>
        <v>1.9141484807394887E-2</v>
      </c>
      <c r="O14" s="63">
        <f>L14/'סכום נכסי הקרן'!$C$41</f>
        <v>1.1563123818644527E-2</v>
      </c>
    </row>
    <row r="15" spans="1:15">
      <c r="A15" s="61" t="s">
        <v>1542</v>
      </c>
      <c r="B15" s="55">
        <v>9586</v>
      </c>
      <c r="C15" s="55" t="s">
        <v>218</v>
      </c>
      <c r="D15" s="124" t="s">
        <v>2923</v>
      </c>
      <c r="E15" s="77">
        <v>45078</v>
      </c>
      <c r="F15" s="62">
        <v>4.4200000000000896</v>
      </c>
      <c r="G15" s="68" t="s">
        <v>130</v>
      </c>
      <c r="H15" s="69">
        <v>5.1500000000000004E-2</v>
      </c>
      <c r="I15" s="69">
        <v>5.1400000000001306E-2</v>
      </c>
      <c r="J15" s="62">
        <v>19207774.902824</v>
      </c>
      <c r="K15" s="64">
        <v>104.06179235457041</v>
      </c>
      <c r="L15" s="62">
        <v>19987.95483531</v>
      </c>
      <c r="M15" s="124" t="s">
        <v>2923</v>
      </c>
      <c r="N15" s="63">
        <f t="shared" si="2"/>
        <v>1.0580434672704331E-2</v>
      </c>
      <c r="O15" s="63">
        <f>L15/'סכום נכסי הקרן'!$C$41</f>
        <v>6.3915039719539112E-3</v>
      </c>
    </row>
    <row r="16" spans="1:15">
      <c r="A16" s="61" t="s">
        <v>1543</v>
      </c>
      <c r="B16" s="55">
        <v>9636</v>
      </c>
      <c r="C16" s="55" t="s">
        <v>218</v>
      </c>
      <c r="D16" s="124" t="s">
        <v>2923</v>
      </c>
      <c r="E16" s="77">
        <v>45108</v>
      </c>
      <c r="F16" s="62">
        <v>4.4999999999999467</v>
      </c>
      <c r="G16" s="68" t="s">
        <v>130</v>
      </c>
      <c r="H16" s="69">
        <v>5.1500000000000004E-2</v>
      </c>
      <c r="I16" s="69">
        <v>5.1399999999999481E-2</v>
      </c>
      <c r="J16" s="62">
        <v>27071473.736635998</v>
      </c>
      <c r="K16" s="64">
        <v>103.42836290584722</v>
      </c>
      <c r="L16" s="62">
        <v>27999.582100288997</v>
      </c>
      <c r="M16" s="124" t="s">
        <v>2923</v>
      </c>
      <c r="N16" s="63">
        <f t="shared" si="2"/>
        <v>1.4821313721991641E-2</v>
      </c>
      <c r="O16" s="63">
        <f>L16/'סכום נכסי הקרן'!$C$41</f>
        <v>8.9533642476969915E-3</v>
      </c>
    </row>
    <row r="17" spans="1:15">
      <c r="A17" s="61" t="s">
        <v>1544</v>
      </c>
      <c r="B17" s="55">
        <v>9689</v>
      </c>
      <c r="C17" s="55" t="s">
        <v>218</v>
      </c>
      <c r="D17" s="124" t="s">
        <v>2923</v>
      </c>
      <c r="E17" s="77">
        <v>45139</v>
      </c>
      <c r="F17" s="62">
        <v>4.5899999999999963</v>
      </c>
      <c r="G17" s="68" t="s">
        <v>130</v>
      </c>
      <c r="H17" s="69">
        <v>5.1500000000000004E-2</v>
      </c>
      <c r="I17" s="69">
        <v>5.1399999999999918E-2</v>
      </c>
      <c r="J17" s="62">
        <v>57163959.544172004</v>
      </c>
      <c r="K17" s="64">
        <v>102.99643928213091</v>
      </c>
      <c r="L17" s="62">
        <v>58876.842883174999</v>
      </c>
      <c r="M17" s="124" t="s">
        <v>2923</v>
      </c>
      <c r="N17" s="63">
        <f t="shared" si="2"/>
        <v>3.116589941258233E-2</v>
      </c>
      <c r="O17" s="63">
        <f>L17/'סכום נכסי הקרן'!$C$41</f>
        <v>1.8826917423244369E-2</v>
      </c>
    </row>
    <row r="18" spans="1:15">
      <c r="A18" s="61" t="s">
        <v>1545</v>
      </c>
      <c r="B18" s="55">
        <v>9731</v>
      </c>
      <c r="C18" s="55" t="s">
        <v>218</v>
      </c>
      <c r="D18" s="124" t="s">
        <v>2923</v>
      </c>
      <c r="E18" s="77">
        <v>45170</v>
      </c>
      <c r="F18" s="62">
        <v>4.6699999999999049</v>
      </c>
      <c r="G18" s="68" t="s">
        <v>130</v>
      </c>
      <c r="H18" s="69">
        <v>5.1500000000000004E-2</v>
      </c>
      <c r="I18" s="69">
        <v>5.1399999999998315E-2</v>
      </c>
      <c r="J18" s="62">
        <v>9515588.8101039995</v>
      </c>
      <c r="K18" s="64">
        <v>102.27183929850409</v>
      </c>
      <c r="L18" s="62">
        <v>9731.7676961760008</v>
      </c>
      <c r="M18" s="124" t="s">
        <v>2923</v>
      </c>
      <c r="N18" s="63">
        <f t="shared" si="2"/>
        <v>5.151419102540091E-3</v>
      </c>
      <c r="O18" s="63">
        <f>L18/'סכום נכסי הקרן'!$C$41</f>
        <v>3.1119057650840936E-3</v>
      </c>
    </row>
    <row r="19" spans="1:15">
      <c r="A19" s="61" t="s">
        <v>1546</v>
      </c>
      <c r="B19" s="55">
        <v>9787</v>
      </c>
      <c r="C19" s="55" t="s">
        <v>218</v>
      </c>
      <c r="D19" s="124" t="s">
        <v>2923</v>
      </c>
      <c r="E19" s="77">
        <v>45261</v>
      </c>
      <c r="F19" s="62">
        <v>4.9199999999998596</v>
      </c>
      <c r="G19" s="68" t="s">
        <v>130</v>
      </c>
      <c r="H19" s="69">
        <v>5.1500000000000004E-2</v>
      </c>
      <c r="I19" s="69">
        <v>5.139999999999869E-2</v>
      </c>
      <c r="J19" s="62">
        <v>13782853.824511999</v>
      </c>
      <c r="K19" s="64">
        <v>100.41935782303811</v>
      </c>
      <c r="L19" s="62">
        <v>13840.653300262999</v>
      </c>
      <c r="M19" s="124" t="s">
        <v>2923</v>
      </c>
      <c r="N19" s="63">
        <f t="shared" si="2"/>
        <v>7.3264187996005684E-3</v>
      </c>
      <c r="O19" s="63">
        <f>L19/'סכום נכסי הקרן'!$C$41</f>
        <v>4.4257949986355356E-3</v>
      </c>
    </row>
    <row r="20" spans="1:15">
      <c r="A20" s="138" t="s">
        <v>2923</v>
      </c>
      <c r="B20" s="121" t="s">
        <v>2923</v>
      </c>
      <c r="C20" s="121" t="s">
        <v>2923</v>
      </c>
      <c r="D20" s="121" t="s">
        <v>2923</v>
      </c>
      <c r="E20" s="121" t="s">
        <v>2923</v>
      </c>
      <c r="F20" s="121" t="s">
        <v>2923</v>
      </c>
      <c r="G20" s="121" t="s">
        <v>2923</v>
      </c>
      <c r="H20" s="121" t="s">
        <v>2923</v>
      </c>
      <c r="I20" s="121" t="s">
        <v>2923</v>
      </c>
      <c r="J20" s="121" t="s">
        <v>2923</v>
      </c>
      <c r="K20" s="121" t="s">
        <v>2923</v>
      </c>
      <c r="L20" s="121" t="s">
        <v>2923</v>
      </c>
      <c r="M20" s="121" t="s">
        <v>2923</v>
      </c>
      <c r="N20" s="121" t="s">
        <v>2923</v>
      </c>
      <c r="O20" s="121" t="s">
        <v>2923</v>
      </c>
    </row>
    <row r="21" spans="1:15">
      <c r="A21" s="71" t="s">
        <v>67</v>
      </c>
      <c r="B21" s="121" t="s">
        <v>2923</v>
      </c>
      <c r="C21" s="121" t="s">
        <v>2923</v>
      </c>
      <c r="D21" s="121" t="s">
        <v>2923</v>
      </c>
      <c r="E21" s="121" t="s">
        <v>2923</v>
      </c>
      <c r="F21" s="98">
        <v>6.1968088522900624</v>
      </c>
      <c r="G21" s="121" t="s">
        <v>2923</v>
      </c>
      <c r="H21" s="121" t="s">
        <v>2923</v>
      </c>
      <c r="I21" s="86">
        <v>4.8521269965409453E-2</v>
      </c>
      <c r="J21" s="121" t="s">
        <v>2923</v>
      </c>
      <c r="K21" s="121" t="s">
        <v>2923</v>
      </c>
      <c r="L21" s="85">
        <f>SUM(L22:L162)</f>
        <v>1715363.7498325056</v>
      </c>
      <c r="M21" s="121" t="s">
        <v>2923</v>
      </c>
      <c r="N21" s="66">
        <f t="shared" ref="N21" si="3">IFERROR(L21/$L$9,0)</f>
        <v>0.90801156219174928</v>
      </c>
      <c r="O21" s="66">
        <f>L21/'סכום נכסי הקרן'!$C$41</f>
        <v>0.54851806053874219</v>
      </c>
    </row>
    <row r="22" spans="1:15">
      <c r="A22" s="61" t="s">
        <v>1547</v>
      </c>
      <c r="B22" s="55" t="s">
        <v>1548</v>
      </c>
      <c r="C22" s="55" t="s">
        <v>218</v>
      </c>
      <c r="D22" s="124" t="s">
        <v>2923</v>
      </c>
      <c r="E22" s="77">
        <v>39845</v>
      </c>
      <c r="F22" s="62">
        <v>8.9999999997969843E-2</v>
      </c>
      <c r="G22" s="68" t="s">
        <v>130</v>
      </c>
      <c r="H22" s="69">
        <v>4.8000000000000001E-2</v>
      </c>
      <c r="I22" s="69">
        <v>4.6199999999917855E-2</v>
      </c>
      <c r="J22" s="62">
        <v>165594.85862000001</v>
      </c>
      <c r="K22" s="64">
        <v>127.906463</v>
      </c>
      <c r="L22" s="62">
        <v>211.80652612699998</v>
      </c>
      <c r="M22" s="124" t="s">
        <v>2923</v>
      </c>
      <c r="N22" s="63">
        <f t="shared" si="0"/>
        <v>1.121177795028978E-4</v>
      </c>
      <c r="O22" s="63">
        <f>L22/'סכום נכסי הקרן'!$C$41</f>
        <v>6.7728902940833783E-5</v>
      </c>
    </row>
    <row r="23" spans="1:15">
      <c r="A23" s="61" t="s">
        <v>1549</v>
      </c>
      <c r="B23" s="55" t="s">
        <v>1550</v>
      </c>
      <c r="C23" s="55" t="s">
        <v>218</v>
      </c>
      <c r="D23" s="124" t="s">
        <v>2923</v>
      </c>
      <c r="E23" s="77">
        <v>39873</v>
      </c>
      <c r="F23" s="62">
        <v>0.17000000000002824</v>
      </c>
      <c r="G23" s="68" t="s">
        <v>130</v>
      </c>
      <c r="H23" s="69">
        <v>4.8000000000000001E-2</v>
      </c>
      <c r="I23" s="69">
        <v>4.8199999999997599E-2</v>
      </c>
      <c r="J23" s="62">
        <v>6086797.8639799999</v>
      </c>
      <c r="K23" s="64">
        <v>128.081064</v>
      </c>
      <c r="L23" s="62">
        <v>7796.0354375339994</v>
      </c>
      <c r="M23" s="124" t="s">
        <v>2923</v>
      </c>
      <c r="N23" s="63">
        <f t="shared" si="0"/>
        <v>4.1267575563659273E-3</v>
      </c>
      <c r="O23" s="63">
        <f>L23/'סכום נכסי הקרן'!$C$41</f>
        <v>2.4929209553979466E-3</v>
      </c>
    </row>
    <row r="24" spans="1:15">
      <c r="A24" s="61" t="s">
        <v>1551</v>
      </c>
      <c r="B24" s="55" t="s">
        <v>1552</v>
      </c>
      <c r="C24" s="55" t="s">
        <v>218</v>
      </c>
      <c r="D24" s="124" t="s">
        <v>2923</v>
      </c>
      <c r="E24" s="77">
        <v>39934</v>
      </c>
      <c r="F24" s="62">
        <v>0.32999999999994994</v>
      </c>
      <c r="G24" s="68" t="s">
        <v>130</v>
      </c>
      <c r="H24" s="69">
        <v>4.8000000000000001E-2</v>
      </c>
      <c r="I24" s="69">
        <v>4.8299999999999496E-2</v>
      </c>
      <c r="J24" s="62">
        <v>6642224.8012399999</v>
      </c>
      <c r="K24" s="64">
        <v>126.569211</v>
      </c>
      <c r="L24" s="62">
        <v>8407.0115286740001</v>
      </c>
      <c r="M24" s="124" t="s">
        <v>2923</v>
      </c>
      <c r="N24" s="63">
        <f t="shared" si="0"/>
        <v>4.4501719663020186E-3</v>
      </c>
      <c r="O24" s="63">
        <f>L24/'סכום נכסי הקרן'!$C$41</f>
        <v>2.6882914245362727E-3</v>
      </c>
    </row>
    <row r="25" spans="1:15">
      <c r="A25" s="61" t="s">
        <v>1553</v>
      </c>
      <c r="B25" s="55" t="s">
        <v>1554</v>
      </c>
      <c r="C25" s="55" t="s">
        <v>218</v>
      </c>
      <c r="D25" s="124" t="s">
        <v>2923</v>
      </c>
      <c r="E25" s="77">
        <v>40148</v>
      </c>
      <c r="F25" s="62">
        <v>0.91000000000003445</v>
      </c>
      <c r="G25" s="68" t="s">
        <v>130</v>
      </c>
      <c r="H25" s="69">
        <v>4.8000000000000001E-2</v>
      </c>
      <c r="I25" s="69">
        <v>4.8300000000001689E-2</v>
      </c>
      <c r="J25" s="62">
        <v>8850919.5310360007</v>
      </c>
      <c r="K25" s="64">
        <v>121.502201</v>
      </c>
      <c r="L25" s="62">
        <v>10754.062017793</v>
      </c>
      <c r="M25" s="124" t="s">
        <v>2923</v>
      </c>
      <c r="N25" s="63">
        <f t="shared" si="0"/>
        <v>5.6925609239653393E-3</v>
      </c>
      <c r="O25" s="63">
        <f>L25/'סכום נכסי הקרן'!$C$41</f>
        <v>3.438802552222028E-3</v>
      </c>
    </row>
    <row r="26" spans="1:15">
      <c r="A26" s="61" t="s">
        <v>1555</v>
      </c>
      <c r="B26" s="55" t="s">
        <v>1556</v>
      </c>
      <c r="C26" s="55" t="s">
        <v>218</v>
      </c>
      <c r="D26" s="124" t="s">
        <v>2923</v>
      </c>
      <c r="E26" s="77">
        <v>40269</v>
      </c>
      <c r="F26" s="62">
        <v>1.2199999999999853</v>
      </c>
      <c r="G26" s="68" t="s">
        <v>130</v>
      </c>
      <c r="H26" s="69">
        <v>4.8000000000000001E-2</v>
      </c>
      <c r="I26" s="69">
        <v>4.8499999999999072E-2</v>
      </c>
      <c r="J26" s="62">
        <v>10035215.981976001</v>
      </c>
      <c r="K26" s="64">
        <v>123.288242</v>
      </c>
      <c r="L26" s="62">
        <v>12372.241349419</v>
      </c>
      <c r="M26" s="124" t="s">
        <v>2923</v>
      </c>
      <c r="N26" s="63">
        <f t="shared" si="0"/>
        <v>6.5491288343922658E-3</v>
      </c>
      <c r="O26" s="63">
        <f>L26/'סכום נכסי הקרן'!$C$41</f>
        <v>3.9562441669664461E-3</v>
      </c>
    </row>
    <row r="27" spans="1:15">
      <c r="A27" s="61" t="s">
        <v>1557</v>
      </c>
      <c r="B27" s="55" t="s">
        <v>1558</v>
      </c>
      <c r="C27" s="55" t="s">
        <v>218</v>
      </c>
      <c r="D27" s="124" t="s">
        <v>2923</v>
      </c>
      <c r="E27" s="77">
        <v>40391</v>
      </c>
      <c r="F27" s="62">
        <v>1.5199999999999756</v>
      </c>
      <c r="G27" s="68" t="s">
        <v>130</v>
      </c>
      <c r="H27" s="69">
        <v>4.8000000000000001E-2</v>
      </c>
      <c r="I27" s="69">
        <v>4.8499999999999988E-2</v>
      </c>
      <c r="J27" s="62">
        <v>6760849.920872</v>
      </c>
      <c r="K27" s="64">
        <v>122.272352</v>
      </c>
      <c r="L27" s="62">
        <v>8266.6501821600013</v>
      </c>
      <c r="M27" s="124" t="s">
        <v>2923</v>
      </c>
      <c r="N27" s="63">
        <f t="shared" si="0"/>
        <v>4.3758730162793439E-3</v>
      </c>
      <c r="O27" s="63">
        <f>L27/'סכום נכסי הקרן'!$C$41</f>
        <v>2.6434083881703807E-3</v>
      </c>
    </row>
    <row r="28" spans="1:15">
      <c r="A28" s="61" t="s">
        <v>1559</v>
      </c>
      <c r="B28" s="55" t="s">
        <v>1560</v>
      </c>
      <c r="C28" s="55" t="s">
        <v>218</v>
      </c>
      <c r="D28" s="124" t="s">
        <v>2923</v>
      </c>
      <c r="E28" s="77">
        <v>40452</v>
      </c>
      <c r="F28" s="62">
        <v>1.6800000000000188</v>
      </c>
      <c r="G28" s="68" t="s">
        <v>130</v>
      </c>
      <c r="H28" s="69">
        <v>4.8000000000000001E-2</v>
      </c>
      <c r="I28" s="69">
        <v>4.8500000000000695E-2</v>
      </c>
      <c r="J28" s="62">
        <v>8962004.9184879996</v>
      </c>
      <c r="K28" s="64">
        <v>120.162972</v>
      </c>
      <c r="L28" s="62">
        <v>10769.011461984999</v>
      </c>
      <c r="M28" s="124" t="s">
        <v>2923</v>
      </c>
      <c r="N28" s="63">
        <f t="shared" si="0"/>
        <v>5.7004742707269232E-3</v>
      </c>
      <c r="O28" s="63">
        <f>L28/'סכום נכסי הקרן'!$C$41</f>
        <v>3.4435829028241255E-3</v>
      </c>
    </row>
    <row r="29" spans="1:15">
      <c r="A29" s="61" t="s">
        <v>1561</v>
      </c>
      <c r="B29" s="55" t="s">
        <v>1562</v>
      </c>
      <c r="C29" s="55" t="s">
        <v>218</v>
      </c>
      <c r="D29" s="124" t="s">
        <v>2923</v>
      </c>
      <c r="E29" s="77">
        <v>40909</v>
      </c>
      <c r="F29" s="62">
        <v>2.7699999999998526</v>
      </c>
      <c r="G29" s="68" t="s">
        <v>130</v>
      </c>
      <c r="H29" s="69">
        <v>4.8000000000000001E-2</v>
      </c>
      <c r="I29" s="69">
        <v>4.8499999999997934E-2</v>
      </c>
      <c r="J29" s="62">
        <v>6373195.9870840004</v>
      </c>
      <c r="K29" s="64">
        <v>117.813993</v>
      </c>
      <c r="L29" s="62">
        <v>7508.5166516429999</v>
      </c>
      <c r="M29" s="124" t="s">
        <v>2923</v>
      </c>
      <c r="N29" s="63">
        <f t="shared" si="0"/>
        <v>3.9745622088999139E-3</v>
      </c>
      <c r="O29" s="63">
        <f>L29/'סכום נכסי הקרן'!$C$41</f>
        <v>2.4009817111293277E-3</v>
      </c>
    </row>
    <row r="30" spans="1:15">
      <c r="A30" s="61" t="s">
        <v>1563</v>
      </c>
      <c r="B30" s="55">
        <v>8790</v>
      </c>
      <c r="C30" s="55" t="s">
        <v>218</v>
      </c>
      <c r="D30" s="124" t="s">
        <v>2923</v>
      </c>
      <c r="E30" s="77">
        <v>41030</v>
      </c>
      <c r="F30" s="62">
        <v>3.1000000000000685</v>
      </c>
      <c r="G30" s="68" t="s">
        <v>130</v>
      </c>
      <c r="H30" s="69">
        <v>4.8000000000000001E-2</v>
      </c>
      <c r="I30" s="69">
        <v>4.8600000000001982E-2</v>
      </c>
      <c r="J30" s="62">
        <v>8815231.4653840009</v>
      </c>
      <c r="K30" s="64">
        <v>115.497479</v>
      </c>
      <c r="L30" s="62">
        <v>10181.370086293</v>
      </c>
      <c r="M30" s="124" t="s">
        <v>2923</v>
      </c>
      <c r="N30" s="63">
        <f t="shared" si="0"/>
        <v>5.3894118715111872E-3</v>
      </c>
      <c r="O30" s="63">
        <f>L30/'סכום נכסי הקרן'!$C$41</f>
        <v>3.255674123873674E-3</v>
      </c>
    </row>
    <row r="31" spans="1:15">
      <c r="A31" s="61" t="s">
        <v>1564</v>
      </c>
      <c r="B31" s="55" t="s">
        <v>1565</v>
      </c>
      <c r="C31" s="55" t="s">
        <v>218</v>
      </c>
      <c r="D31" s="124" t="s">
        <v>2923</v>
      </c>
      <c r="E31" s="77">
        <v>41091</v>
      </c>
      <c r="F31" s="62">
        <v>3.1899999999993511</v>
      </c>
      <c r="G31" s="68" t="s">
        <v>130</v>
      </c>
      <c r="H31" s="69">
        <v>4.8000000000000001E-2</v>
      </c>
      <c r="I31" s="69">
        <v>4.8599999999993052E-2</v>
      </c>
      <c r="J31" s="62">
        <v>1309846.9542040001</v>
      </c>
      <c r="K31" s="64">
        <v>116.333029</v>
      </c>
      <c r="L31" s="62">
        <v>1523.7846342209996</v>
      </c>
      <c r="M31" s="124" t="s">
        <v>2923</v>
      </c>
      <c r="N31" s="63">
        <f t="shared" si="0"/>
        <v>8.0660097095901337E-4</v>
      </c>
      <c r="O31" s="63">
        <f>L31/'סכום נכסי הקרן'!$C$41</f>
        <v>4.8725723178145292E-4</v>
      </c>
    </row>
    <row r="32" spans="1:15">
      <c r="A32" s="61" t="s">
        <v>1566</v>
      </c>
      <c r="B32" s="55" t="s">
        <v>1567</v>
      </c>
      <c r="C32" s="55" t="s">
        <v>218</v>
      </c>
      <c r="D32" s="124" t="s">
        <v>2923</v>
      </c>
      <c r="E32" s="77">
        <v>41122</v>
      </c>
      <c r="F32" s="62">
        <v>3.2700000000001448</v>
      </c>
      <c r="G32" s="68" t="s">
        <v>130</v>
      </c>
      <c r="H32" s="69">
        <v>4.8000000000000001E-2</v>
      </c>
      <c r="I32" s="69">
        <v>4.8600000000003633E-2</v>
      </c>
      <c r="J32" s="62">
        <v>4207505.6556479996</v>
      </c>
      <c r="K32" s="64">
        <v>116.22693099999999</v>
      </c>
      <c r="L32" s="62">
        <v>4890.2547126270001</v>
      </c>
      <c r="M32" s="124" t="s">
        <v>2923</v>
      </c>
      <c r="N32" s="63">
        <f t="shared" si="0"/>
        <v>2.5886100377028394E-3</v>
      </c>
      <c r="O32" s="63">
        <f>L32/'סכום נכסי הקרן'!$C$41</f>
        <v>1.5637458998259261E-3</v>
      </c>
    </row>
    <row r="33" spans="1:15">
      <c r="A33" s="61" t="s">
        <v>1568</v>
      </c>
      <c r="B33" s="55" t="s">
        <v>1569</v>
      </c>
      <c r="C33" s="55" t="s">
        <v>218</v>
      </c>
      <c r="D33" s="124" t="s">
        <v>2923</v>
      </c>
      <c r="E33" s="77">
        <v>41154</v>
      </c>
      <c r="F33" s="62">
        <v>3.3600000000001176</v>
      </c>
      <c r="G33" s="68" t="s">
        <v>130</v>
      </c>
      <c r="H33" s="69">
        <v>4.8000000000000001E-2</v>
      </c>
      <c r="I33" s="69">
        <v>4.860000000000176E-2</v>
      </c>
      <c r="J33" s="62">
        <v>7340571.5507120006</v>
      </c>
      <c r="K33" s="64">
        <v>115.65342200000001</v>
      </c>
      <c r="L33" s="62">
        <v>8489.6221960250004</v>
      </c>
      <c r="M33" s="124" t="s">
        <v>2923</v>
      </c>
      <c r="N33" s="63">
        <f t="shared" si="0"/>
        <v>4.4939011410163668E-3</v>
      </c>
      <c r="O33" s="63">
        <f>L33/'סכום נכסי הקרן'!$C$41</f>
        <v>2.7147076543531882E-3</v>
      </c>
    </row>
    <row r="34" spans="1:15">
      <c r="A34" s="61" t="s">
        <v>1570</v>
      </c>
      <c r="B34" s="55" t="s">
        <v>1571</v>
      </c>
      <c r="C34" s="55" t="s">
        <v>218</v>
      </c>
      <c r="D34" s="124" t="s">
        <v>2923</v>
      </c>
      <c r="E34" s="77">
        <v>41184</v>
      </c>
      <c r="F34" s="62">
        <v>3.4400000000000932</v>
      </c>
      <c r="G34" s="68" t="s">
        <v>130</v>
      </c>
      <c r="H34" s="69">
        <v>4.8000000000000001E-2</v>
      </c>
      <c r="I34" s="69">
        <v>4.8600000000001836E-2</v>
      </c>
      <c r="J34" s="62">
        <v>8240536.3236640003</v>
      </c>
      <c r="K34" s="64">
        <v>113.99917600000001</v>
      </c>
      <c r="L34" s="62">
        <v>9394.1435323980004</v>
      </c>
      <c r="M34" s="124" t="s">
        <v>2923</v>
      </c>
      <c r="N34" s="63">
        <f t="shared" si="0"/>
        <v>4.9727009476206582E-3</v>
      </c>
      <c r="O34" s="63">
        <f>L34/'סכום נכסי הקרן'!$C$41</f>
        <v>3.0039444352934846E-3</v>
      </c>
    </row>
    <row r="35" spans="1:15">
      <c r="A35" s="61" t="s">
        <v>1572</v>
      </c>
      <c r="B35" s="55" t="s">
        <v>1573</v>
      </c>
      <c r="C35" s="55" t="s">
        <v>218</v>
      </c>
      <c r="D35" s="124" t="s">
        <v>2923</v>
      </c>
      <c r="E35" s="77">
        <v>41214</v>
      </c>
      <c r="F35" s="62">
        <v>3.520000000000183</v>
      </c>
      <c r="G35" s="68" t="s">
        <v>130</v>
      </c>
      <c r="H35" s="69">
        <v>4.8000000000000001E-2</v>
      </c>
      <c r="I35" s="69">
        <v>4.8500000000001771E-2</v>
      </c>
      <c r="J35" s="62">
        <v>8673540.3502680007</v>
      </c>
      <c r="K35" s="64">
        <v>113.55918699999999</v>
      </c>
      <c r="L35" s="62">
        <v>9849.6019263850012</v>
      </c>
      <c r="M35" s="124" t="s">
        <v>2923</v>
      </c>
      <c r="N35" s="63">
        <f t="shared" si="0"/>
        <v>5.2137935368034849E-3</v>
      </c>
      <c r="O35" s="63">
        <f>L35/'סכום נכסי הקרן'!$C$41</f>
        <v>3.1495853554483109E-3</v>
      </c>
    </row>
    <row r="36" spans="1:15">
      <c r="A36" s="61" t="s">
        <v>1574</v>
      </c>
      <c r="B36" s="55" t="s">
        <v>1575</v>
      </c>
      <c r="C36" s="55" t="s">
        <v>218</v>
      </c>
      <c r="D36" s="124" t="s">
        <v>2923</v>
      </c>
      <c r="E36" s="77">
        <v>41245</v>
      </c>
      <c r="F36" s="62">
        <v>3.6099999999999213</v>
      </c>
      <c r="G36" s="68" t="s">
        <v>130</v>
      </c>
      <c r="H36" s="69">
        <v>4.8000000000000001E-2</v>
      </c>
      <c r="I36" s="69">
        <v>4.859999999999897E-2</v>
      </c>
      <c r="J36" s="62">
        <v>9059183.6888079997</v>
      </c>
      <c r="K36" s="64">
        <v>113.309814</v>
      </c>
      <c r="L36" s="62">
        <v>10264.944173921</v>
      </c>
      <c r="M36" s="124" t="s">
        <v>2923</v>
      </c>
      <c r="N36" s="63">
        <f t="shared" si="0"/>
        <v>5.4336510236287832E-3</v>
      </c>
      <c r="O36" s="63">
        <f>L36/'סכום נכסי הקרן'!$C$41</f>
        <v>3.2823984244550997E-3</v>
      </c>
    </row>
    <row r="37" spans="1:15">
      <c r="A37" s="61" t="s">
        <v>1576</v>
      </c>
      <c r="B37" s="55" t="s">
        <v>1577</v>
      </c>
      <c r="C37" s="55" t="s">
        <v>218</v>
      </c>
      <c r="D37" s="124" t="s">
        <v>2923</v>
      </c>
      <c r="E37" s="77">
        <v>41275</v>
      </c>
      <c r="F37" s="62">
        <v>3.6100000000001566</v>
      </c>
      <c r="G37" s="68" t="s">
        <v>130</v>
      </c>
      <c r="H37" s="69">
        <v>4.8000000000000001E-2</v>
      </c>
      <c r="I37" s="69">
        <v>4.8600000000001808E-2</v>
      </c>
      <c r="J37" s="62">
        <v>8874432.3254640009</v>
      </c>
      <c r="K37" s="64">
        <v>116.124005</v>
      </c>
      <c r="L37" s="62">
        <v>10305.346196299</v>
      </c>
      <c r="M37" s="124" t="s">
        <v>2923</v>
      </c>
      <c r="N37" s="63">
        <f t="shared" si="0"/>
        <v>5.4550374517019756E-3</v>
      </c>
      <c r="O37" s="63">
        <f>L37/'סכום נכסי הקרן'!$C$41</f>
        <v>3.2953176895140633E-3</v>
      </c>
    </row>
    <row r="38" spans="1:15">
      <c r="A38" s="61" t="s">
        <v>1578</v>
      </c>
      <c r="B38" s="55" t="s">
        <v>1579</v>
      </c>
      <c r="C38" s="55" t="s">
        <v>218</v>
      </c>
      <c r="D38" s="124" t="s">
        <v>2923</v>
      </c>
      <c r="E38" s="77">
        <v>41306</v>
      </c>
      <c r="F38" s="62">
        <v>3.6900000000001514</v>
      </c>
      <c r="G38" s="68" t="s">
        <v>130</v>
      </c>
      <c r="H38" s="69">
        <v>4.8000000000000001E-2</v>
      </c>
      <c r="I38" s="69">
        <v>4.8500000000001903E-2</v>
      </c>
      <c r="J38" s="62">
        <v>10414604.135299999</v>
      </c>
      <c r="K38" s="64">
        <v>115.447581</v>
      </c>
      <c r="L38" s="62">
        <v>12023.408500822001</v>
      </c>
      <c r="M38" s="124" t="s">
        <v>2923</v>
      </c>
      <c r="N38" s="63">
        <f t="shared" si="0"/>
        <v>6.3644774682728123E-3</v>
      </c>
      <c r="O38" s="63">
        <f>L38/'סכום נכסי הקרן'!$C$41</f>
        <v>3.8446986608991099E-3</v>
      </c>
    </row>
    <row r="39" spans="1:15">
      <c r="A39" s="61" t="s">
        <v>1580</v>
      </c>
      <c r="B39" s="55" t="s">
        <v>1581</v>
      </c>
      <c r="C39" s="55" t="s">
        <v>218</v>
      </c>
      <c r="D39" s="124" t="s">
        <v>2923</v>
      </c>
      <c r="E39" s="77">
        <v>41334</v>
      </c>
      <c r="F39" s="62">
        <v>3.7699999999999561</v>
      </c>
      <c r="G39" s="68" t="s">
        <v>130</v>
      </c>
      <c r="H39" s="69">
        <v>4.8000000000000001E-2</v>
      </c>
      <c r="I39" s="69">
        <v>4.8599999999998873E-2</v>
      </c>
      <c r="J39" s="62">
        <v>7825013.3057439998</v>
      </c>
      <c r="K39" s="64">
        <v>115.193015</v>
      </c>
      <c r="L39" s="62">
        <v>9013.8687747069998</v>
      </c>
      <c r="M39" s="124" t="s">
        <v>2923</v>
      </c>
      <c r="N39" s="63">
        <f t="shared" si="0"/>
        <v>4.771406104572465E-3</v>
      </c>
      <c r="O39" s="63">
        <f>L39/'סכום נכסי הקרן'!$C$41</f>
        <v>2.8823448197128967E-3</v>
      </c>
    </row>
    <row r="40" spans="1:15">
      <c r="A40" s="61" t="s">
        <v>1582</v>
      </c>
      <c r="B40" s="55" t="s">
        <v>1583</v>
      </c>
      <c r="C40" s="55" t="s">
        <v>218</v>
      </c>
      <c r="D40" s="124" t="s">
        <v>2923</v>
      </c>
      <c r="E40" s="77">
        <v>41366</v>
      </c>
      <c r="F40" s="62">
        <v>3.8499999999998993</v>
      </c>
      <c r="G40" s="68" t="s">
        <v>130</v>
      </c>
      <c r="H40" s="69">
        <v>4.8000000000000001E-2</v>
      </c>
      <c r="I40" s="69">
        <v>4.8599999999998145E-2</v>
      </c>
      <c r="J40" s="62">
        <v>10844759.818636</v>
      </c>
      <c r="K40" s="64">
        <v>114.73222800000001</v>
      </c>
      <c r="L40" s="62">
        <v>12442.434533605001</v>
      </c>
      <c r="M40" s="124" t="s">
        <v>2923</v>
      </c>
      <c r="N40" s="63">
        <f t="shared" si="0"/>
        <v>6.5862849319454327E-3</v>
      </c>
      <c r="O40" s="63">
        <f>L40/'סכום נכסי הקרן'!$C$41</f>
        <v>3.9786896857414017E-3</v>
      </c>
    </row>
    <row r="41" spans="1:15">
      <c r="A41" s="61" t="s">
        <v>1584</v>
      </c>
      <c r="B41" s="55">
        <v>2704</v>
      </c>
      <c r="C41" s="55" t="s">
        <v>218</v>
      </c>
      <c r="D41" s="124" t="s">
        <v>2923</v>
      </c>
      <c r="E41" s="77">
        <v>41395</v>
      </c>
      <c r="F41" s="62">
        <v>3.9399999999998112</v>
      </c>
      <c r="G41" s="68" t="s">
        <v>130</v>
      </c>
      <c r="H41" s="69">
        <v>4.8000000000000001E-2</v>
      </c>
      <c r="I41" s="69">
        <v>4.8599999999997173E-2</v>
      </c>
      <c r="J41" s="62">
        <v>7426021.8487520004</v>
      </c>
      <c r="K41" s="64">
        <v>114.058114</v>
      </c>
      <c r="L41" s="62">
        <v>8469.9804670899994</v>
      </c>
      <c r="M41" s="124" t="s">
        <v>2923</v>
      </c>
      <c r="N41" s="63">
        <f t="shared" si="0"/>
        <v>4.4835039777463845E-3</v>
      </c>
      <c r="O41" s="63">
        <f>L41/'סכום נכסי הקרן'!$C$41</f>
        <v>2.7084268622692316E-3</v>
      </c>
    </row>
    <row r="42" spans="1:15">
      <c r="A42" s="61" t="s">
        <v>1585</v>
      </c>
      <c r="B42" s="55" t="s">
        <v>1586</v>
      </c>
      <c r="C42" s="55" t="s">
        <v>218</v>
      </c>
      <c r="D42" s="124" t="s">
        <v>2923</v>
      </c>
      <c r="E42" s="77">
        <v>41427</v>
      </c>
      <c r="F42" s="62">
        <v>4.019999999999964</v>
      </c>
      <c r="G42" s="68" t="s">
        <v>130</v>
      </c>
      <c r="H42" s="69">
        <v>4.8000000000000001E-2</v>
      </c>
      <c r="I42" s="69">
        <v>4.8599999999999512E-2</v>
      </c>
      <c r="J42" s="62">
        <v>14680696.302479999</v>
      </c>
      <c r="K42" s="64">
        <v>113.152174</v>
      </c>
      <c r="L42" s="62">
        <v>16611.527030379999</v>
      </c>
      <c r="M42" s="124" t="s">
        <v>2923</v>
      </c>
      <c r="N42" s="63">
        <f t="shared" si="0"/>
        <v>8.7931545776915344E-3</v>
      </c>
      <c r="O42" s="63">
        <f>L42/'סכום נכסי הקרן'!$C$41</f>
        <v>5.3118311437912987E-3</v>
      </c>
    </row>
    <row r="43" spans="1:15">
      <c r="A43" s="61" t="s">
        <v>1587</v>
      </c>
      <c r="B43" s="55">
        <v>8805</v>
      </c>
      <c r="C43" s="55" t="s">
        <v>218</v>
      </c>
      <c r="D43" s="124" t="s">
        <v>2923</v>
      </c>
      <c r="E43" s="77">
        <v>41487</v>
      </c>
      <c r="F43" s="62">
        <v>4.0899999999999403</v>
      </c>
      <c r="G43" s="68" t="s">
        <v>130</v>
      </c>
      <c r="H43" s="69">
        <v>4.8000000000000001E-2</v>
      </c>
      <c r="I43" s="69">
        <v>4.8499999999999488E-2</v>
      </c>
      <c r="J43" s="62">
        <v>7738055.061267999</v>
      </c>
      <c r="K43" s="64">
        <v>113.944827</v>
      </c>
      <c r="L43" s="62">
        <v>8817.1134864169999</v>
      </c>
      <c r="M43" s="124" t="s">
        <v>2923</v>
      </c>
      <c r="N43" s="63">
        <f t="shared" si="0"/>
        <v>4.6672555553334853E-3</v>
      </c>
      <c r="O43" s="63">
        <f>L43/'סכום נכסי הקרן'!$C$41</f>
        <v>2.8194288177021804E-3</v>
      </c>
    </row>
    <row r="44" spans="1:15">
      <c r="A44" s="61" t="s">
        <v>1588</v>
      </c>
      <c r="B44" s="55" t="s">
        <v>1589</v>
      </c>
      <c r="C44" s="55" t="s">
        <v>218</v>
      </c>
      <c r="D44" s="124" t="s">
        <v>2923</v>
      </c>
      <c r="E44" s="77">
        <v>41518</v>
      </c>
      <c r="F44" s="62">
        <v>4.1799999999994109</v>
      </c>
      <c r="G44" s="68" t="s">
        <v>130</v>
      </c>
      <c r="H44" s="69">
        <v>4.8000000000000001E-2</v>
      </c>
      <c r="I44" s="69">
        <v>4.8499999999992639E-2</v>
      </c>
      <c r="J44" s="62">
        <v>840037.864588</v>
      </c>
      <c r="K44" s="64">
        <v>113.164751</v>
      </c>
      <c r="L44" s="62">
        <v>950.62675844199998</v>
      </c>
      <c r="M44" s="124" t="s">
        <v>2923</v>
      </c>
      <c r="N44" s="63">
        <f t="shared" si="0"/>
        <v>5.0320527531171337E-4</v>
      </c>
      <c r="O44" s="63">
        <f>L44/'סכום נכסי הקרן'!$C$41</f>
        <v>3.039798094647576E-4</v>
      </c>
    </row>
    <row r="45" spans="1:15">
      <c r="A45" s="61" t="s">
        <v>1590</v>
      </c>
      <c r="B45" s="55" t="s">
        <v>1591</v>
      </c>
      <c r="C45" s="55" t="s">
        <v>218</v>
      </c>
      <c r="D45" s="124" t="s">
        <v>2923</v>
      </c>
      <c r="E45" s="77">
        <v>41548</v>
      </c>
      <c r="F45" s="62">
        <v>4.2599999999999456</v>
      </c>
      <c r="G45" s="68" t="s">
        <v>130</v>
      </c>
      <c r="H45" s="69">
        <v>4.8000000000000001E-2</v>
      </c>
      <c r="I45" s="69">
        <v>4.8499999999999745E-2</v>
      </c>
      <c r="J45" s="62">
        <v>19319586.33856</v>
      </c>
      <c r="K45" s="64">
        <v>112.49197700000001</v>
      </c>
      <c r="L45" s="62">
        <v>21732.984655742999</v>
      </c>
      <c r="M45" s="124" t="s">
        <v>2923</v>
      </c>
      <c r="N45" s="63">
        <f t="shared" si="0"/>
        <v>1.150414968852956E-2</v>
      </c>
      <c r="O45" s="63">
        <f>L45/'סכום נכסי הקרן'!$C$41</f>
        <v>6.9495082860707514E-3</v>
      </c>
    </row>
    <row r="46" spans="1:15">
      <c r="A46" s="61" t="s">
        <v>1592</v>
      </c>
      <c r="B46" s="55" t="s">
        <v>1593</v>
      </c>
      <c r="C46" s="55" t="s">
        <v>218</v>
      </c>
      <c r="D46" s="124" t="s">
        <v>2923</v>
      </c>
      <c r="E46" s="77">
        <v>41579</v>
      </c>
      <c r="F46" s="62">
        <v>4.3399999999998755</v>
      </c>
      <c r="G46" s="68" t="s">
        <v>130</v>
      </c>
      <c r="H46" s="69">
        <v>4.8000000000000001E-2</v>
      </c>
      <c r="I46" s="69">
        <v>4.8499999999999217E-2</v>
      </c>
      <c r="J46" s="62">
        <v>13405867.215512</v>
      </c>
      <c r="K46" s="64">
        <v>112.048484</v>
      </c>
      <c r="L46" s="62">
        <v>15021.070932631997</v>
      </c>
      <c r="M46" s="124" t="s">
        <v>2923</v>
      </c>
      <c r="N46" s="63">
        <f t="shared" si="0"/>
        <v>7.9512616986712279E-3</v>
      </c>
      <c r="O46" s="63">
        <f>L46/'סכום נכסי הקרן'!$C$41</f>
        <v>4.8032545260366481E-3</v>
      </c>
    </row>
    <row r="47" spans="1:15">
      <c r="A47" s="61" t="s">
        <v>1594</v>
      </c>
      <c r="B47" s="55" t="s">
        <v>1595</v>
      </c>
      <c r="C47" s="55" t="s">
        <v>218</v>
      </c>
      <c r="D47" s="124" t="s">
        <v>2923</v>
      </c>
      <c r="E47" s="77">
        <v>41609</v>
      </c>
      <c r="F47" s="62">
        <v>4.4300000000000033</v>
      </c>
      <c r="G47" s="68" t="s">
        <v>130</v>
      </c>
      <c r="H47" s="69">
        <v>4.8000000000000001E-2</v>
      </c>
      <c r="I47" s="69">
        <v>4.8500000000000522E-2</v>
      </c>
      <c r="J47" s="62">
        <v>13002742.868287999</v>
      </c>
      <c r="K47" s="64">
        <v>111.287283</v>
      </c>
      <c r="L47" s="62">
        <v>14470.399301665</v>
      </c>
      <c r="M47" s="124" t="s">
        <v>2923</v>
      </c>
      <c r="N47" s="63">
        <f t="shared" si="0"/>
        <v>7.6597688838453085E-3</v>
      </c>
      <c r="O47" s="63">
        <f>L47/'סכום נכסי הקרן'!$C$41</f>
        <v>4.6271674803349903E-3</v>
      </c>
    </row>
    <row r="48" spans="1:15">
      <c r="A48" s="61" t="s">
        <v>1596</v>
      </c>
      <c r="B48" s="55" t="s">
        <v>1597</v>
      </c>
      <c r="C48" s="55" t="s">
        <v>218</v>
      </c>
      <c r="D48" s="124" t="s">
        <v>2923</v>
      </c>
      <c r="E48" s="77">
        <v>41672</v>
      </c>
      <c r="F48" s="62">
        <v>4.4899999999996831</v>
      </c>
      <c r="G48" s="68" t="s">
        <v>130</v>
      </c>
      <c r="H48" s="69">
        <v>4.8000000000000001E-2</v>
      </c>
      <c r="I48" s="69">
        <v>4.8499999999997268E-2</v>
      </c>
      <c r="J48" s="62">
        <v>4034482.7645840002</v>
      </c>
      <c r="K48" s="64">
        <v>113.389481</v>
      </c>
      <c r="L48" s="62">
        <v>4574.6790692049999</v>
      </c>
      <c r="M48" s="124" t="s">
        <v>2923</v>
      </c>
      <c r="N48" s="63">
        <f t="shared" si="0"/>
        <v>2.4215630583077951E-3</v>
      </c>
      <c r="O48" s="63">
        <f>L48/'סכום נכסי הקרן'!$C$41</f>
        <v>1.462834976472204E-3</v>
      </c>
    </row>
    <row r="49" spans="1:15">
      <c r="A49" s="61" t="s">
        <v>1598</v>
      </c>
      <c r="B49" s="55" t="s">
        <v>1599</v>
      </c>
      <c r="C49" s="55" t="s">
        <v>218</v>
      </c>
      <c r="D49" s="124" t="s">
        <v>2923</v>
      </c>
      <c r="E49" s="77">
        <v>41700</v>
      </c>
      <c r="F49" s="62">
        <v>4.5700000000000838</v>
      </c>
      <c r="G49" s="68" t="s">
        <v>130</v>
      </c>
      <c r="H49" s="69">
        <v>4.8000000000000001E-2</v>
      </c>
      <c r="I49" s="69">
        <v>4.8600000000000844E-2</v>
      </c>
      <c r="J49" s="62">
        <v>17477378.44258</v>
      </c>
      <c r="K49" s="64">
        <v>113.608948</v>
      </c>
      <c r="L49" s="62">
        <v>19855.865748962002</v>
      </c>
      <c r="M49" s="124" t="s">
        <v>2923</v>
      </c>
      <c r="N49" s="63">
        <f t="shared" si="0"/>
        <v>1.0510514565289775E-2</v>
      </c>
      <c r="O49" s="63">
        <f>L49/'סכום נכסי הקרן'!$C$41</f>
        <v>6.3492661378682759E-3</v>
      </c>
    </row>
    <row r="50" spans="1:15">
      <c r="A50" s="61" t="s">
        <v>1600</v>
      </c>
      <c r="B50" s="55" t="s">
        <v>1601</v>
      </c>
      <c r="C50" s="55" t="s">
        <v>218</v>
      </c>
      <c r="D50" s="124" t="s">
        <v>2923</v>
      </c>
      <c r="E50" s="77">
        <v>41730</v>
      </c>
      <c r="F50" s="62">
        <v>4.6500000000000874</v>
      </c>
      <c r="G50" s="68" t="s">
        <v>130</v>
      </c>
      <c r="H50" s="69">
        <v>4.8000000000000001E-2</v>
      </c>
      <c r="I50" s="69">
        <v>4.8500000000000876E-2</v>
      </c>
      <c r="J50" s="62">
        <v>10119940.231732</v>
      </c>
      <c r="K50" s="64">
        <v>113.389898</v>
      </c>
      <c r="L50" s="62">
        <v>11474.989946799999</v>
      </c>
      <c r="M50" s="124" t="s">
        <v>2923</v>
      </c>
      <c r="N50" s="63">
        <f t="shared" si="0"/>
        <v>6.0741772983985906E-3</v>
      </c>
      <c r="O50" s="63">
        <f>L50/'סכום נכסי הקרן'!$C$41</f>
        <v>3.6693320766134252E-3</v>
      </c>
    </row>
    <row r="51" spans="1:15">
      <c r="A51" s="61" t="s">
        <v>1602</v>
      </c>
      <c r="B51" s="55" t="s">
        <v>1603</v>
      </c>
      <c r="C51" s="55" t="s">
        <v>218</v>
      </c>
      <c r="D51" s="124" t="s">
        <v>2923</v>
      </c>
      <c r="E51" s="77">
        <v>41760</v>
      </c>
      <c r="F51" s="62">
        <v>4.7400000000003821</v>
      </c>
      <c r="G51" s="68" t="s">
        <v>130</v>
      </c>
      <c r="H51" s="69">
        <v>4.8000000000000001E-2</v>
      </c>
      <c r="I51" s="69">
        <v>4.8600000000003342E-2</v>
      </c>
      <c r="J51" s="62">
        <v>3718707.6109119998</v>
      </c>
      <c r="K51" s="64">
        <v>112.56057800000001</v>
      </c>
      <c r="L51" s="62">
        <v>4185.7987672600002</v>
      </c>
      <c r="M51" s="124" t="s">
        <v>2923</v>
      </c>
      <c r="N51" s="63">
        <f t="shared" si="0"/>
        <v>2.2157129518745925E-3</v>
      </c>
      <c r="O51" s="63">
        <f>L51/'סכום נכסי הקרן'!$C$41</f>
        <v>1.3384835850979721E-3</v>
      </c>
    </row>
    <row r="52" spans="1:15">
      <c r="A52" s="61" t="s">
        <v>1604</v>
      </c>
      <c r="B52" s="55" t="s">
        <v>1605</v>
      </c>
      <c r="C52" s="55" t="s">
        <v>218</v>
      </c>
      <c r="D52" s="124" t="s">
        <v>2923</v>
      </c>
      <c r="E52" s="77">
        <v>41791</v>
      </c>
      <c r="F52" s="62">
        <v>4.8199999999998555</v>
      </c>
      <c r="G52" s="68" t="s">
        <v>130</v>
      </c>
      <c r="H52" s="69">
        <v>4.8000000000000001E-2</v>
      </c>
      <c r="I52" s="69">
        <v>4.8599999999998672E-2</v>
      </c>
      <c r="J52" s="62">
        <v>14889574.808800001</v>
      </c>
      <c r="K52" s="64">
        <v>112.045067</v>
      </c>
      <c r="L52" s="62">
        <v>16683.034001170003</v>
      </c>
      <c r="M52" s="124" t="s">
        <v>2923</v>
      </c>
      <c r="N52" s="63">
        <f t="shared" si="0"/>
        <v>8.8310061157463472E-3</v>
      </c>
      <c r="O52" s="63">
        <f>L52/'סכום נכסי הקרן'!$C$41</f>
        <v>5.3346967691938188E-3</v>
      </c>
    </row>
    <row r="53" spans="1:15">
      <c r="A53" s="61" t="s">
        <v>1606</v>
      </c>
      <c r="B53" s="55" t="s">
        <v>1607</v>
      </c>
      <c r="C53" s="55" t="s">
        <v>218</v>
      </c>
      <c r="D53" s="124" t="s">
        <v>2923</v>
      </c>
      <c r="E53" s="77">
        <v>41821</v>
      </c>
      <c r="F53" s="62">
        <v>4.7900000000001111</v>
      </c>
      <c r="G53" s="68" t="s">
        <v>130</v>
      </c>
      <c r="H53" s="69">
        <v>4.8000000000000001E-2</v>
      </c>
      <c r="I53" s="69">
        <v>4.8600000000001649E-2</v>
      </c>
      <c r="J53" s="62">
        <v>9691236.6449640002</v>
      </c>
      <c r="K53" s="64">
        <v>114.165436</v>
      </c>
      <c r="L53" s="62">
        <v>11064.042560563001</v>
      </c>
      <c r="M53" s="124" t="s">
        <v>2923</v>
      </c>
      <c r="N53" s="63">
        <f t="shared" si="0"/>
        <v>5.8566461897972179E-3</v>
      </c>
      <c r="O53" s="63">
        <f>L53/'סכום נכסי הקרן'!$C$41</f>
        <v>3.5379243426536785E-3</v>
      </c>
    </row>
    <row r="54" spans="1:15">
      <c r="A54" s="61" t="s">
        <v>1608</v>
      </c>
      <c r="B54" s="55" t="s">
        <v>1609</v>
      </c>
      <c r="C54" s="55" t="s">
        <v>218</v>
      </c>
      <c r="D54" s="124" t="s">
        <v>2923</v>
      </c>
      <c r="E54" s="77">
        <v>41852</v>
      </c>
      <c r="F54" s="62">
        <v>4.8700000000000339</v>
      </c>
      <c r="G54" s="68" t="s">
        <v>130</v>
      </c>
      <c r="H54" s="69">
        <v>4.8000000000000001E-2</v>
      </c>
      <c r="I54" s="69">
        <v>4.8500000000000494E-2</v>
      </c>
      <c r="J54" s="62">
        <v>7131581.3446559999</v>
      </c>
      <c r="K54" s="64">
        <v>113.389836</v>
      </c>
      <c r="L54" s="62">
        <v>8086.4883794560001</v>
      </c>
      <c r="M54" s="124" t="s">
        <v>2923</v>
      </c>
      <c r="N54" s="63">
        <f t="shared" si="0"/>
        <v>4.2805060715502647E-3</v>
      </c>
      <c r="O54" s="63">
        <f>L54/'סכום נכסי הקרן'!$C$41</f>
        <v>2.585798448230813E-3</v>
      </c>
    </row>
    <row r="55" spans="1:15">
      <c r="A55" s="61" t="s">
        <v>1610</v>
      </c>
      <c r="B55" s="55" t="s">
        <v>1611</v>
      </c>
      <c r="C55" s="55" t="s">
        <v>218</v>
      </c>
      <c r="D55" s="124" t="s">
        <v>2923</v>
      </c>
      <c r="E55" s="77">
        <v>41883</v>
      </c>
      <c r="F55" s="62">
        <v>4.9599999999998596</v>
      </c>
      <c r="G55" s="68" t="s">
        <v>130</v>
      </c>
      <c r="H55" s="69">
        <v>4.8000000000000001E-2</v>
      </c>
      <c r="I55" s="69">
        <v>4.849999999999817E-2</v>
      </c>
      <c r="J55" s="62">
        <v>11609456.211292</v>
      </c>
      <c r="K55" s="64">
        <v>112.83300199999999</v>
      </c>
      <c r="L55" s="62">
        <v>13099.297951404</v>
      </c>
      <c r="M55" s="124" t="s">
        <v>2923</v>
      </c>
      <c r="N55" s="63">
        <f t="shared" si="0"/>
        <v>6.9339893638482985E-3</v>
      </c>
      <c r="O55" s="63">
        <f>L55/'סכום נכסי הקרן'!$C$41</f>
        <v>4.1887334435188051E-3</v>
      </c>
    </row>
    <row r="56" spans="1:15">
      <c r="A56" s="61" t="s">
        <v>1612</v>
      </c>
      <c r="B56" s="55" t="s">
        <v>1613</v>
      </c>
      <c r="C56" s="55" t="s">
        <v>218</v>
      </c>
      <c r="D56" s="124" t="s">
        <v>2923</v>
      </c>
      <c r="E56" s="77">
        <v>41913</v>
      </c>
      <c r="F56" s="62">
        <v>5.0400000000002603</v>
      </c>
      <c r="G56" s="68" t="s">
        <v>130</v>
      </c>
      <c r="H56" s="69">
        <v>4.8000000000000001E-2</v>
      </c>
      <c r="I56" s="69">
        <v>4.8500000000001889E-2</v>
      </c>
      <c r="J56" s="62">
        <v>10096539.13704</v>
      </c>
      <c r="K56" s="64">
        <v>112.502351</v>
      </c>
      <c r="L56" s="62">
        <v>11358.843893900999</v>
      </c>
      <c r="M56" s="124" t="s">
        <v>2923</v>
      </c>
      <c r="N56" s="63">
        <f t="shared" si="0"/>
        <v>6.0126964848128284E-3</v>
      </c>
      <c r="O56" s="63">
        <f>L56/'סכום נכסי הקרן'!$C$41</f>
        <v>3.6321923109621981E-3</v>
      </c>
    </row>
    <row r="57" spans="1:15">
      <c r="A57" s="61" t="s">
        <v>1614</v>
      </c>
      <c r="B57" s="55" t="s">
        <v>1615</v>
      </c>
      <c r="C57" s="55" t="s">
        <v>218</v>
      </c>
      <c r="D57" s="124" t="s">
        <v>2923</v>
      </c>
      <c r="E57" s="77">
        <v>41945</v>
      </c>
      <c r="F57" s="62">
        <v>5.1299999999998533</v>
      </c>
      <c r="G57" s="68" t="s">
        <v>130</v>
      </c>
      <c r="H57" s="69">
        <v>4.8000000000000001E-2</v>
      </c>
      <c r="I57" s="69">
        <v>4.8499999999998267E-2</v>
      </c>
      <c r="J57" s="62">
        <v>5426429.0247480003</v>
      </c>
      <c r="K57" s="64">
        <v>112.370261</v>
      </c>
      <c r="L57" s="62">
        <v>6097.6924597530015</v>
      </c>
      <c r="M57" s="124" t="s">
        <v>2923</v>
      </c>
      <c r="N57" s="63">
        <f t="shared" si="0"/>
        <v>3.2277557787296161E-3</v>
      </c>
      <c r="O57" s="63">
        <f>L57/'סכום נכסי הקרן'!$C$41</f>
        <v>1.9498455893754412E-3</v>
      </c>
    </row>
    <row r="58" spans="1:15">
      <c r="A58" s="61" t="s">
        <v>1616</v>
      </c>
      <c r="B58" s="55" t="s">
        <v>1617</v>
      </c>
      <c r="C58" s="55" t="s">
        <v>218</v>
      </c>
      <c r="D58" s="124" t="s">
        <v>2923</v>
      </c>
      <c r="E58" s="77">
        <v>41974</v>
      </c>
      <c r="F58" s="62">
        <v>5.2100000000000888</v>
      </c>
      <c r="G58" s="68" t="s">
        <v>130</v>
      </c>
      <c r="H58" s="69">
        <v>4.8000000000000001E-2</v>
      </c>
      <c r="I58" s="69">
        <v>4.8500000000000903E-2</v>
      </c>
      <c r="J58" s="62">
        <v>18380414.958271999</v>
      </c>
      <c r="K58" s="64">
        <v>111.614228</v>
      </c>
      <c r="L58" s="62">
        <v>20515.158197039</v>
      </c>
      <c r="M58" s="124" t="s">
        <v>2923</v>
      </c>
      <c r="N58" s="63">
        <f t="shared" si="0"/>
        <v>1.0859504781375472E-2</v>
      </c>
      <c r="O58" s="63">
        <f>L58/'סכום נכסי הקרן'!$C$41</f>
        <v>6.5600866212685727E-3</v>
      </c>
    </row>
    <row r="59" spans="1:15">
      <c r="A59" s="61" t="s">
        <v>1618</v>
      </c>
      <c r="B59" s="55" t="s">
        <v>1619</v>
      </c>
      <c r="C59" s="55" t="s">
        <v>218</v>
      </c>
      <c r="D59" s="124" t="s">
        <v>2923</v>
      </c>
      <c r="E59" s="77">
        <v>42005</v>
      </c>
      <c r="F59" s="62">
        <v>5.169999999999682</v>
      </c>
      <c r="G59" s="68" t="s">
        <v>130</v>
      </c>
      <c r="H59" s="69">
        <v>4.8000000000000001E-2</v>
      </c>
      <c r="I59" s="69">
        <v>4.8499999999995262E-2</v>
      </c>
      <c r="J59" s="62">
        <v>1574016.8298440001</v>
      </c>
      <c r="K59" s="64">
        <v>114.063997</v>
      </c>
      <c r="L59" s="62">
        <v>1795.3865093209999</v>
      </c>
      <c r="M59" s="124" t="s">
        <v>2923</v>
      </c>
      <c r="N59" s="63">
        <f t="shared" si="0"/>
        <v>9.5037085237794879E-4</v>
      </c>
      <c r="O59" s="63">
        <f>L59/'סכום נכסי הקרן'!$C$41</f>
        <v>5.7410676080005588E-4</v>
      </c>
    </row>
    <row r="60" spans="1:15">
      <c r="A60" s="61" t="s">
        <v>1620</v>
      </c>
      <c r="B60" s="55" t="s">
        <v>1621</v>
      </c>
      <c r="C60" s="55" t="s">
        <v>218</v>
      </c>
      <c r="D60" s="124" t="s">
        <v>2923</v>
      </c>
      <c r="E60" s="77">
        <v>42036</v>
      </c>
      <c r="F60" s="62">
        <v>5.2499999999999591</v>
      </c>
      <c r="G60" s="68" t="s">
        <v>130</v>
      </c>
      <c r="H60" s="69">
        <v>4.8000000000000001E-2</v>
      </c>
      <c r="I60" s="69">
        <v>4.8599999999999637E-2</v>
      </c>
      <c r="J60" s="62">
        <v>10845318.317316001</v>
      </c>
      <c r="K60" s="64">
        <v>113.556585</v>
      </c>
      <c r="L60" s="62">
        <v>12315.573116654001</v>
      </c>
      <c r="M60" s="124" t="s">
        <v>2923</v>
      </c>
      <c r="N60" s="63">
        <f t="shared" si="0"/>
        <v>6.5191320418375564E-3</v>
      </c>
      <c r="O60" s="63">
        <f>L60/'סכום נכסי הקרן'!$C$41</f>
        <v>3.9381234919006183E-3</v>
      </c>
    </row>
    <row r="61" spans="1:15">
      <c r="A61" s="61" t="s">
        <v>1622</v>
      </c>
      <c r="B61" s="55" t="s">
        <v>1623</v>
      </c>
      <c r="C61" s="55" t="s">
        <v>218</v>
      </c>
      <c r="D61" s="124" t="s">
        <v>2923</v>
      </c>
      <c r="E61" s="77">
        <v>42064</v>
      </c>
      <c r="F61" s="62">
        <v>5.3300000000000312</v>
      </c>
      <c r="G61" s="68" t="s">
        <v>130</v>
      </c>
      <c r="H61" s="69">
        <v>4.8000000000000001E-2</v>
      </c>
      <c r="I61" s="69">
        <v>4.860000000000024E-2</v>
      </c>
      <c r="J61" s="62">
        <v>26887746.101372</v>
      </c>
      <c r="K61" s="64">
        <v>114.162852</v>
      </c>
      <c r="L61" s="62">
        <v>30695.817888091002</v>
      </c>
      <c r="M61" s="124" t="s">
        <v>2923</v>
      </c>
      <c r="N61" s="63">
        <f t="shared" si="0"/>
        <v>1.6248540611890915E-2</v>
      </c>
      <c r="O61" s="63">
        <f>L61/'סכום נכסי הקרן'!$C$41</f>
        <v>9.8155335836321318E-3</v>
      </c>
    </row>
    <row r="62" spans="1:15">
      <c r="A62" s="61" t="s">
        <v>1624</v>
      </c>
      <c r="B62" s="55" t="s">
        <v>1625</v>
      </c>
      <c r="C62" s="55" t="s">
        <v>218</v>
      </c>
      <c r="D62" s="124" t="s">
        <v>2923</v>
      </c>
      <c r="E62" s="77">
        <v>42095</v>
      </c>
      <c r="F62" s="62">
        <v>5.410000000000049</v>
      </c>
      <c r="G62" s="68" t="s">
        <v>130</v>
      </c>
      <c r="H62" s="69">
        <v>4.8000000000000001E-2</v>
      </c>
      <c r="I62" s="69">
        <v>4.8500000000000348E-2</v>
      </c>
      <c r="J62" s="62">
        <v>16068844.77162</v>
      </c>
      <c r="K62" s="64">
        <v>114.551188</v>
      </c>
      <c r="L62" s="62">
        <v>18407.052546670999</v>
      </c>
      <c r="M62" s="124" t="s">
        <v>2923</v>
      </c>
      <c r="N62" s="63">
        <f t="shared" si="0"/>
        <v>9.7435990120931203E-3</v>
      </c>
      <c r="O62" s="63">
        <f>L62/'סכום נכסי הקרן'!$C$41</f>
        <v>5.8859823545417472E-3</v>
      </c>
    </row>
    <row r="63" spans="1:15">
      <c r="A63" s="61" t="s">
        <v>1626</v>
      </c>
      <c r="B63" s="55" t="s">
        <v>1627</v>
      </c>
      <c r="C63" s="55" t="s">
        <v>218</v>
      </c>
      <c r="D63" s="124" t="s">
        <v>2923</v>
      </c>
      <c r="E63" s="77">
        <v>42125</v>
      </c>
      <c r="F63" s="62">
        <v>5.4999999999999147</v>
      </c>
      <c r="G63" s="68" t="s">
        <v>130</v>
      </c>
      <c r="H63" s="69">
        <v>4.8000000000000001E-2</v>
      </c>
      <c r="I63" s="69">
        <v>4.8499999999998995E-2</v>
      </c>
      <c r="J63" s="62">
        <v>15278010.64074</v>
      </c>
      <c r="K63" s="64">
        <v>113.753461</v>
      </c>
      <c r="L63" s="62">
        <v>17379.265814994997</v>
      </c>
      <c r="M63" s="124" t="s">
        <v>2923</v>
      </c>
      <c r="N63" s="63">
        <f t="shared" si="0"/>
        <v>9.1995498353979709E-3</v>
      </c>
      <c r="O63" s="63">
        <f>L63/'סכום נכסי הקרן'!$C$41</f>
        <v>5.5573292716248317E-3</v>
      </c>
    </row>
    <row r="64" spans="1:15">
      <c r="A64" s="61" t="s">
        <v>1628</v>
      </c>
      <c r="B64" s="55" t="s">
        <v>1629</v>
      </c>
      <c r="C64" s="55" t="s">
        <v>218</v>
      </c>
      <c r="D64" s="124" t="s">
        <v>2923</v>
      </c>
      <c r="E64" s="77">
        <v>42156</v>
      </c>
      <c r="F64" s="62">
        <v>5.579999999999834</v>
      </c>
      <c r="G64" s="68" t="s">
        <v>130</v>
      </c>
      <c r="H64" s="69">
        <v>4.8000000000000001E-2</v>
      </c>
      <c r="I64" s="69">
        <v>4.8499999999997538E-2</v>
      </c>
      <c r="J64" s="62">
        <v>5748626.9132399997</v>
      </c>
      <c r="K64" s="64">
        <v>112.618172</v>
      </c>
      <c r="L64" s="62">
        <v>6473.9985587759993</v>
      </c>
      <c r="M64" s="124" t="s">
        <v>2923</v>
      </c>
      <c r="N64" s="63">
        <f t="shared" si="0"/>
        <v>3.4269498498818826E-3</v>
      </c>
      <c r="O64" s="63">
        <f>L64/'סכום נכסי הקרן'!$C$41</f>
        <v>2.070176155778718E-3</v>
      </c>
    </row>
    <row r="65" spans="1:15">
      <c r="A65" s="61" t="s">
        <v>1630</v>
      </c>
      <c r="B65" s="55" t="s">
        <v>1631</v>
      </c>
      <c r="C65" s="55" t="s">
        <v>218</v>
      </c>
      <c r="D65" s="124" t="s">
        <v>2923</v>
      </c>
      <c r="E65" s="77">
        <v>42218</v>
      </c>
      <c r="F65" s="62">
        <v>5.6199999999997026</v>
      </c>
      <c r="G65" s="68" t="s">
        <v>130</v>
      </c>
      <c r="H65" s="69">
        <v>4.8000000000000001E-2</v>
      </c>
      <c r="I65" s="69">
        <v>4.8499999999996594E-2</v>
      </c>
      <c r="J65" s="62">
        <v>6337452.0715640001</v>
      </c>
      <c r="K65" s="64">
        <v>113.827915</v>
      </c>
      <c r="L65" s="62">
        <v>7213.7895734969998</v>
      </c>
      <c r="M65" s="124" t="s">
        <v>2923</v>
      </c>
      <c r="N65" s="63">
        <f t="shared" si="0"/>
        <v>3.8185512201672385E-3</v>
      </c>
      <c r="O65" s="63">
        <f>L65/'סכום נכסי הקרן'!$C$41</f>
        <v>2.3067374872388089E-3</v>
      </c>
    </row>
    <row r="66" spans="1:15">
      <c r="A66" s="61" t="s">
        <v>1632</v>
      </c>
      <c r="B66" s="55" t="s">
        <v>1633</v>
      </c>
      <c r="C66" s="55" t="s">
        <v>218</v>
      </c>
      <c r="D66" s="124" t="s">
        <v>2923</v>
      </c>
      <c r="E66" s="77">
        <v>42309</v>
      </c>
      <c r="F66" s="62">
        <v>5.8700000000000054</v>
      </c>
      <c r="G66" s="68" t="s">
        <v>130</v>
      </c>
      <c r="H66" s="69">
        <v>4.8000000000000001E-2</v>
      </c>
      <c r="I66" s="69">
        <v>4.8500000000000251E-2</v>
      </c>
      <c r="J66" s="62">
        <v>13659872.415176</v>
      </c>
      <c r="K66" s="64">
        <v>112.953007</v>
      </c>
      <c r="L66" s="62">
        <v>15429.236625715999</v>
      </c>
      <c r="M66" s="124" t="s">
        <v>2923</v>
      </c>
      <c r="N66" s="63">
        <f t="shared" si="0"/>
        <v>8.1673203443354322E-3</v>
      </c>
      <c r="O66" s="63">
        <f>L66/'סכום נכסי הקרן'!$C$41</f>
        <v>4.933772764148389E-3</v>
      </c>
    </row>
    <row r="67" spans="1:15">
      <c r="A67" s="61" t="s">
        <v>1634</v>
      </c>
      <c r="B67" s="55" t="s">
        <v>1635</v>
      </c>
      <c r="C67" s="55" t="s">
        <v>218</v>
      </c>
      <c r="D67" s="124" t="s">
        <v>2923</v>
      </c>
      <c r="E67" s="77">
        <v>42339</v>
      </c>
      <c r="F67" s="62">
        <v>5.9500000000001387</v>
      </c>
      <c r="G67" s="68" t="s">
        <v>130</v>
      </c>
      <c r="H67" s="69">
        <v>4.8000000000000001E-2</v>
      </c>
      <c r="I67" s="69">
        <v>4.8500000000000903E-2</v>
      </c>
      <c r="J67" s="62">
        <v>10908316.968420001</v>
      </c>
      <c r="K67" s="64">
        <v>112.394024</v>
      </c>
      <c r="L67" s="62">
        <v>12260.296419094</v>
      </c>
      <c r="M67" s="124" t="s">
        <v>2923</v>
      </c>
      <c r="N67" s="63">
        <f t="shared" si="0"/>
        <v>6.4898718452704096E-3</v>
      </c>
      <c r="O67" s="63">
        <f>L67/'סכום נכסי הקרן'!$C$41</f>
        <v>3.9204477849600003E-3</v>
      </c>
    </row>
    <row r="68" spans="1:15">
      <c r="A68" s="61" t="s">
        <v>1636</v>
      </c>
      <c r="B68" s="55" t="s">
        <v>1637</v>
      </c>
      <c r="C68" s="55" t="s">
        <v>218</v>
      </c>
      <c r="D68" s="124" t="s">
        <v>2923</v>
      </c>
      <c r="E68" s="77">
        <v>42370</v>
      </c>
      <c r="F68" s="62">
        <v>5.8899999999997199</v>
      </c>
      <c r="G68" s="68" t="s">
        <v>130</v>
      </c>
      <c r="H68" s="69">
        <v>4.8000000000000001E-2</v>
      </c>
      <c r="I68" s="69">
        <v>4.8499999999998218E-2</v>
      </c>
      <c r="J68" s="62">
        <v>5814697.3070839997</v>
      </c>
      <c r="K68" s="64">
        <v>115.09980400000001</v>
      </c>
      <c r="L68" s="62">
        <v>6692.7051880919989</v>
      </c>
      <c r="M68" s="124" t="s">
        <v>2923</v>
      </c>
      <c r="N68" s="63">
        <f t="shared" si="0"/>
        <v>3.5427201336868793E-3</v>
      </c>
      <c r="O68" s="63">
        <f>L68/'סכום נכסי הקרן'!$C$41</f>
        <v>2.1401114894075719E-3</v>
      </c>
    </row>
    <row r="69" spans="1:15">
      <c r="A69" s="61" t="s">
        <v>1638</v>
      </c>
      <c r="B69" s="55" t="s">
        <v>1639</v>
      </c>
      <c r="C69" s="55" t="s">
        <v>218</v>
      </c>
      <c r="D69" s="124" t="s">
        <v>2923</v>
      </c>
      <c r="E69" s="77">
        <v>42461</v>
      </c>
      <c r="F69" s="62">
        <v>6.1400000000000761</v>
      </c>
      <c r="G69" s="68" t="s">
        <v>130</v>
      </c>
      <c r="H69" s="69">
        <v>4.8000000000000001E-2</v>
      </c>
      <c r="I69" s="69">
        <v>4.8500000000000792E-2</v>
      </c>
      <c r="J69" s="62">
        <v>15841144.859784</v>
      </c>
      <c r="K69" s="64">
        <v>114.780339</v>
      </c>
      <c r="L69" s="62">
        <v>18182.519741783002</v>
      </c>
      <c r="M69" s="124" t="s">
        <v>2923</v>
      </c>
      <c r="N69" s="63">
        <f t="shared" si="0"/>
        <v>9.6247446974035665E-3</v>
      </c>
      <c r="O69" s="63">
        <f>L69/'סכום נכסי הקרן'!$C$41</f>
        <v>5.8141839976763223E-3</v>
      </c>
    </row>
    <row r="70" spans="1:15">
      <c r="A70" s="61" t="s">
        <v>1640</v>
      </c>
      <c r="B70" s="55" t="s">
        <v>1641</v>
      </c>
      <c r="C70" s="55" t="s">
        <v>218</v>
      </c>
      <c r="D70" s="124" t="s">
        <v>2923</v>
      </c>
      <c r="E70" s="77">
        <v>42491</v>
      </c>
      <c r="F70" s="62">
        <v>6.2199999999999589</v>
      </c>
      <c r="G70" s="68" t="s">
        <v>130</v>
      </c>
      <c r="H70" s="69">
        <v>4.8000000000000001E-2</v>
      </c>
      <c r="I70" s="69">
        <v>4.8599999999999664E-2</v>
      </c>
      <c r="J70" s="62">
        <v>17031975.745280001</v>
      </c>
      <c r="K70" s="64">
        <v>114.564193</v>
      </c>
      <c r="L70" s="62">
        <v>19512.545597330998</v>
      </c>
      <c r="M70" s="124" t="s">
        <v>2923</v>
      </c>
      <c r="N70" s="63">
        <f t="shared" si="0"/>
        <v>1.032878129312239E-2</v>
      </c>
      <c r="O70" s="63">
        <f>L70/'סכום נכסי הקרן'!$C$41</f>
        <v>6.2394834146791613E-3</v>
      </c>
    </row>
    <row r="71" spans="1:15">
      <c r="A71" s="61" t="s">
        <v>1642</v>
      </c>
      <c r="B71" s="55" t="s">
        <v>1643</v>
      </c>
      <c r="C71" s="55" t="s">
        <v>218</v>
      </c>
      <c r="D71" s="124" t="s">
        <v>2923</v>
      </c>
      <c r="E71" s="77">
        <v>42522</v>
      </c>
      <c r="F71" s="62">
        <v>6.3099999999999952</v>
      </c>
      <c r="G71" s="68" t="s">
        <v>130</v>
      </c>
      <c r="H71" s="69">
        <v>4.8000000000000001E-2</v>
      </c>
      <c r="I71" s="69">
        <v>4.8499999999999321E-2</v>
      </c>
      <c r="J71" s="62">
        <v>9698888.0768800005</v>
      </c>
      <c r="K71" s="64">
        <v>113.64869400000001</v>
      </c>
      <c r="L71" s="62">
        <v>11022.659653655001</v>
      </c>
      <c r="M71" s="124" t="s">
        <v>2923</v>
      </c>
      <c r="N71" s="63">
        <f t="shared" si="0"/>
        <v>5.8347405397837799E-3</v>
      </c>
      <c r="O71" s="63">
        <f>L71/'סכום נכסי הקרן'!$C$41</f>
        <v>3.5246914223247697E-3</v>
      </c>
    </row>
    <row r="72" spans="1:15">
      <c r="A72" s="61" t="s">
        <v>1644</v>
      </c>
      <c r="B72" s="55" t="s">
        <v>1645</v>
      </c>
      <c r="C72" s="55" t="s">
        <v>218</v>
      </c>
      <c r="D72" s="124" t="s">
        <v>2923</v>
      </c>
      <c r="E72" s="77">
        <v>42552</v>
      </c>
      <c r="F72" s="62">
        <v>6.2400000000001627</v>
      </c>
      <c r="G72" s="68" t="s">
        <v>130</v>
      </c>
      <c r="H72" s="69">
        <v>4.8000000000000001E-2</v>
      </c>
      <c r="I72" s="69">
        <v>4.850000000000261E-2</v>
      </c>
      <c r="J72" s="62">
        <v>2985398.8440720006</v>
      </c>
      <c r="K72" s="64">
        <v>115.56699999999999</v>
      </c>
      <c r="L72" s="62">
        <v>3450.1358905059997</v>
      </c>
      <c r="M72" s="124" t="s">
        <v>2923</v>
      </c>
      <c r="N72" s="63">
        <f t="shared" si="0"/>
        <v>1.8262967723423498E-3</v>
      </c>
      <c r="O72" s="63">
        <f>L72/'סכום נכסי הקרן'!$C$41</f>
        <v>1.103242299156808E-3</v>
      </c>
    </row>
    <row r="73" spans="1:15">
      <c r="A73" s="61" t="s">
        <v>1646</v>
      </c>
      <c r="B73" s="55" t="s">
        <v>1647</v>
      </c>
      <c r="C73" s="55" t="s">
        <v>218</v>
      </c>
      <c r="D73" s="124" t="s">
        <v>2923</v>
      </c>
      <c r="E73" s="77">
        <v>42583</v>
      </c>
      <c r="F73" s="62">
        <v>6.3300000000000098</v>
      </c>
      <c r="G73" s="68" t="s">
        <v>130</v>
      </c>
      <c r="H73" s="69">
        <v>4.8000000000000001E-2</v>
      </c>
      <c r="I73" s="69">
        <v>4.8499999999999863E-2</v>
      </c>
      <c r="J73" s="62">
        <v>25558239.993632004</v>
      </c>
      <c r="K73" s="64">
        <v>114.769786</v>
      </c>
      <c r="L73" s="62">
        <v>29333.137239684002</v>
      </c>
      <c r="M73" s="124" t="s">
        <v>2923</v>
      </c>
      <c r="N73" s="63">
        <f t="shared" si="0"/>
        <v>1.5527218510704315E-2</v>
      </c>
      <c r="O73" s="63">
        <f>L73/'סכום נכסי הקרן'!$C$41</f>
        <v>9.3797922159654396E-3</v>
      </c>
    </row>
    <row r="74" spans="1:15">
      <c r="A74" s="61" t="s">
        <v>1648</v>
      </c>
      <c r="B74" s="55" t="s">
        <v>1649</v>
      </c>
      <c r="C74" s="55" t="s">
        <v>218</v>
      </c>
      <c r="D74" s="124" t="s">
        <v>2923</v>
      </c>
      <c r="E74" s="77">
        <v>42614</v>
      </c>
      <c r="F74" s="62">
        <v>6.4099999999999477</v>
      </c>
      <c r="G74" s="68" t="s">
        <v>130</v>
      </c>
      <c r="H74" s="69">
        <v>4.8000000000000001E-2</v>
      </c>
      <c r="I74" s="69">
        <v>4.849999999999989E-2</v>
      </c>
      <c r="J74" s="62">
        <v>7829481.2951840004</v>
      </c>
      <c r="K74" s="64">
        <v>113.84910000000001</v>
      </c>
      <c r="L74" s="62">
        <v>8913.794019506</v>
      </c>
      <c r="M74" s="124" t="s">
        <v>2923</v>
      </c>
      <c r="N74" s="63">
        <f t="shared" si="0"/>
        <v>4.7184324802814715E-3</v>
      </c>
      <c r="O74" s="63">
        <f>L74/'סכום נכסי הקרן'!$C$41</f>
        <v>2.8503441372704111E-3</v>
      </c>
    </row>
    <row r="75" spans="1:15">
      <c r="A75" s="61" t="s">
        <v>1650</v>
      </c>
      <c r="B75" s="55" t="s">
        <v>1651</v>
      </c>
      <c r="C75" s="55" t="s">
        <v>218</v>
      </c>
      <c r="D75" s="124" t="s">
        <v>2923</v>
      </c>
      <c r="E75" s="77">
        <v>42644</v>
      </c>
      <c r="F75" s="62">
        <v>6.4900000000002684</v>
      </c>
      <c r="G75" s="68" t="s">
        <v>130</v>
      </c>
      <c r="H75" s="69">
        <v>4.8000000000000001E-2</v>
      </c>
      <c r="I75" s="69">
        <v>4.8600000000001108E-2</v>
      </c>
      <c r="J75" s="62">
        <v>6022347.1163079999</v>
      </c>
      <c r="K75" s="64">
        <v>113.741338</v>
      </c>
      <c r="L75" s="62">
        <v>6849.8982103839999</v>
      </c>
      <c r="M75" s="124" t="s">
        <v>2923</v>
      </c>
      <c r="N75" s="63">
        <f t="shared" si="0"/>
        <v>3.6259287719427242E-3</v>
      </c>
      <c r="O75" s="63">
        <f>L75/'סכום נכסי הקרן'!$C$41</f>
        <v>2.1903767533938551E-3</v>
      </c>
    </row>
    <row r="76" spans="1:15">
      <c r="A76" s="61" t="s">
        <v>1652</v>
      </c>
      <c r="B76" s="55" t="s">
        <v>1653</v>
      </c>
      <c r="C76" s="55" t="s">
        <v>218</v>
      </c>
      <c r="D76" s="124" t="s">
        <v>2923</v>
      </c>
      <c r="E76" s="77">
        <v>42675</v>
      </c>
      <c r="F76" s="62">
        <v>6.5799999999998739</v>
      </c>
      <c r="G76" s="68" t="s">
        <v>130</v>
      </c>
      <c r="H76" s="69">
        <v>4.8000000000000001E-2</v>
      </c>
      <c r="I76" s="69">
        <v>4.8599999999998582E-2</v>
      </c>
      <c r="J76" s="62">
        <v>8783955.5393039994</v>
      </c>
      <c r="K76" s="64">
        <v>113.397054</v>
      </c>
      <c r="L76" s="62">
        <v>9960.7468497969985</v>
      </c>
      <c r="M76" s="124" t="s">
        <v>2923</v>
      </c>
      <c r="N76" s="63">
        <f t="shared" ref="N76:N139" si="4">IFERROR(L76/$L$9,0)</f>
        <v>5.2726270498393438E-3</v>
      </c>
      <c r="O76" s="63">
        <f>L76/'סכום נכסי הקרן'!$C$41</f>
        <v>3.1851259210190996E-3</v>
      </c>
    </row>
    <row r="77" spans="1:15">
      <c r="A77" s="61" t="s">
        <v>1654</v>
      </c>
      <c r="B77" s="55" t="s">
        <v>1655</v>
      </c>
      <c r="C77" s="55" t="s">
        <v>218</v>
      </c>
      <c r="D77" s="124" t="s">
        <v>2923</v>
      </c>
      <c r="E77" s="77">
        <v>42705</v>
      </c>
      <c r="F77" s="62">
        <v>6.6600000000000037</v>
      </c>
      <c r="G77" s="68" t="s">
        <v>130</v>
      </c>
      <c r="H77" s="69">
        <v>4.8000000000000001E-2</v>
      </c>
      <c r="I77" s="69">
        <v>4.8599999999999859E-2</v>
      </c>
      <c r="J77" s="62">
        <v>9813882.9550919998</v>
      </c>
      <c r="K77" s="64">
        <v>112.70606600000001</v>
      </c>
      <c r="L77" s="62">
        <v>11060.841448306001</v>
      </c>
      <c r="M77" s="124" t="s">
        <v>2923</v>
      </c>
      <c r="N77" s="63">
        <f t="shared" si="4"/>
        <v>5.8549517113278471E-3</v>
      </c>
      <c r="O77" s="63">
        <f>L77/'סכום נכסי הקרן'!$C$41</f>
        <v>3.5369007300893184E-3</v>
      </c>
    </row>
    <row r="78" spans="1:15">
      <c r="A78" s="61" t="s">
        <v>1656</v>
      </c>
      <c r="B78" s="55" t="s">
        <v>1657</v>
      </c>
      <c r="C78" s="55" t="s">
        <v>218</v>
      </c>
      <c r="D78" s="124" t="s">
        <v>2923</v>
      </c>
      <c r="E78" s="77">
        <v>42736</v>
      </c>
      <c r="F78" s="62">
        <v>6.5900000000000682</v>
      </c>
      <c r="G78" s="68" t="s">
        <v>130</v>
      </c>
      <c r="H78" s="69">
        <v>4.8000000000000001E-2</v>
      </c>
      <c r="I78" s="69">
        <v>4.8500000000000487E-2</v>
      </c>
      <c r="J78" s="62">
        <v>19878252.568163998</v>
      </c>
      <c r="K78" s="64">
        <v>115.44776</v>
      </c>
      <c r="L78" s="62">
        <v>22948.997293921006</v>
      </c>
      <c r="M78" s="124" t="s">
        <v>2923</v>
      </c>
      <c r="N78" s="63">
        <f t="shared" si="4"/>
        <v>1.2147834466959054E-2</v>
      </c>
      <c r="O78" s="63">
        <f>L78/'סכום נכסי הקרן'!$C$41</f>
        <v>7.338349949507517E-3</v>
      </c>
    </row>
    <row r="79" spans="1:15">
      <c r="A79" s="61" t="s">
        <v>1658</v>
      </c>
      <c r="B79" s="55" t="s">
        <v>1659</v>
      </c>
      <c r="C79" s="55" t="s">
        <v>218</v>
      </c>
      <c r="D79" s="124" t="s">
        <v>2923</v>
      </c>
      <c r="E79" s="77">
        <v>42767</v>
      </c>
      <c r="F79" s="62">
        <v>6.6699999999998996</v>
      </c>
      <c r="G79" s="68" t="s">
        <v>130</v>
      </c>
      <c r="H79" s="69">
        <v>4.8000000000000001E-2</v>
      </c>
      <c r="I79" s="69">
        <v>4.8499999999999321E-2</v>
      </c>
      <c r="J79" s="62">
        <v>10866094.468211999</v>
      </c>
      <c r="K79" s="64">
        <v>114.983689</v>
      </c>
      <c r="L79" s="62">
        <v>12494.236236180999</v>
      </c>
      <c r="M79" s="124" t="s">
        <v>2923</v>
      </c>
      <c r="N79" s="63">
        <f t="shared" si="4"/>
        <v>6.6137056728144275E-3</v>
      </c>
      <c r="O79" s="63">
        <f>L79/'סכום נכסי הקרן'!$C$41</f>
        <v>3.9952542012456887E-3</v>
      </c>
    </row>
    <row r="80" spans="1:15">
      <c r="A80" s="61" t="s">
        <v>1660</v>
      </c>
      <c r="B80" s="55" t="s">
        <v>1661</v>
      </c>
      <c r="C80" s="55" t="s">
        <v>218</v>
      </c>
      <c r="D80" s="124" t="s">
        <v>2923</v>
      </c>
      <c r="E80" s="77">
        <v>42795</v>
      </c>
      <c r="F80" s="62">
        <v>6.7499999999998552</v>
      </c>
      <c r="G80" s="68" t="s">
        <v>130</v>
      </c>
      <c r="H80" s="69">
        <v>4.8000000000000001E-2</v>
      </c>
      <c r="I80" s="69">
        <v>4.8499999999999384E-2</v>
      </c>
      <c r="J80" s="62">
        <v>13462666.531268001</v>
      </c>
      <c r="K80" s="64">
        <v>114.76819</v>
      </c>
      <c r="L80" s="62">
        <v>15450.858703287</v>
      </c>
      <c r="M80" s="124" t="s">
        <v>2923</v>
      </c>
      <c r="N80" s="63">
        <f t="shared" si="4"/>
        <v>8.1787657864085747E-3</v>
      </c>
      <c r="O80" s="63">
        <f>L80/'סכום נכסי הקרן'!$C$41</f>
        <v>4.9406868079220328E-3</v>
      </c>
    </row>
    <row r="81" spans="1:15">
      <c r="A81" s="61" t="s">
        <v>1662</v>
      </c>
      <c r="B81" s="55" t="s">
        <v>1663</v>
      </c>
      <c r="C81" s="55" t="s">
        <v>218</v>
      </c>
      <c r="D81" s="124" t="s">
        <v>2923</v>
      </c>
      <c r="E81" s="77">
        <v>42826</v>
      </c>
      <c r="F81" s="62">
        <v>6.82999999999985</v>
      </c>
      <c r="G81" s="68" t="s">
        <v>130</v>
      </c>
      <c r="H81" s="69">
        <v>4.8000000000000001E-2</v>
      </c>
      <c r="I81" s="69">
        <v>4.8499999999999259E-2</v>
      </c>
      <c r="J81" s="62">
        <v>9501011.9945560005</v>
      </c>
      <c r="K81" s="64">
        <v>114.315331</v>
      </c>
      <c r="L81" s="62">
        <v>10861.113351407999</v>
      </c>
      <c r="M81" s="124" t="s">
        <v>2923</v>
      </c>
      <c r="N81" s="63">
        <f t="shared" si="4"/>
        <v>5.7492275339948197E-3</v>
      </c>
      <c r="O81" s="63">
        <f>L81/'סכום נכסי הקרן'!$C$41</f>
        <v>3.4730341196655625E-3</v>
      </c>
    </row>
    <row r="82" spans="1:15">
      <c r="A82" s="61" t="s">
        <v>1664</v>
      </c>
      <c r="B82" s="55" t="s">
        <v>1665</v>
      </c>
      <c r="C82" s="55" t="s">
        <v>218</v>
      </c>
      <c r="D82" s="124" t="s">
        <v>2923</v>
      </c>
      <c r="E82" s="77">
        <v>42856</v>
      </c>
      <c r="F82" s="62">
        <v>6.9200000000000026</v>
      </c>
      <c r="G82" s="68" t="s">
        <v>130</v>
      </c>
      <c r="H82" s="69">
        <v>4.8000000000000001E-2</v>
      </c>
      <c r="I82" s="69">
        <v>4.8500000000000106E-2</v>
      </c>
      <c r="J82" s="62">
        <v>17170595.117656</v>
      </c>
      <c r="K82" s="64">
        <v>113.520008</v>
      </c>
      <c r="L82" s="62">
        <v>19492.060900087999</v>
      </c>
      <c r="M82" s="124" t="s">
        <v>2923</v>
      </c>
      <c r="N82" s="63">
        <f t="shared" si="4"/>
        <v>1.0317937912558672E-2</v>
      </c>
      <c r="O82" s="63">
        <f>L82/'סכום נכסי הקרן'!$C$41</f>
        <v>6.2329330684895842E-3</v>
      </c>
    </row>
    <row r="83" spans="1:15">
      <c r="A83" s="61" t="s">
        <v>1666</v>
      </c>
      <c r="B83" s="55" t="s">
        <v>1667</v>
      </c>
      <c r="C83" s="55" t="s">
        <v>218</v>
      </c>
      <c r="D83" s="124" t="s">
        <v>2923</v>
      </c>
      <c r="E83" s="77">
        <v>42887</v>
      </c>
      <c r="F83" s="62">
        <v>6.9999999999998241</v>
      </c>
      <c r="G83" s="68" t="s">
        <v>130</v>
      </c>
      <c r="H83" s="69">
        <v>4.8000000000000001E-2</v>
      </c>
      <c r="I83" s="69">
        <v>4.8499999999998884E-2</v>
      </c>
      <c r="J83" s="62">
        <v>15078514.912244</v>
      </c>
      <c r="K83" s="64">
        <v>112.857688</v>
      </c>
      <c r="L83" s="62">
        <v>17017.263296093999</v>
      </c>
      <c r="M83" s="124" t="s">
        <v>2923</v>
      </c>
      <c r="N83" s="63">
        <f t="shared" si="4"/>
        <v>9.0079272289760159E-3</v>
      </c>
      <c r="O83" s="63">
        <f>L83/'סכום נכסי הקרן'!$C$41</f>
        <v>5.441572529302917E-3</v>
      </c>
    </row>
    <row r="84" spans="1:15">
      <c r="A84" s="61" t="s">
        <v>1668</v>
      </c>
      <c r="B84" s="55" t="s">
        <v>1669</v>
      </c>
      <c r="C84" s="55" t="s">
        <v>218</v>
      </c>
      <c r="D84" s="124" t="s">
        <v>2923</v>
      </c>
      <c r="E84" s="77">
        <v>42918</v>
      </c>
      <c r="F84" s="62">
        <v>6.9200000000003996</v>
      </c>
      <c r="G84" s="68" t="s">
        <v>130</v>
      </c>
      <c r="H84" s="69">
        <v>4.8000000000000001E-2</v>
      </c>
      <c r="I84" s="69">
        <v>4.8600000000002003E-2</v>
      </c>
      <c r="J84" s="62">
        <v>6546274.7280160002</v>
      </c>
      <c r="K84" s="64">
        <v>114.614419</v>
      </c>
      <c r="L84" s="62">
        <v>7502.9747569250003</v>
      </c>
      <c r="M84" s="124" t="s">
        <v>2923</v>
      </c>
      <c r="N84" s="63">
        <f t="shared" si="4"/>
        <v>3.9716286593942281E-3</v>
      </c>
      <c r="O84" s="63">
        <f>L84/'סכום נכסי הקרן'!$C$41</f>
        <v>2.3992095917507268E-3</v>
      </c>
    </row>
    <row r="85" spans="1:15">
      <c r="A85" s="61" t="s">
        <v>1670</v>
      </c>
      <c r="B85" s="55" t="s">
        <v>1671</v>
      </c>
      <c r="C85" s="55" t="s">
        <v>218</v>
      </c>
      <c r="D85" s="124" t="s">
        <v>2923</v>
      </c>
      <c r="E85" s="77">
        <v>42949</v>
      </c>
      <c r="F85" s="62">
        <v>7.00999999999999</v>
      </c>
      <c r="G85" s="68" t="s">
        <v>130</v>
      </c>
      <c r="H85" s="69">
        <v>4.8000000000000001E-2</v>
      </c>
      <c r="I85" s="69">
        <v>4.8499999999999759E-2</v>
      </c>
      <c r="J85" s="62">
        <v>16029805.713888001</v>
      </c>
      <c r="K85" s="64">
        <v>114.985602</v>
      </c>
      <c r="L85" s="62">
        <v>18431.968656716999</v>
      </c>
      <c r="M85" s="124" t="s">
        <v>2923</v>
      </c>
      <c r="N85" s="63">
        <f t="shared" si="4"/>
        <v>9.7567881190733854E-3</v>
      </c>
      <c r="O85" s="63">
        <f>L85/'סכום נכסי הקרן'!$C$41</f>
        <v>5.8939497237717057E-3</v>
      </c>
    </row>
    <row r="86" spans="1:15">
      <c r="A86" s="61" t="s">
        <v>1672</v>
      </c>
      <c r="B86" s="55" t="s">
        <v>1673</v>
      </c>
      <c r="C86" s="55" t="s">
        <v>218</v>
      </c>
      <c r="D86" s="124" t="s">
        <v>2923</v>
      </c>
      <c r="E86" s="77">
        <v>42979</v>
      </c>
      <c r="F86" s="62">
        <v>7.0900000000002885</v>
      </c>
      <c r="G86" s="68" t="s">
        <v>130</v>
      </c>
      <c r="H86" s="69">
        <v>4.8000000000000001E-2</v>
      </c>
      <c r="I86" s="69">
        <v>4.8500000000001264E-2</v>
      </c>
      <c r="J86" s="62">
        <v>7200388.3820320014</v>
      </c>
      <c r="K86" s="64">
        <v>114.662871</v>
      </c>
      <c r="L86" s="62">
        <v>8256.1720460069992</v>
      </c>
      <c r="M86" s="124" t="s">
        <v>2923</v>
      </c>
      <c r="N86" s="63">
        <f t="shared" si="4"/>
        <v>4.370326514099806E-3</v>
      </c>
      <c r="O86" s="63">
        <f>L86/'סכום נכסי הקרן'!$C$41</f>
        <v>2.6400578178197675E-3</v>
      </c>
    </row>
    <row r="87" spans="1:15">
      <c r="A87" s="61" t="s">
        <v>1674</v>
      </c>
      <c r="B87" s="55" t="s">
        <v>1675</v>
      </c>
      <c r="C87" s="55" t="s">
        <v>218</v>
      </c>
      <c r="D87" s="124" t="s">
        <v>2923</v>
      </c>
      <c r="E87" s="77">
        <v>43009</v>
      </c>
      <c r="F87" s="62">
        <v>7.1700000000001385</v>
      </c>
      <c r="G87" s="68" t="s">
        <v>130</v>
      </c>
      <c r="H87" s="69">
        <v>4.8000000000000001E-2</v>
      </c>
      <c r="I87" s="69">
        <v>4.8500000000001153E-2</v>
      </c>
      <c r="J87" s="62">
        <v>13761742.574408</v>
      </c>
      <c r="K87" s="64">
        <v>113.867862</v>
      </c>
      <c r="L87" s="62">
        <v>15670.202008252001</v>
      </c>
      <c r="M87" s="124" t="s">
        <v>2923</v>
      </c>
      <c r="N87" s="63">
        <f t="shared" si="4"/>
        <v>8.2948730884411723E-3</v>
      </c>
      <c r="O87" s="63">
        <f>L87/'סכום נכסי הקרן'!$C$41</f>
        <v>5.0108257299106241E-3</v>
      </c>
    </row>
    <row r="88" spans="1:15">
      <c r="A88" s="61" t="s">
        <v>1676</v>
      </c>
      <c r="B88" s="55" t="s">
        <v>1677</v>
      </c>
      <c r="C88" s="55" t="s">
        <v>218</v>
      </c>
      <c r="D88" s="124" t="s">
        <v>2923</v>
      </c>
      <c r="E88" s="77">
        <v>43040</v>
      </c>
      <c r="F88" s="62">
        <v>7.2500000000000444</v>
      </c>
      <c r="G88" s="68" t="s">
        <v>130</v>
      </c>
      <c r="H88" s="69">
        <v>4.8000000000000001E-2</v>
      </c>
      <c r="I88" s="69">
        <v>4.8500000000000328E-2</v>
      </c>
      <c r="J88" s="62">
        <v>14764191.855139999</v>
      </c>
      <c r="K88" s="64">
        <v>113.291509</v>
      </c>
      <c r="L88" s="62">
        <v>16726.575705977</v>
      </c>
      <c r="M88" s="124" t="s">
        <v>2923</v>
      </c>
      <c r="N88" s="63">
        <f t="shared" si="4"/>
        <v>8.8540545049909918E-3</v>
      </c>
      <c r="O88" s="63">
        <f>L88/'סכום נכסי הקרן'!$C$41</f>
        <v>5.348620003537332E-3</v>
      </c>
    </row>
    <row r="89" spans="1:15">
      <c r="A89" s="61" t="s">
        <v>1678</v>
      </c>
      <c r="B89" s="55" t="s">
        <v>1679</v>
      </c>
      <c r="C89" s="55" t="s">
        <v>218</v>
      </c>
      <c r="D89" s="124" t="s">
        <v>2923</v>
      </c>
      <c r="E89" s="77">
        <v>43070</v>
      </c>
      <c r="F89" s="62">
        <v>7.3399999999999341</v>
      </c>
      <c r="G89" s="68" t="s">
        <v>130</v>
      </c>
      <c r="H89" s="69">
        <v>4.8000000000000001E-2</v>
      </c>
      <c r="I89" s="69">
        <v>4.84999999999998E-2</v>
      </c>
      <c r="J89" s="62">
        <v>15119564.565223999</v>
      </c>
      <c r="K89" s="64">
        <v>112.520844</v>
      </c>
      <c r="L89" s="62">
        <v>17012.661690871002</v>
      </c>
      <c r="M89" s="124" t="s">
        <v>2923</v>
      </c>
      <c r="N89" s="63">
        <f t="shared" si="4"/>
        <v>9.0054914128130988E-3</v>
      </c>
      <c r="O89" s="63">
        <f>L89/'סכום נכסי הקרן'!$C$41</f>
        <v>5.4401010842099855E-3</v>
      </c>
    </row>
    <row r="90" spans="1:15">
      <c r="A90" s="61" t="s">
        <v>1680</v>
      </c>
      <c r="B90" s="55" t="s">
        <v>1681</v>
      </c>
      <c r="C90" s="55" t="s">
        <v>218</v>
      </c>
      <c r="D90" s="124" t="s">
        <v>2923</v>
      </c>
      <c r="E90" s="77">
        <v>43101</v>
      </c>
      <c r="F90" s="62">
        <v>7.2499999999999272</v>
      </c>
      <c r="G90" s="68" t="s">
        <v>130</v>
      </c>
      <c r="H90" s="69">
        <v>4.8000000000000001E-2</v>
      </c>
      <c r="I90" s="69">
        <v>4.8499999999999516E-2</v>
      </c>
      <c r="J90" s="62">
        <v>20641943.663196001</v>
      </c>
      <c r="K90" s="64">
        <v>115.099919</v>
      </c>
      <c r="L90" s="62">
        <v>23758.860386298998</v>
      </c>
      <c r="M90" s="124" t="s">
        <v>2923</v>
      </c>
      <c r="N90" s="63">
        <f t="shared" si="4"/>
        <v>1.2576527828202922E-2</v>
      </c>
      <c r="O90" s="63">
        <f>L90/'סכום נכסי הקרן'!$C$41</f>
        <v>7.5973180737764724E-3</v>
      </c>
    </row>
    <row r="91" spans="1:15">
      <c r="A91" s="61" t="s">
        <v>1682</v>
      </c>
      <c r="B91" s="55" t="s">
        <v>1683</v>
      </c>
      <c r="C91" s="55" t="s">
        <v>218</v>
      </c>
      <c r="D91" s="124" t="s">
        <v>2923</v>
      </c>
      <c r="E91" s="77">
        <v>43132</v>
      </c>
      <c r="F91" s="62">
        <v>7.3300000000001333</v>
      </c>
      <c r="G91" s="68" t="s">
        <v>130</v>
      </c>
      <c r="H91" s="69">
        <v>4.8000000000000001E-2</v>
      </c>
      <c r="I91" s="69">
        <v>4.8500000000000591E-2</v>
      </c>
      <c r="J91" s="62">
        <v>19816873.563232001</v>
      </c>
      <c r="K91" s="64">
        <v>114.5279</v>
      </c>
      <c r="L91" s="62">
        <v>22695.849063009002</v>
      </c>
      <c r="M91" s="124" t="s">
        <v>2923</v>
      </c>
      <c r="N91" s="63">
        <f t="shared" si="4"/>
        <v>1.201383284739648E-2</v>
      </c>
      <c r="O91" s="63">
        <f>L91/'סכום נכסי הקרן'!$C$41</f>
        <v>7.2574013013492339E-3</v>
      </c>
    </row>
    <row r="92" spans="1:15">
      <c r="A92" s="61" t="s">
        <v>1684</v>
      </c>
      <c r="B92" s="55" t="s">
        <v>1685</v>
      </c>
      <c r="C92" s="55" t="s">
        <v>218</v>
      </c>
      <c r="D92" s="124" t="s">
        <v>2923</v>
      </c>
      <c r="E92" s="77">
        <v>43161</v>
      </c>
      <c r="F92" s="62">
        <v>7.4099999999996289</v>
      </c>
      <c r="G92" s="68" t="s">
        <v>130</v>
      </c>
      <c r="H92" s="69">
        <v>4.8000000000000001E-2</v>
      </c>
      <c r="I92" s="69">
        <v>4.8499999999997566E-2</v>
      </c>
      <c r="J92" s="62">
        <v>4661509.2326199999</v>
      </c>
      <c r="K92" s="64">
        <v>114.646511</v>
      </c>
      <c r="L92" s="62">
        <v>5344.2577098780002</v>
      </c>
      <c r="M92" s="124" t="s">
        <v>2923</v>
      </c>
      <c r="N92" s="63">
        <f t="shared" si="4"/>
        <v>2.8289322264012247E-3</v>
      </c>
      <c r="O92" s="63">
        <f>L92/'סכום נכסי הקרן'!$C$41</f>
        <v>1.7089214309954583E-3</v>
      </c>
    </row>
    <row r="93" spans="1:15">
      <c r="A93" s="61" t="s">
        <v>1686</v>
      </c>
      <c r="B93" s="55" t="s">
        <v>1687</v>
      </c>
      <c r="C93" s="55" t="s">
        <v>218</v>
      </c>
      <c r="D93" s="124" t="s">
        <v>2923</v>
      </c>
      <c r="E93" s="77">
        <v>43221</v>
      </c>
      <c r="F93" s="62">
        <v>7.5800000000000516</v>
      </c>
      <c r="G93" s="68" t="s">
        <v>130</v>
      </c>
      <c r="H93" s="69">
        <v>4.8000000000000001E-2</v>
      </c>
      <c r="I93" s="69">
        <v>4.8600000000000337E-2</v>
      </c>
      <c r="J93" s="62">
        <v>18867314.107496001</v>
      </c>
      <c r="K93" s="64">
        <v>113.29356199999999</v>
      </c>
      <c r="L93" s="62">
        <v>21375.452260304999</v>
      </c>
      <c r="M93" s="124" t="s">
        <v>2923</v>
      </c>
      <c r="N93" s="63">
        <f t="shared" si="4"/>
        <v>1.131489329964556E-2</v>
      </c>
      <c r="O93" s="63">
        <f>L93/'סכום נכסי הקרן'!$C$41</f>
        <v>6.8351809452110819E-3</v>
      </c>
    </row>
    <row r="94" spans="1:15">
      <c r="A94" s="61" t="s">
        <v>1688</v>
      </c>
      <c r="B94" s="55" t="s">
        <v>1689</v>
      </c>
      <c r="C94" s="55" t="s">
        <v>218</v>
      </c>
      <c r="D94" s="124" t="s">
        <v>2923</v>
      </c>
      <c r="E94" s="77">
        <v>43252</v>
      </c>
      <c r="F94" s="62">
        <v>7.6599999999999948</v>
      </c>
      <c r="G94" s="68" t="s">
        <v>130</v>
      </c>
      <c r="H94" s="69">
        <v>4.8000000000000001E-2</v>
      </c>
      <c r="I94" s="69">
        <v>4.8499999999999703E-2</v>
      </c>
      <c r="J94" s="62">
        <v>10514128.600075999</v>
      </c>
      <c r="K94" s="64">
        <v>112.400429</v>
      </c>
      <c r="L94" s="62">
        <v>11817.925601691</v>
      </c>
      <c r="M94" s="124" t="s">
        <v>2923</v>
      </c>
      <c r="N94" s="63">
        <f t="shared" si="4"/>
        <v>6.2557070408565587E-3</v>
      </c>
      <c r="O94" s="63">
        <f>L94/'סכום נכסי הקרן'!$C$41</f>
        <v>3.7789918501330436E-3</v>
      </c>
    </row>
    <row r="95" spans="1:15">
      <c r="A95" s="61" t="s">
        <v>1690</v>
      </c>
      <c r="B95" s="55" t="s">
        <v>1691</v>
      </c>
      <c r="C95" s="55" t="s">
        <v>218</v>
      </c>
      <c r="D95" s="124" t="s">
        <v>2923</v>
      </c>
      <c r="E95" s="77">
        <v>43282</v>
      </c>
      <c r="F95" s="62">
        <v>7.5599999999999179</v>
      </c>
      <c r="G95" s="68" t="s">
        <v>130</v>
      </c>
      <c r="H95" s="69">
        <v>4.8000000000000001E-2</v>
      </c>
      <c r="I95" s="69">
        <v>4.8499999999999627E-2</v>
      </c>
      <c r="J95" s="62">
        <v>8063827.3413119996</v>
      </c>
      <c r="K95" s="64">
        <v>114.084023</v>
      </c>
      <c r="L95" s="62">
        <v>9199.5386706709996</v>
      </c>
      <c r="M95" s="124" t="s">
        <v>2923</v>
      </c>
      <c r="N95" s="63">
        <f t="shared" si="4"/>
        <v>4.869688706325424E-3</v>
      </c>
      <c r="O95" s="63">
        <f>L95/'סכום נכסי הקרן'!$C$41</f>
        <v>2.9417160704138328E-3</v>
      </c>
    </row>
    <row r="96" spans="1:15">
      <c r="A96" s="61" t="s">
        <v>1692</v>
      </c>
      <c r="B96" s="55" t="s">
        <v>1693</v>
      </c>
      <c r="C96" s="55" t="s">
        <v>218</v>
      </c>
      <c r="D96" s="124" t="s">
        <v>2923</v>
      </c>
      <c r="E96" s="77">
        <v>43313</v>
      </c>
      <c r="F96" s="62">
        <v>7.6499999999999559</v>
      </c>
      <c r="G96" s="68" t="s">
        <v>130</v>
      </c>
      <c r="H96" s="69">
        <v>4.8000000000000001E-2</v>
      </c>
      <c r="I96" s="69">
        <v>4.8599999999999664E-2</v>
      </c>
      <c r="J96" s="62">
        <v>22781887.205483999</v>
      </c>
      <c r="K96" s="64">
        <v>113.488804</v>
      </c>
      <c r="L96" s="62">
        <v>25854.891308051003</v>
      </c>
      <c r="M96" s="124" t="s">
        <v>2923</v>
      </c>
      <c r="N96" s="63">
        <f t="shared" si="4"/>
        <v>1.3686041954199864E-2</v>
      </c>
      <c r="O96" s="63">
        <f>L96/'סכום נכסי הקרן'!$C$41</f>
        <v>8.2675612313230298E-3</v>
      </c>
    </row>
    <row r="97" spans="1:15">
      <c r="A97" s="61" t="s">
        <v>1694</v>
      </c>
      <c r="B97" s="55" t="s">
        <v>1695</v>
      </c>
      <c r="C97" s="55" t="s">
        <v>218</v>
      </c>
      <c r="D97" s="124" t="s">
        <v>2923</v>
      </c>
      <c r="E97" s="77">
        <v>43345</v>
      </c>
      <c r="F97" s="62">
        <v>7.7399999999999318</v>
      </c>
      <c r="G97" s="68" t="s">
        <v>130</v>
      </c>
      <c r="H97" s="69">
        <v>4.8000000000000001E-2</v>
      </c>
      <c r="I97" s="69">
        <v>4.8599999999999505E-2</v>
      </c>
      <c r="J97" s="62">
        <v>21145039.27414</v>
      </c>
      <c r="K97" s="64">
        <v>113.037572</v>
      </c>
      <c r="L97" s="62">
        <v>23901.838978262997</v>
      </c>
      <c r="M97" s="124" t="s">
        <v>2923</v>
      </c>
      <c r="N97" s="63">
        <f t="shared" si="4"/>
        <v>1.2652212192327955E-2</v>
      </c>
      <c r="O97" s="63">
        <f>L97/'סכום נכסי הקרן'!$C$41</f>
        <v>7.6430380209132299E-3</v>
      </c>
    </row>
    <row r="98" spans="1:15">
      <c r="A98" s="61" t="s">
        <v>1696</v>
      </c>
      <c r="B98" s="55" t="s">
        <v>1697</v>
      </c>
      <c r="C98" s="55" t="s">
        <v>218</v>
      </c>
      <c r="D98" s="124" t="s">
        <v>2923</v>
      </c>
      <c r="E98" s="77">
        <v>43375</v>
      </c>
      <c r="F98" s="62">
        <v>7.8200000000000021</v>
      </c>
      <c r="G98" s="68" t="s">
        <v>130</v>
      </c>
      <c r="H98" s="69">
        <v>4.8000000000000001E-2</v>
      </c>
      <c r="I98" s="69">
        <v>4.8600000000000546E-2</v>
      </c>
      <c r="J98" s="62">
        <v>7593236.3535439996</v>
      </c>
      <c r="K98" s="64">
        <v>112.484824</v>
      </c>
      <c r="L98" s="62">
        <v>8541.2385591390012</v>
      </c>
      <c r="M98" s="124" t="s">
        <v>2923</v>
      </c>
      <c r="N98" s="63">
        <f t="shared" si="4"/>
        <v>4.5212237741957002E-3</v>
      </c>
      <c r="O98" s="63">
        <f>L98/'סכום נכסי הקרן'!$C$41</f>
        <v>2.73121290426891E-3</v>
      </c>
    </row>
    <row r="99" spans="1:15">
      <c r="A99" s="61" t="s">
        <v>1698</v>
      </c>
      <c r="B99" s="55" t="s">
        <v>1699</v>
      </c>
      <c r="C99" s="55" t="s">
        <v>218</v>
      </c>
      <c r="D99" s="124" t="s">
        <v>2923</v>
      </c>
      <c r="E99" s="77">
        <v>43405</v>
      </c>
      <c r="F99" s="62">
        <v>7.8999999997566501</v>
      </c>
      <c r="G99" s="68" t="s">
        <v>130</v>
      </c>
      <c r="H99" s="69">
        <v>4.8000000000000001E-2</v>
      </c>
      <c r="I99" s="69">
        <v>4.8499999998957079E-2</v>
      </c>
      <c r="J99" s="62">
        <v>5138.1878559999996</v>
      </c>
      <c r="K99" s="64">
        <v>111.966283</v>
      </c>
      <c r="L99" s="62">
        <v>5.7530379360000001</v>
      </c>
      <c r="M99" s="124" t="s">
        <v>2923</v>
      </c>
      <c r="N99" s="63">
        <f t="shared" si="4"/>
        <v>3.045316169311512E-6</v>
      </c>
      <c r="O99" s="63">
        <f>L99/'סכום נכסי הקרן'!$C$41</f>
        <v>1.839636176973343E-6</v>
      </c>
    </row>
    <row r="100" spans="1:15">
      <c r="A100" s="61" t="s">
        <v>1700</v>
      </c>
      <c r="B100" s="55" t="s">
        <v>1701</v>
      </c>
      <c r="C100" s="55" t="s">
        <v>218</v>
      </c>
      <c r="D100" s="124" t="s">
        <v>2923</v>
      </c>
      <c r="E100" s="77">
        <v>43435</v>
      </c>
      <c r="F100" s="62">
        <v>7.9799999999997109</v>
      </c>
      <c r="G100" s="68" t="s">
        <v>130</v>
      </c>
      <c r="H100" s="69">
        <v>4.8000000000000001E-2</v>
      </c>
      <c r="I100" s="69">
        <v>4.8599999999998207E-2</v>
      </c>
      <c r="J100" s="62">
        <v>8785072.5366639998</v>
      </c>
      <c r="K100" s="64">
        <v>111.13375000000001</v>
      </c>
      <c r="L100" s="62">
        <v>9763.1805153090008</v>
      </c>
      <c r="M100" s="124" t="s">
        <v>2923</v>
      </c>
      <c r="N100" s="63">
        <f t="shared" si="4"/>
        <v>5.1680471809733607E-3</v>
      </c>
      <c r="O100" s="63">
        <f>L100/'סכום נכסי הקרן'!$C$41</f>
        <v>3.1219505725650549E-3</v>
      </c>
    </row>
    <row r="101" spans="1:15">
      <c r="A101" s="61" t="s">
        <v>1702</v>
      </c>
      <c r="B101" s="55" t="s">
        <v>1703</v>
      </c>
      <c r="C101" s="55" t="s">
        <v>218</v>
      </c>
      <c r="D101" s="124" t="s">
        <v>2923</v>
      </c>
      <c r="E101" s="77">
        <v>43497</v>
      </c>
      <c r="F101" s="62">
        <v>7.9599999999998508</v>
      </c>
      <c r="G101" s="68" t="s">
        <v>130</v>
      </c>
      <c r="H101" s="69">
        <v>4.8000000000000001E-2</v>
      </c>
      <c r="I101" s="69">
        <v>4.8599999999999109E-2</v>
      </c>
      <c r="J101" s="62">
        <v>13259149.612276001</v>
      </c>
      <c r="K101" s="64">
        <v>113.591307</v>
      </c>
      <c r="L101" s="62">
        <v>15061.241326619001</v>
      </c>
      <c r="M101" s="124" t="s">
        <v>2923</v>
      </c>
      <c r="N101" s="63">
        <f t="shared" si="4"/>
        <v>7.9725255164483956E-3</v>
      </c>
      <c r="O101" s="63">
        <f>L101/'סכום נכסי הקרן'!$C$41</f>
        <v>4.8160997237989183E-3</v>
      </c>
    </row>
    <row r="102" spans="1:15">
      <c r="A102" s="61" t="s">
        <v>1704</v>
      </c>
      <c r="B102" s="55" t="s">
        <v>1705</v>
      </c>
      <c r="C102" s="55" t="s">
        <v>218</v>
      </c>
      <c r="D102" s="124" t="s">
        <v>2923</v>
      </c>
      <c r="E102" s="77">
        <v>43525</v>
      </c>
      <c r="F102" s="62">
        <v>8.0400000000000009</v>
      </c>
      <c r="G102" s="68" t="s">
        <v>130</v>
      </c>
      <c r="H102" s="69">
        <v>4.8000000000000001E-2</v>
      </c>
      <c r="I102" s="69">
        <v>4.8700000000000056E-2</v>
      </c>
      <c r="J102" s="62">
        <v>20806142.275116</v>
      </c>
      <c r="K102" s="64">
        <v>113.188796</v>
      </c>
      <c r="L102" s="62">
        <v>23550.221880824</v>
      </c>
      <c r="M102" s="124" t="s">
        <v>2923</v>
      </c>
      <c r="N102" s="63">
        <f t="shared" si="4"/>
        <v>1.2466087010441556E-2</v>
      </c>
      <c r="O102" s="63">
        <f>L102/'סכום נכסי הקרן'!$C$41</f>
        <v>7.5306022017708855E-3</v>
      </c>
    </row>
    <row r="103" spans="1:15">
      <c r="A103" s="61" t="s">
        <v>1706</v>
      </c>
      <c r="B103" s="55" t="s">
        <v>1707</v>
      </c>
      <c r="C103" s="55" t="s">
        <v>218</v>
      </c>
      <c r="D103" s="124" t="s">
        <v>2923</v>
      </c>
      <c r="E103" s="77">
        <v>43556</v>
      </c>
      <c r="F103" s="62">
        <v>8.1200000000001591</v>
      </c>
      <c r="G103" s="68" t="s">
        <v>130</v>
      </c>
      <c r="H103" s="69">
        <v>4.8000000000000001E-2</v>
      </c>
      <c r="I103" s="69">
        <v>4.8700000000001353E-2</v>
      </c>
      <c r="J103" s="62">
        <v>9213050.0751479995</v>
      </c>
      <c r="K103" s="64">
        <v>112.60576500000001</v>
      </c>
      <c r="L103" s="62">
        <v>10374.425545902999</v>
      </c>
      <c r="M103" s="124" t="s">
        <v>2923</v>
      </c>
      <c r="N103" s="63">
        <f t="shared" si="4"/>
        <v>5.4916039514634647E-3</v>
      </c>
      <c r="O103" s="63">
        <f>L103/'סכום נכסי הקרן'!$C$41</f>
        <v>3.3174070398759108E-3</v>
      </c>
    </row>
    <row r="104" spans="1:15">
      <c r="A104" s="61" t="s">
        <v>1708</v>
      </c>
      <c r="B104" s="55" t="s">
        <v>1709</v>
      </c>
      <c r="C104" s="55" t="s">
        <v>218</v>
      </c>
      <c r="D104" s="124" t="s">
        <v>2923</v>
      </c>
      <c r="E104" s="77">
        <v>43586</v>
      </c>
      <c r="F104" s="62">
        <v>8.2099999999998534</v>
      </c>
      <c r="G104" s="68" t="s">
        <v>130</v>
      </c>
      <c r="H104" s="69">
        <v>4.8000000000000001E-2</v>
      </c>
      <c r="I104" s="69">
        <v>4.8499999999999294E-2</v>
      </c>
      <c r="J104" s="62">
        <v>22445391.750783995</v>
      </c>
      <c r="K104" s="64">
        <v>111.74923800000001</v>
      </c>
      <c r="L104" s="62">
        <v>25082.554164207999</v>
      </c>
      <c r="M104" s="124" t="s">
        <v>2923</v>
      </c>
      <c r="N104" s="63">
        <f t="shared" si="4"/>
        <v>1.3277212598567231E-2</v>
      </c>
      <c r="O104" s="63">
        <f>L104/'סכום נכסי הקרן'!$C$41</f>
        <v>8.0205926963611823E-3</v>
      </c>
    </row>
    <row r="105" spans="1:15">
      <c r="A105" s="61" t="s">
        <v>1710</v>
      </c>
      <c r="B105" s="55" t="s">
        <v>1711</v>
      </c>
      <c r="C105" s="55" t="s">
        <v>218</v>
      </c>
      <c r="D105" s="124" t="s">
        <v>2923</v>
      </c>
      <c r="E105" s="77">
        <v>43617</v>
      </c>
      <c r="F105" s="62">
        <v>8.289999999702852</v>
      </c>
      <c r="G105" s="68" t="s">
        <v>130</v>
      </c>
      <c r="H105" s="69">
        <v>4.8000000000000001E-2</v>
      </c>
      <c r="I105" s="69">
        <v>4.8499999998562193E-2</v>
      </c>
      <c r="J105" s="62">
        <v>5640.8366679999999</v>
      </c>
      <c r="K105" s="64">
        <v>110.968</v>
      </c>
      <c r="L105" s="62">
        <v>6.2595236339999998</v>
      </c>
      <c r="M105" s="124" t="s">
        <v>2923</v>
      </c>
      <c r="N105" s="63">
        <f t="shared" si="4"/>
        <v>3.3134195788149859E-6</v>
      </c>
      <c r="O105" s="63">
        <f>L105/'סכום נכסי הקרן'!$C$41</f>
        <v>2.0015939849220642E-6</v>
      </c>
    </row>
    <row r="106" spans="1:15">
      <c r="A106" s="61" t="s">
        <v>1712</v>
      </c>
      <c r="B106" s="55" t="s">
        <v>1713</v>
      </c>
      <c r="C106" s="55" t="s">
        <v>218</v>
      </c>
      <c r="D106" s="124" t="s">
        <v>2923</v>
      </c>
      <c r="E106" s="77">
        <v>43647</v>
      </c>
      <c r="F106" s="62">
        <v>8.1800000000000228</v>
      </c>
      <c r="G106" s="68" t="s">
        <v>130</v>
      </c>
      <c r="H106" s="69">
        <v>4.8000000000000001E-2</v>
      </c>
      <c r="I106" s="69">
        <v>4.8500000000000452E-2</v>
      </c>
      <c r="J106" s="62">
        <v>6966824.2340559997</v>
      </c>
      <c r="K106" s="64">
        <v>112.402232</v>
      </c>
      <c r="L106" s="62">
        <v>7830.8659111489997</v>
      </c>
      <c r="M106" s="124" t="s">
        <v>2923</v>
      </c>
      <c r="N106" s="63">
        <f t="shared" si="4"/>
        <v>4.1451947378454371E-3</v>
      </c>
      <c r="O106" s="63">
        <f>L106/'סכום נכסי הקרן'!$C$41</f>
        <v>2.5040586186701307E-3</v>
      </c>
    </row>
    <row r="107" spans="1:15">
      <c r="A107" s="61" t="s">
        <v>1714</v>
      </c>
      <c r="B107" s="55" t="s">
        <v>1715</v>
      </c>
      <c r="C107" s="55" t="s">
        <v>218</v>
      </c>
      <c r="D107" s="124" t="s">
        <v>2923</v>
      </c>
      <c r="E107" s="77">
        <v>43678</v>
      </c>
      <c r="F107" s="62">
        <v>8.2599999999998914</v>
      </c>
      <c r="G107" s="68" t="s">
        <v>130</v>
      </c>
      <c r="H107" s="69">
        <v>4.8000000000000001E-2</v>
      </c>
      <c r="I107" s="69">
        <v>4.8499999999999321E-2</v>
      </c>
      <c r="J107" s="62">
        <v>15648183.565843999</v>
      </c>
      <c r="K107" s="64">
        <v>112.623751</v>
      </c>
      <c r="L107" s="62">
        <v>17623.571259791999</v>
      </c>
      <c r="M107" s="124" t="s">
        <v>2923</v>
      </c>
      <c r="N107" s="63">
        <f t="shared" si="4"/>
        <v>9.3288706098423047E-3</v>
      </c>
      <c r="O107" s="63">
        <f>L107/'סכום נכסי הקרן'!$C$41</f>
        <v>5.6354502816859291E-3</v>
      </c>
    </row>
    <row r="108" spans="1:15">
      <c r="A108" s="61" t="s">
        <v>1716</v>
      </c>
      <c r="B108" s="55" t="s">
        <v>1717</v>
      </c>
      <c r="C108" s="55" t="s">
        <v>218</v>
      </c>
      <c r="D108" s="124" t="s">
        <v>2923</v>
      </c>
      <c r="E108" s="77">
        <v>43709</v>
      </c>
      <c r="F108" s="62">
        <v>8.3499999998290253</v>
      </c>
      <c r="G108" s="68" t="s">
        <v>130</v>
      </c>
      <c r="H108" s="69">
        <v>4.8000000000000001E-2</v>
      </c>
      <c r="I108" s="69">
        <v>4.8499999998290265E-2</v>
      </c>
      <c r="J108" s="62">
        <v>6757.8340280000002</v>
      </c>
      <c r="K108" s="64">
        <v>112.51356199999999</v>
      </c>
      <c r="L108" s="62">
        <v>7.6034797779999996</v>
      </c>
      <c r="M108" s="124" t="s">
        <v>2923</v>
      </c>
      <c r="N108" s="63">
        <f t="shared" si="4"/>
        <v>4.0248300408524384E-6</v>
      </c>
      <c r="O108" s="63">
        <f>L108/'סכום נכסי הקרן'!$C$41</f>
        <v>2.4313478593571438E-6</v>
      </c>
    </row>
    <row r="109" spans="1:15">
      <c r="A109" s="61" t="s">
        <v>1718</v>
      </c>
      <c r="B109" s="55" t="s">
        <v>1719</v>
      </c>
      <c r="C109" s="55" t="s">
        <v>218</v>
      </c>
      <c r="D109" s="124" t="s">
        <v>2923</v>
      </c>
      <c r="E109" s="77">
        <v>43740</v>
      </c>
      <c r="F109" s="62">
        <v>8.429999999999982</v>
      </c>
      <c r="G109" s="68" t="s">
        <v>130</v>
      </c>
      <c r="H109" s="69">
        <v>4.8000000000000001E-2</v>
      </c>
      <c r="I109" s="69">
        <v>4.8499999999999821E-2</v>
      </c>
      <c r="J109" s="62">
        <v>17854309.201712001</v>
      </c>
      <c r="K109" s="64">
        <v>111.81374700000001</v>
      </c>
      <c r="L109" s="62">
        <v>19963.572126131003</v>
      </c>
      <c r="M109" s="124" t="s">
        <v>2923</v>
      </c>
      <c r="N109" s="63">
        <f t="shared" si="4"/>
        <v>1.0567527916423484E-2</v>
      </c>
      <c r="O109" s="63">
        <f>L109/'סכום נכסי הקרן'!$C$41</f>
        <v>6.3837071671357789E-3</v>
      </c>
    </row>
    <row r="110" spans="1:15">
      <c r="A110" s="61" t="s">
        <v>1720</v>
      </c>
      <c r="B110" s="55" t="s">
        <v>1721</v>
      </c>
      <c r="C110" s="55" t="s">
        <v>218</v>
      </c>
      <c r="D110" s="124" t="s">
        <v>2923</v>
      </c>
      <c r="E110" s="77">
        <v>43770</v>
      </c>
      <c r="F110" s="62">
        <v>8.5100000000000922</v>
      </c>
      <c r="G110" s="68" t="s">
        <v>130</v>
      </c>
      <c r="H110" s="69">
        <v>4.8000000000000001E-2</v>
      </c>
      <c r="I110" s="69">
        <v>4.8500000000000369E-2</v>
      </c>
      <c r="J110" s="62">
        <v>25912439.856488001</v>
      </c>
      <c r="K110" s="64">
        <v>111.608464</v>
      </c>
      <c r="L110" s="62">
        <v>28920.475981287</v>
      </c>
      <c r="M110" s="124" t="s">
        <v>2923</v>
      </c>
      <c r="N110" s="63">
        <f t="shared" si="4"/>
        <v>1.5308780180099705E-2</v>
      </c>
      <c r="O110" s="63">
        <f>L110/'סכום נכסי הקרן'!$C$41</f>
        <v>9.2478364409075229E-3</v>
      </c>
    </row>
    <row r="111" spans="1:15">
      <c r="A111" s="61" t="s">
        <v>1722</v>
      </c>
      <c r="B111" s="55" t="s">
        <v>1723</v>
      </c>
      <c r="C111" s="55" t="s">
        <v>218</v>
      </c>
      <c r="D111" s="124" t="s">
        <v>2923</v>
      </c>
      <c r="E111" s="77">
        <v>43800</v>
      </c>
      <c r="F111" s="62">
        <v>8.6000000000002341</v>
      </c>
      <c r="G111" s="68" t="s">
        <v>130</v>
      </c>
      <c r="H111" s="69">
        <v>4.8000000000000001E-2</v>
      </c>
      <c r="I111" s="69">
        <v>4.8500000000001355E-2</v>
      </c>
      <c r="J111" s="62">
        <v>11614706.098883998</v>
      </c>
      <c r="K111" s="64">
        <v>110.743578</v>
      </c>
      <c r="L111" s="62">
        <v>12862.541152425001</v>
      </c>
      <c r="M111" s="124" t="s">
        <v>2923</v>
      </c>
      <c r="N111" s="63">
        <f t="shared" si="4"/>
        <v>6.8086643936071875E-3</v>
      </c>
      <c r="O111" s="63">
        <f>L111/'סכום נכסי הקרן'!$C$41</f>
        <v>4.1130262471833325E-3</v>
      </c>
    </row>
    <row r="112" spans="1:15">
      <c r="A112" s="61" t="s">
        <v>1724</v>
      </c>
      <c r="B112" s="55" t="s">
        <v>1725</v>
      </c>
      <c r="C112" s="55" t="s">
        <v>218</v>
      </c>
      <c r="D112" s="124" t="s">
        <v>2923</v>
      </c>
      <c r="E112" s="77">
        <v>43831</v>
      </c>
      <c r="F112" s="62">
        <v>8.4799999999998175</v>
      </c>
      <c r="G112" s="68" t="s">
        <v>130</v>
      </c>
      <c r="H112" s="69">
        <v>4.8000000000000001E-2</v>
      </c>
      <c r="I112" s="69">
        <v>4.8599999999998894E-2</v>
      </c>
      <c r="J112" s="62">
        <v>15660191.287464</v>
      </c>
      <c r="K112" s="64">
        <v>113.373231</v>
      </c>
      <c r="L112" s="62">
        <v>17754.464835035997</v>
      </c>
      <c r="M112" s="124" t="s">
        <v>2923</v>
      </c>
      <c r="N112" s="63">
        <f t="shared" si="4"/>
        <v>9.3981578847714669E-3</v>
      </c>
      <c r="O112" s="63">
        <f>L112/'סכום נכסי הקרן'!$C$41</f>
        <v>5.6773058298382256E-3</v>
      </c>
    </row>
    <row r="113" spans="1:15">
      <c r="A113" s="61" t="s">
        <v>1726</v>
      </c>
      <c r="B113" s="55" t="s">
        <v>1727</v>
      </c>
      <c r="C113" s="55" t="s">
        <v>218</v>
      </c>
      <c r="D113" s="124" t="s">
        <v>2923</v>
      </c>
      <c r="E113" s="77">
        <v>43863</v>
      </c>
      <c r="F113" s="62">
        <v>8.5600000000000573</v>
      </c>
      <c r="G113" s="68" t="s">
        <v>130</v>
      </c>
      <c r="H113" s="69">
        <v>4.8000000000000001E-2</v>
      </c>
      <c r="I113" s="69">
        <v>4.8800000000000454E-2</v>
      </c>
      <c r="J113" s="62">
        <v>16762165.032972001</v>
      </c>
      <c r="K113" s="64">
        <v>112.718281</v>
      </c>
      <c r="L113" s="62">
        <v>18894.024273357001</v>
      </c>
      <c r="M113" s="124" t="s">
        <v>2923</v>
      </c>
      <c r="N113" s="63">
        <f t="shared" si="4"/>
        <v>1.0001372885613851E-2</v>
      </c>
      <c r="O113" s="63">
        <f>L113/'סכום נכסי הקרן'!$C$41</f>
        <v>6.0417002231775334E-3</v>
      </c>
    </row>
    <row r="114" spans="1:15">
      <c r="A114" s="61" t="s">
        <v>1728</v>
      </c>
      <c r="B114" s="55" t="s">
        <v>1729</v>
      </c>
      <c r="C114" s="55" t="s">
        <v>218</v>
      </c>
      <c r="D114" s="124" t="s">
        <v>2923</v>
      </c>
      <c r="E114" s="77">
        <v>43891</v>
      </c>
      <c r="F114" s="62">
        <v>8.640000000404628</v>
      </c>
      <c r="G114" s="68" t="s">
        <v>130</v>
      </c>
      <c r="H114" s="69">
        <v>4.8000000000000001E-2</v>
      </c>
      <c r="I114" s="69">
        <v>4.8500000002554992E-2</v>
      </c>
      <c r="J114" s="62">
        <v>8489.1799360000005</v>
      </c>
      <c r="K114" s="64">
        <v>112.956461</v>
      </c>
      <c r="L114" s="62">
        <v>9.5890771829999988</v>
      </c>
      <c r="M114" s="124" t="s">
        <v>2923</v>
      </c>
      <c r="N114" s="63">
        <f t="shared" si="4"/>
        <v>5.0758872301943361E-6</v>
      </c>
      <c r="O114" s="63">
        <f>L114/'סכום נכסי הקרן'!$C$41</f>
        <v>3.0662779362622357E-6</v>
      </c>
    </row>
    <row r="115" spans="1:15">
      <c r="A115" s="61" t="s">
        <v>1730</v>
      </c>
      <c r="B115" s="55" t="s">
        <v>1731</v>
      </c>
      <c r="C115" s="55" t="s">
        <v>218</v>
      </c>
      <c r="D115" s="124" t="s">
        <v>2923</v>
      </c>
      <c r="E115" s="77">
        <v>44045</v>
      </c>
      <c r="F115" s="62">
        <v>8.8500000000008896</v>
      </c>
      <c r="G115" s="68" t="s">
        <v>130</v>
      </c>
      <c r="H115" s="69">
        <v>4.8000000000000001E-2</v>
      </c>
      <c r="I115" s="69">
        <v>4.8500000000005115E-2</v>
      </c>
      <c r="J115" s="62">
        <v>2320282.7660599998</v>
      </c>
      <c r="K115" s="64">
        <v>113.84748399999999</v>
      </c>
      <c r="L115" s="62">
        <v>2641.5835504090001</v>
      </c>
      <c r="M115" s="124" t="s">
        <v>2923</v>
      </c>
      <c r="N115" s="63">
        <f t="shared" si="4"/>
        <v>1.3982972454099666E-3</v>
      </c>
      <c r="O115" s="63">
        <f>L115/'סכום נכסי הקרן'!$C$41</f>
        <v>8.4469331123668138E-4</v>
      </c>
    </row>
    <row r="116" spans="1:15">
      <c r="A116" s="61" t="s">
        <v>1732</v>
      </c>
      <c r="B116" s="55" t="s">
        <v>1733</v>
      </c>
      <c r="C116" s="55" t="s">
        <v>218</v>
      </c>
      <c r="D116" s="124" t="s">
        <v>2923</v>
      </c>
      <c r="E116" s="77">
        <v>44075</v>
      </c>
      <c r="F116" s="62">
        <v>8.9299999999998843</v>
      </c>
      <c r="G116" s="68" t="s">
        <v>130</v>
      </c>
      <c r="H116" s="69">
        <v>4.8000000000000001E-2</v>
      </c>
      <c r="I116" s="69">
        <v>4.8599999999999158E-2</v>
      </c>
      <c r="J116" s="62">
        <v>30654428.748895999</v>
      </c>
      <c r="K116" s="64">
        <v>113.150803</v>
      </c>
      <c r="L116" s="62">
        <v>34685.732300515003</v>
      </c>
      <c r="M116" s="124" t="s">
        <v>2923</v>
      </c>
      <c r="N116" s="63">
        <f t="shared" si="4"/>
        <v>1.8360564034905564E-2</v>
      </c>
      <c r="O116" s="63">
        <f>L116/'סכום נכסי הקרן'!$C$41</f>
        <v>1.10913796631777E-2</v>
      </c>
    </row>
    <row r="117" spans="1:15">
      <c r="A117" s="61" t="s">
        <v>1734</v>
      </c>
      <c r="B117" s="55" t="s">
        <v>1735</v>
      </c>
      <c r="C117" s="55" t="s">
        <v>218</v>
      </c>
      <c r="D117" s="124" t="s">
        <v>2923</v>
      </c>
      <c r="E117" s="77">
        <v>44166</v>
      </c>
      <c r="F117" s="62">
        <v>9.1900000000000617</v>
      </c>
      <c r="G117" s="68" t="s">
        <v>130</v>
      </c>
      <c r="H117" s="69">
        <v>4.8000000000000001E-2</v>
      </c>
      <c r="I117" s="69">
        <v>4.8600000000000337E-2</v>
      </c>
      <c r="J117" s="62">
        <v>55960059.789563999</v>
      </c>
      <c r="K117" s="64">
        <v>111.61021</v>
      </c>
      <c r="L117" s="62">
        <v>62457.140340901002</v>
      </c>
      <c r="M117" s="124" t="s">
        <v>2923</v>
      </c>
      <c r="N117" s="63">
        <f t="shared" si="4"/>
        <v>3.3061095978336022E-2</v>
      </c>
      <c r="O117" s="63">
        <f>L117/'סכום נכסי הקרן'!$C$41</f>
        <v>1.9971781197971692E-2</v>
      </c>
    </row>
    <row r="118" spans="1:15">
      <c r="A118" s="61" t="s">
        <v>1736</v>
      </c>
      <c r="B118" s="55" t="s">
        <v>1737</v>
      </c>
      <c r="C118" s="55" t="s">
        <v>218</v>
      </c>
      <c r="D118" s="124" t="s">
        <v>2923</v>
      </c>
      <c r="E118" s="77">
        <v>44197</v>
      </c>
      <c r="F118" s="62">
        <v>9.0500000000000149</v>
      </c>
      <c r="G118" s="68" t="s">
        <v>130</v>
      </c>
      <c r="H118" s="69">
        <v>4.8000000000000001E-2</v>
      </c>
      <c r="I118" s="69">
        <v>4.850000000000005E-2</v>
      </c>
      <c r="J118" s="62">
        <v>16877327.460788</v>
      </c>
      <c r="K118" s="64">
        <v>114.065203</v>
      </c>
      <c r="L118" s="62">
        <v>19251.157760554001</v>
      </c>
      <c r="M118" s="124" t="s">
        <v>2923</v>
      </c>
      <c r="N118" s="63">
        <f t="shared" si="4"/>
        <v>1.0190418116196809E-2</v>
      </c>
      <c r="O118" s="63">
        <f>L118/'סכום נכסי הקרן'!$C$41</f>
        <v>6.1559000060340055E-3</v>
      </c>
    </row>
    <row r="119" spans="1:15">
      <c r="A119" s="61" t="s">
        <v>1738</v>
      </c>
      <c r="B119" s="55" t="s">
        <v>1739</v>
      </c>
      <c r="C119" s="55" t="s">
        <v>218</v>
      </c>
      <c r="D119" s="124" t="s">
        <v>2923</v>
      </c>
      <c r="E119" s="77">
        <v>44228</v>
      </c>
      <c r="F119" s="62">
        <v>9.1299999999999066</v>
      </c>
      <c r="G119" s="68" t="s">
        <v>130</v>
      </c>
      <c r="H119" s="69">
        <v>4.8000000000000001E-2</v>
      </c>
      <c r="I119" s="69">
        <v>4.8499999999999543E-2</v>
      </c>
      <c r="J119" s="62">
        <v>30850908.584520001</v>
      </c>
      <c r="K119" s="64">
        <v>113.748986</v>
      </c>
      <c r="L119" s="62">
        <v>35092.595783555997</v>
      </c>
      <c r="M119" s="124" t="s">
        <v>2923</v>
      </c>
      <c r="N119" s="63">
        <f t="shared" si="4"/>
        <v>1.8575933368011093E-2</v>
      </c>
      <c r="O119" s="63">
        <f>L119/'סכום נכסי הקרן'!$C$41</f>
        <v>1.1221481496473102E-2</v>
      </c>
    </row>
    <row r="120" spans="1:15">
      <c r="A120" s="61" t="s">
        <v>1740</v>
      </c>
      <c r="B120" s="55" t="s">
        <v>1741</v>
      </c>
      <c r="C120" s="55" t="s">
        <v>218</v>
      </c>
      <c r="D120" s="124" t="s">
        <v>2923</v>
      </c>
      <c r="E120" s="77">
        <v>44256</v>
      </c>
      <c r="F120" s="62">
        <v>9.2199999999997591</v>
      </c>
      <c r="G120" s="68" t="s">
        <v>130</v>
      </c>
      <c r="H120" s="69">
        <v>4.8000000000000001E-2</v>
      </c>
      <c r="I120" s="69">
        <v>4.8499999999998489E-2</v>
      </c>
      <c r="J120" s="62">
        <v>11703507.389004</v>
      </c>
      <c r="K120" s="64">
        <v>113.414186</v>
      </c>
      <c r="L120" s="62">
        <v>13273.437582360002</v>
      </c>
      <c r="M120" s="124" t="s">
        <v>2923</v>
      </c>
      <c r="N120" s="63">
        <f t="shared" si="4"/>
        <v>7.0261685289724849E-3</v>
      </c>
      <c r="O120" s="63">
        <f>L120/'סכום נכסי הקרן'!$C$41</f>
        <v>4.2444176869594428E-3</v>
      </c>
    </row>
    <row r="121" spans="1:15">
      <c r="A121" s="61" t="s">
        <v>1742</v>
      </c>
      <c r="B121" s="55" t="s">
        <v>1743</v>
      </c>
      <c r="C121" s="55" t="s">
        <v>218</v>
      </c>
      <c r="D121" s="124" t="s">
        <v>2923</v>
      </c>
      <c r="E121" s="77">
        <v>44287</v>
      </c>
      <c r="F121" s="62">
        <v>9.299999999999816</v>
      </c>
      <c r="G121" s="68" t="s">
        <v>130</v>
      </c>
      <c r="H121" s="69">
        <v>4.8000000000000001E-2</v>
      </c>
      <c r="I121" s="69">
        <v>4.8499999999999016E-2</v>
      </c>
      <c r="J121" s="62">
        <v>16375963.195752</v>
      </c>
      <c r="K121" s="64">
        <v>112.628811</v>
      </c>
      <c r="L121" s="62">
        <v>18444.052672607999</v>
      </c>
      <c r="M121" s="124" t="s">
        <v>2923</v>
      </c>
      <c r="N121" s="63">
        <f t="shared" si="4"/>
        <v>9.7631846784898991E-3</v>
      </c>
      <c r="O121" s="63">
        <f>L121/'סכום נכסי הקרן'!$C$41</f>
        <v>5.8978138027232967E-3</v>
      </c>
    </row>
    <row r="122" spans="1:15">
      <c r="A122" s="61" t="s">
        <v>1744</v>
      </c>
      <c r="B122" s="55" t="s">
        <v>1745</v>
      </c>
      <c r="C122" s="55" t="s">
        <v>218</v>
      </c>
      <c r="D122" s="124" t="s">
        <v>2923</v>
      </c>
      <c r="E122" s="77">
        <v>44318</v>
      </c>
      <c r="F122" s="62">
        <v>9.3900000000000752</v>
      </c>
      <c r="G122" s="68" t="s">
        <v>130</v>
      </c>
      <c r="H122" s="69">
        <v>4.8000000000000001E-2</v>
      </c>
      <c r="I122" s="69">
        <v>4.8500000000000244E-2</v>
      </c>
      <c r="J122" s="62">
        <v>25813753.139731999</v>
      </c>
      <c r="K122" s="64">
        <v>111.500624</v>
      </c>
      <c r="L122" s="62">
        <v>28782.495740838</v>
      </c>
      <c r="M122" s="124" t="s">
        <v>2923</v>
      </c>
      <c r="N122" s="63">
        <f t="shared" si="4"/>
        <v>1.5235741646031394E-2</v>
      </c>
      <c r="O122" s="63">
        <f>L122/'סכום נכסי הקרן'!$C$41</f>
        <v>9.2037148055452607E-3</v>
      </c>
    </row>
    <row r="123" spans="1:15">
      <c r="A123" s="61" t="s">
        <v>1746</v>
      </c>
      <c r="B123" s="55" t="s">
        <v>1747</v>
      </c>
      <c r="C123" s="55" t="s">
        <v>218</v>
      </c>
      <c r="D123" s="124" t="s">
        <v>2923</v>
      </c>
      <c r="E123" s="77">
        <v>44348</v>
      </c>
      <c r="F123" s="62">
        <v>9.4699999999998976</v>
      </c>
      <c r="G123" s="68" t="s">
        <v>130</v>
      </c>
      <c r="H123" s="69">
        <v>4.8000000000000001E-2</v>
      </c>
      <c r="I123" s="69">
        <v>4.8499999999999419E-2</v>
      </c>
      <c r="J123" s="62">
        <v>20795642.499931999</v>
      </c>
      <c r="K123" s="64">
        <v>110.744517</v>
      </c>
      <c r="L123" s="62">
        <v>23030.033785271</v>
      </c>
      <c r="M123" s="124" t="s">
        <v>2923</v>
      </c>
      <c r="N123" s="63">
        <f t="shared" si="4"/>
        <v>1.2190730366509474E-2</v>
      </c>
      <c r="O123" s="63">
        <f>L123/'סכום נכסי הקרן'!$C$41</f>
        <v>7.3642628085570944E-3</v>
      </c>
    </row>
    <row r="124" spans="1:15">
      <c r="A124" s="61" t="s">
        <v>1748</v>
      </c>
      <c r="B124" s="55" t="s">
        <v>1749</v>
      </c>
      <c r="C124" s="55" t="s">
        <v>218</v>
      </c>
      <c r="D124" s="124" t="s">
        <v>2923</v>
      </c>
      <c r="E124" s="77">
        <v>44378</v>
      </c>
      <c r="F124" s="62">
        <v>9.3199999999999772</v>
      </c>
      <c r="G124" s="68" t="s">
        <v>130</v>
      </c>
      <c r="H124" s="69">
        <v>4.8000000000000001E-2</v>
      </c>
      <c r="I124" s="69">
        <v>4.8500000000000633E-2</v>
      </c>
      <c r="J124" s="62">
        <v>6306511.2446920006</v>
      </c>
      <c r="K124" s="64">
        <v>112.50970100000001</v>
      </c>
      <c r="L124" s="62">
        <v>7095.4369481630001</v>
      </c>
      <c r="M124" s="124" t="s">
        <v>2923</v>
      </c>
      <c r="N124" s="63">
        <f t="shared" si="4"/>
        <v>3.7559023783519012E-3</v>
      </c>
      <c r="O124" s="63">
        <f>L124/'סכום נכסי הקרן'!$C$41</f>
        <v>2.2688921308155938E-3</v>
      </c>
    </row>
    <row r="125" spans="1:15">
      <c r="A125" s="61" t="s">
        <v>1750</v>
      </c>
      <c r="B125" s="55" t="s">
        <v>1751</v>
      </c>
      <c r="C125" s="55" t="s">
        <v>218</v>
      </c>
      <c r="D125" s="124" t="s">
        <v>2923</v>
      </c>
      <c r="E125" s="77">
        <v>44409</v>
      </c>
      <c r="F125" s="62">
        <v>9.410000000000144</v>
      </c>
      <c r="G125" s="68" t="s">
        <v>130</v>
      </c>
      <c r="H125" s="69">
        <v>4.8000000000000001E-2</v>
      </c>
      <c r="I125" s="69">
        <v>4.8600000000000983E-2</v>
      </c>
      <c r="J125" s="62">
        <v>7983459.3812600002</v>
      </c>
      <c r="K125" s="64">
        <v>111.838185</v>
      </c>
      <c r="L125" s="62">
        <v>8928.5560644920006</v>
      </c>
      <c r="M125" s="124" t="s">
        <v>2923</v>
      </c>
      <c r="N125" s="63">
        <f t="shared" si="4"/>
        <v>4.726246629047407E-3</v>
      </c>
      <c r="O125" s="63">
        <f>L125/'סכום נכסי הקרן'!$C$41</f>
        <v>2.8550645636441743E-3</v>
      </c>
    </row>
    <row r="126" spans="1:15">
      <c r="A126" s="61" t="s">
        <v>1752</v>
      </c>
      <c r="B126" s="55" t="s">
        <v>1753</v>
      </c>
      <c r="C126" s="55" t="s">
        <v>218</v>
      </c>
      <c r="D126" s="124" t="s">
        <v>2923</v>
      </c>
      <c r="E126" s="77">
        <v>44440</v>
      </c>
      <c r="F126" s="62">
        <v>9.4900000000000677</v>
      </c>
      <c r="G126" s="68" t="s">
        <v>130</v>
      </c>
      <c r="H126" s="69">
        <v>4.8000000000000001E-2</v>
      </c>
      <c r="I126" s="69">
        <v>4.8500000000000293E-2</v>
      </c>
      <c r="J126" s="62">
        <v>23389645.46906</v>
      </c>
      <c r="K126" s="64">
        <v>111.07546600000001</v>
      </c>
      <c r="L126" s="62">
        <v>25980.157722025</v>
      </c>
      <c r="M126" s="124" t="s">
        <v>2923</v>
      </c>
      <c r="N126" s="63">
        <f t="shared" si="4"/>
        <v>1.3752350544581229E-2</v>
      </c>
      <c r="O126" s="63">
        <f>L126/'סכום נכסי הקרן'!$C$41</f>
        <v>8.3076173946005673E-3</v>
      </c>
    </row>
    <row r="127" spans="1:15">
      <c r="A127" s="61" t="s">
        <v>1754</v>
      </c>
      <c r="B127" s="55" t="s">
        <v>1755</v>
      </c>
      <c r="C127" s="55" t="s">
        <v>218</v>
      </c>
      <c r="D127" s="124" t="s">
        <v>2923</v>
      </c>
      <c r="E127" s="77">
        <v>44501</v>
      </c>
      <c r="F127" s="62">
        <v>9.6600000000000623</v>
      </c>
      <c r="G127" s="68" t="s">
        <v>130</v>
      </c>
      <c r="H127" s="69">
        <v>4.8000000000000001E-2</v>
      </c>
      <c r="I127" s="69">
        <v>4.8500000000000272E-2</v>
      </c>
      <c r="J127" s="62">
        <v>29491299.397927999</v>
      </c>
      <c r="K127" s="64">
        <v>109.6622</v>
      </c>
      <c r="L127" s="62">
        <v>32340.807801406005</v>
      </c>
      <c r="M127" s="124" t="s">
        <v>2923</v>
      </c>
      <c r="N127" s="63">
        <f t="shared" si="4"/>
        <v>1.7119300449927991E-2</v>
      </c>
      <c r="O127" s="63">
        <f>L127/'סכום נכסי הקרן'!$C$41</f>
        <v>1.0341548358600674E-2</v>
      </c>
    </row>
    <row r="128" spans="1:15">
      <c r="A128" s="61" t="s">
        <v>1756</v>
      </c>
      <c r="B128" s="55" t="s">
        <v>1757</v>
      </c>
      <c r="C128" s="55" t="s">
        <v>218</v>
      </c>
      <c r="D128" s="124" t="s">
        <v>2923</v>
      </c>
      <c r="E128" s="77">
        <v>44531</v>
      </c>
      <c r="F128" s="62">
        <v>9.7499999999999467</v>
      </c>
      <c r="G128" s="68" t="s">
        <v>130</v>
      </c>
      <c r="H128" s="69">
        <v>4.8000000000000001E-2</v>
      </c>
      <c r="I128" s="69">
        <v>4.8499999999999453E-2</v>
      </c>
      <c r="J128" s="62">
        <v>8452374.8729880005</v>
      </c>
      <c r="K128" s="64">
        <v>109.122838</v>
      </c>
      <c r="L128" s="62">
        <v>9223.4713728899987</v>
      </c>
      <c r="M128" s="124" t="s">
        <v>2923</v>
      </c>
      <c r="N128" s="63">
        <f t="shared" si="4"/>
        <v>4.8823572556820636E-3</v>
      </c>
      <c r="O128" s="63">
        <f>L128/'סכום נכסי הקרן'!$C$41</f>
        <v>2.9493689775047624E-3</v>
      </c>
    </row>
    <row r="129" spans="1:15">
      <c r="A129" s="61" t="s">
        <v>1758</v>
      </c>
      <c r="B129" s="55" t="s">
        <v>1759</v>
      </c>
      <c r="C129" s="55" t="s">
        <v>218</v>
      </c>
      <c r="D129" s="124" t="s">
        <v>2923</v>
      </c>
      <c r="E129" s="77">
        <v>44563</v>
      </c>
      <c r="F129" s="62">
        <v>9.6000000000001684</v>
      </c>
      <c r="G129" s="68" t="s">
        <v>130</v>
      </c>
      <c r="H129" s="69">
        <v>4.8000000000000001E-2</v>
      </c>
      <c r="I129" s="69">
        <v>4.8500000000000966E-2</v>
      </c>
      <c r="J129" s="62">
        <v>24281400.311416</v>
      </c>
      <c r="K129" s="64">
        <v>111.391143</v>
      </c>
      <c r="L129" s="62">
        <v>27047.329293604002</v>
      </c>
      <c r="M129" s="124" t="s">
        <v>2923</v>
      </c>
      <c r="N129" s="63">
        <f t="shared" si="4"/>
        <v>1.431724771343576E-2</v>
      </c>
      <c r="O129" s="63">
        <f>L129/'סכום נכסי הקרן'!$C$41</f>
        <v>8.6488644803931602E-3</v>
      </c>
    </row>
    <row r="130" spans="1:15">
      <c r="A130" s="61" t="s">
        <v>1760</v>
      </c>
      <c r="B130" s="55" t="s">
        <v>1761</v>
      </c>
      <c r="C130" s="55" t="s">
        <v>218</v>
      </c>
      <c r="D130" s="124" t="s">
        <v>2923</v>
      </c>
      <c r="E130" s="77">
        <v>44652</v>
      </c>
      <c r="F130" s="62">
        <v>9.8499999999994934</v>
      </c>
      <c r="G130" s="68" t="s">
        <v>130</v>
      </c>
      <c r="H130" s="69">
        <v>4.8000000000000001E-2</v>
      </c>
      <c r="I130" s="69">
        <v>4.8499999999994936E-2</v>
      </c>
      <c r="J130" s="62">
        <v>1720957.8325519999</v>
      </c>
      <c r="K130" s="64">
        <v>108.81998</v>
      </c>
      <c r="L130" s="62">
        <v>1872.7459771670001</v>
      </c>
      <c r="M130" s="124" t="s">
        <v>2923</v>
      </c>
      <c r="N130" s="63">
        <f t="shared" si="4"/>
        <v>9.9132035434569641E-4</v>
      </c>
      <c r="O130" s="63">
        <f>L130/'סכום נכסי הקרן'!$C$41</f>
        <v>5.9884382620168893E-4</v>
      </c>
    </row>
    <row r="131" spans="1:15">
      <c r="A131" s="61" t="s">
        <v>1762</v>
      </c>
      <c r="B131" s="55" t="s">
        <v>1763</v>
      </c>
      <c r="C131" s="55" t="s">
        <v>218</v>
      </c>
      <c r="D131" s="124" t="s">
        <v>2923</v>
      </c>
      <c r="E131" s="77">
        <v>40057</v>
      </c>
      <c r="F131" s="62">
        <v>0.65999999999994907</v>
      </c>
      <c r="G131" s="68" t="s">
        <v>130</v>
      </c>
      <c r="H131" s="69">
        <v>4.8000000000000001E-2</v>
      </c>
      <c r="I131" s="69">
        <v>4.8199999999998314E-2</v>
      </c>
      <c r="J131" s="62">
        <v>6041168.5218239995</v>
      </c>
      <c r="K131" s="64">
        <v>123.422899</v>
      </c>
      <c r="L131" s="62">
        <v>7456.1853230930001</v>
      </c>
      <c r="M131" s="124" t="s">
        <v>2923</v>
      </c>
      <c r="N131" s="63">
        <f t="shared" si="4"/>
        <v>3.9468611155353758E-3</v>
      </c>
      <c r="O131" s="63">
        <f>L131/'סכום נכסי הקרן'!$C$41</f>
        <v>2.3842478383023749E-3</v>
      </c>
    </row>
    <row r="132" spans="1:15">
      <c r="A132" s="61" t="s">
        <v>1764</v>
      </c>
      <c r="B132" s="55" t="s">
        <v>1765</v>
      </c>
      <c r="C132" s="55" t="s">
        <v>218</v>
      </c>
      <c r="D132" s="124" t="s">
        <v>2923</v>
      </c>
      <c r="E132" s="77">
        <v>40087</v>
      </c>
      <c r="F132" s="62">
        <v>0.74000000000003208</v>
      </c>
      <c r="G132" s="68" t="s">
        <v>130</v>
      </c>
      <c r="H132" s="69">
        <v>4.8000000000000001E-2</v>
      </c>
      <c r="I132" s="69">
        <v>4.8300000000002903E-2</v>
      </c>
      <c r="J132" s="62">
        <v>5603528.9561759997</v>
      </c>
      <c r="K132" s="64">
        <v>122.350264</v>
      </c>
      <c r="L132" s="62">
        <v>6855.9324814470001</v>
      </c>
      <c r="M132" s="124" t="s">
        <v>2923</v>
      </c>
      <c r="N132" s="63">
        <f t="shared" si="4"/>
        <v>3.6291229562054723E-3</v>
      </c>
      <c r="O132" s="63">
        <f>L132/'סכום נכסי הקרן'!$C$41</f>
        <v>2.192306318863899E-3</v>
      </c>
    </row>
    <row r="133" spans="1:15">
      <c r="A133" s="61" t="s">
        <v>1766</v>
      </c>
      <c r="B133" s="55" t="s">
        <v>1767</v>
      </c>
      <c r="C133" s="55" t="s">
        <v>218</v>
      </c>
      <c r="D133" s="124" t="s">
        <v>2923</v>
      </c>
      <c r="E133" s="77">
        <v>40118</v>
      </c>
      <c r="F133" s="62">
        <v>0.82999999999998686</v>
      </c>
      <c r="G133" s="68" t="s">
        <v>130</v>
      </c>
      <c r="H133" s="69">
        <v>4.8000000000000001E-2</v>
      </c>
      <c r="I133" s="69">
        <v>4.8299999999998677E-2</v>
      </c>
      <c r="J133" s="62">
        <v>6859871.7368360003</v>
      </c>
      <c r="K133" s="64">
        <v>122.216328</v>
      </c>
      <c r="L133" s="62">
        <v>8383.8833611169994</v>
      </c>
      <c r="M133" s="124" t="s">
        <v>2923</v>
      </c>
      <c r="N133" s="63">
        <f t="shared" si="4"/>
        <v>4.4379292897524436E-3</v>
      </c>
      <c r="O133" s="63">
        <f>L133/'סכום נכסי הקרן'!$C$41</f>
        <v>2.6808957817092511E-3</v>
      </c>
    </row>
    <row r="134" spans="1:15">
      <c r="A134" s="61" t="s">
        <v>1768</v>
      </c>
      <c r="B134" s="55" t="s">
        <v>1769</v>
      </c>
      <c r="C134" s="55" t="s">
        <v>218</v>
      </c>
      <c r="D134" s="124" t="s">
        <v>2923</v>
      </c>
      <c r="E134" s="77">
        <v>39904</v>
      </c>
      <c r="F134" s="62">
        <v>0.24999999999995517</v>
      </c>
      <c r="G134" s="68" t="s">
        <v>130</v>
      </c>
      <c r="H134" s="69">
        <v>4.8000000000000001E-2</v>
      </c>
      <c r="I134" s="69">
        <v>4.7999999999998023E-2</v>
      </c>
      <c r="J134" s="62">
        <v>8728775.8697200008</v>
      </c>
      <c r="K134" s="64">
        <v>127.702336</v>
      </c>
      <c r="L134" s="62">
        <v>11146.850658874</v>
      </c>
      <c r="M134" s="124" t="s">
        <v>2923</v>
      </c>
      <c r="N134" s="63">
        <f t="shared" si="4"/>
        <v>5.9004798727212279E-3</v>
      </c>
      <c r="O134" s="63">
        <f>L134/'סכום נכסי הקרן'!$C$41</f>
        <v>3.5644037045306485E-3</v>
      </c>
    </row>
    <row r="135" spans="1:15">
      <c r="A135" s="61" t="s">
        <v>1770</v>
      </c>
      <c r="B135" s="55" t="s">
        <v>1771</v>
      </c>
      <c r="C135" s="55" t="s">
        <v>218</v>
      </c>
      <c r="D135" s="124" t="s">
        <v>2923</v>
      </c>
      <c r="E135" s="77">
        <v>39965</v>
      </c>
      <c r="F135" s="62">
        <v>0.4199999999999065</v>
      </c>
      <c r="G135" s="68" t="s">
        <v>130</v>
      </c>
      <c r="H135" s="69">
        <v>4.8000000000000001E-2</v>
      </c>
      <c r="I135" s="69">
        <v>4.8199999999995954E-2</v>
      </c>
      <c r="J135" s="62">
        <v>4112672.5797839998</v>
      </c>
      <c r="K135" s="64">
        <v>124.83431400000001</v>
      </c>
      <c r="L135" s="62">
        <v>5134.026594594</v>
      </c>
      <c r="M135" s="124" t="s">
        <v>2923</v>
      </c>
      <c r="N135" s="63">
        <f t="shared" si="4"/>
        <v>2.7176483757141746E-3</v>
      </c>
      <c r="O135" s="63">
        <f>L135/'סכום נכסי הקרן'!$C$41</f>
        <v>1.641696293684648E-3</v>
      </c>
    </row>
    <row r="136" spans="1:15">
      <c r="A136" s="61" t="s">
        <v>1772</v>
      </c>
      <c r="B136" s="55" t="s">
        <v>1773</v>
      </c>
      <c r="C136" s="55" t="s">
        <v>218</v>
      </c>
      <c r="D136" s="124" t="s">
        <v>2923</v>
      </c>
      <c r="E136" s="77">
        <v>39995</v>
      </c>
      <c r="F136" s="62">
        <v>0.48999999999995608</v>
      </c>
      <c r="G136" s="68" t="s">
        <v>130</v>
      </c>
      <c r="H136" s="69">
        <v>4.8000000000000001E-2</v>
      </c>
      <c r="I136" s="69">
        <v>4.8599999999997617E-2</v>
      </c>
      <c r="J136" s="62">
        <v>6282886.7505280003</v>
      </c>
      <c r="K136" s="64">
        <v>126.81438</v>
      </c>
      <c r="L136" s="62">
        <v>7967.6039014150001</v>
      </c>
      <c r="M136" s="124" t="s">
        <v>2923</v>
      </c>
      <c r="N136" s="63">
        <f t="shared" si="4"/>
        <v>4.2175756985393508E-3</v>
      </c>
      <c r="O136" s="63">
        <f>L136/'סכום נכסי הקרן'!$C$41</f>
        <v>2.5477830224474611E-3</v>
      </c>
    </row>
    <row r="137" spans="1:15">
      <c r="A137" s="61" t="s">
        <v>1774</v>
      </c>
      <c r="B137" s="55" t="s">
        <v>1775</v>
      </c>
      <c r="C137" s="55" t="s">
        <v>218</v>
      </c>
      <c r="D137" s="124" t="s">
        <v>2923</v>
      </c>
      <c r="E137" s="77">
        <v>40027</v>
      </c>
      <c r="F137" s="62">
        <v>0.57999999999995966</v>
      </c>
      <c r="G137" s="68" t="s">
        <v>130</v>
      </c>
      <c r="H137" s="69">
        <v>4.8000000000000001E-2</v>
      </c>
      <c r="I137" s="69">
        <v>4.8299999999999593E-2</v>
      </c>
      <c r="J137" s="62">
        <v>7911133.8022000007</v>
      </c>
      <c r="K137" s="64">
        <v>125.213633</v>
      </c>
      <c r="L137" s="62">
        <v>9905.8180354800006</v>
      </c>
      <c r="M137" s="124" t="s">
        <v>2923</v>
      </c>
      <c r="N137" s="63">
        <f t="shared" si="4"/>
        <v>5.2435510019735844E-3</v>
      </c>
      <c r="O137" s="63">
        <f>L137/'סכום נכסי הקרן'!$C$41</f>
        <v>3.1675614559312751E-3</v>
      </c>
    </row>
    <row r="138" spans="1:15">
      <c r="A138" s="61" t="s">
        <v>1776</v>
      </c>
      <c r="B138" s="55" t="s">
        <v>1777</v>
      </c>
      <c r="C138" s="55" t="s">
        <v>218</v>
      </c>
      <c r="D138" s="124" t="s">
        <v>2923</v>
      </c>
      <c r="E138" s="77">
        <v>40179</v>
      </c>
      <c r="F138" s="62">
        <v>0.96999999999998954</v>
      </c>
      <c r="G138" s="68" t="s">
        <v>130</v>
      </c>
      <c r="H138" s="69">
        <v>4.8000000000000001E-2</v>
      </c>
      <c r="I138" s="69">
        <v>4.8300000000003784E-2</v>
      </c>
      <c r="J138" s="62">
        <v>3077997.9252160001</v>
      </c>
      <c r="K138" s="64">
        <v>123.574303</v>
      </c>
      <c r="L138" s="62">
        <v>3803.6144763319999</v>
      </c>
      <c r="M138" s="124" t="s">
        <v>2923</v>
      </c>
      <c r="N138" s="63">
        <f t="shared" si="4"/>
        <v>2.0134073154843141E-3</v>
      </c>
      <c r="O138" s="63">
        <f>L138/'סכום נכסי הקרן'!$C$41</f>
        <v>1.2162733623107234E-3</v>
      </c>
    </row>
    <row r="139" spans="1:15">
      <c r="A139" s="61" t="s">
        <v>1778</v>
      </c>
      <c r="B139" s="55" t="s">
        <v>1779</v>
      </c>
      <c r="C139" s="55" t="s">
        <v>218</v>
      </c>
      <c r="D139" s="124" t="s">
        <v>2923</v>
      </c>
      <c r="E139" s="77">
        <v>40210</v>
      </c>
      <c r="F139" s="62">
        <v>1.0499999999998919</v>
      </c>
      <c r="G139" s="68" t="s">
        <v>130</v>
      </c>
      <c r="H139" s="69">
        <v>4.8000000000000001E-2</v>
      </c>
      <c r="I139" s="69">
        <v>4.8199999999998119E-2</v>
      </c>
      <c r="J139" s="62">
        <v>4509318.3423199998</v>
      </c>
      <c r="K139" s="64">
        <v>123.086761</v>
      </c>
      <c r="L139" s="62">
        <v>5550.3738945720006</v>
      </c>
      <c r="M139" s="124" t="s">
        <v>2923</v>
      </c>
      <c r="N139" s="63">
        <f t="shared" si="4"/>
        <v>2.9380378775351471E-3</v>
      </c>
      <c r="O139" s="63">
        <f>L139/'סכום נכסי הקרן'!$C$41</f>
        <v>1.7748307460809833E-3</v>
      </c>
    </row>
    <row r="140" spans="1:15">
      <c r="A140" s="61" t="s">
        <v>1780</v>
      </c>
      <c r="B140" s="55" t="s">
        <v>1781</v>
      </c>
      <c r="C140" s="55" t="s">
        <v>218</v>
      </c>
      <c r="D140" s="124" t="s">
        <v>2923</v>
      </c>
      <c r="E140" s="77">
        <v>40238</v>
      </c>
      <c r="F140" s="62">
        <v>1.1299999999999608</v>
      </c>
      <c r="G140" s="68" t="s">
        <v>130</v>
      </c>
      <c r="H140" s="69">
        <v>4.8000000000000001E-2</v>
      </c>
      <c r="I140" s="69">
        <v>4.8499999999997545E-2</v>
      </c>
      <c r="J140" s="62">
        <v>6432787.7962399991</v>
      </c>
      <c r="K140" s="64">
        <v>123.422369</v>
      </c>
      <c r="L140" s="62">
        <v>7939.4991207870007</v>
      </c>
      <c r="M140" s="124" t="s">
        <v>2923</v>
      </c>
      <c r="N140" s="63">
        <f t="shared" ref="N140:N157" si="5">IFERROR(L140/$L$9,0)</f>
        <v>4.2026986989725955E-3</v>
      </c>
      <c r="O140" s="63">
        <f>L140/'סכום נכסי הקרן'!$C$41</f>
        <v>2.5387960190999541E-3</v>
      </c>
    </row>
    <row r="141" spans="1:15">
      <c r="A141" s="61" t="s">
        <v>1782</v>
      </c>
      <c r="B141" s="55" t="s">
        <v>1783</v>
      </c>
      <c r="C141" s="55" t="s">
        <v>218</v>
      </c>
      <c r="D141" s="124" t="s">
        <v>2923</v>
      </c>
      <c r="E141" s="77">
        <v>40300</v>
      </c>
      <c r="F141" s="62">
        <v>1.3000000000001626</v>
      </c>
      <c r="G141" s="68" t="s">
        <v>130</v>
      </c>
      <c r="H141" s="69">
        <v>4.8000000000000001E-2</v>
      </c>
      <c r="I141" s="69">
        <v>4.8500000000011353E-2</v>
      </c>
      <c r="J141" s="62">
        <v>1005353.4738679999</v>
      </c>
      <c r="K141" s="64">
        <v>122.670784</v>
      </c>
      <c r="L141" s="62">
        <v>1233.274984576</v>
      </c>
      <c r="M141" s="124" t="s">
        <v>2923</v>
      </c>
      <c r="N141" s="63">
        <f t="shared" si="5"/>
        <v>6.5282243807833951E-4</v>
      </c>
      <c r="O141" s="63">
        <f>L141/'סכום נכסי הקרן'!$C$41</f>
        <v>3.9436160564581597E-4</v>
      </c>
    </row>
    <row r="142" spans="1:15">
      <c r="A142" s="61" t="s">
        <v>1784</v>
      </c>
      <c r="B142" s="55" t="s">
        <v>1785</v>
      </c>
      <c r="C142" s="55" t="s">
        <v>218</v>
      </c>
      <c r="D142" s="124" t="s">
        <v>2923</v>
      </c>
      <c r="E142" s="77">
        <v>40360</v>
      </c>
      <c r="F142" s="62">
        <v>1.4299999999999939</v>
      </c>
      <c r="G142" s="68" t="s">
        <v>130</v>
      </c>
      <c r="H142" s="69">
        <v>4.8000000000000001E-2</v>
      </c>
      <c r="I142" s="69">
        <v>4.8500000000000279E-2</v>
      </c>
      <c r="J142" s="62">
        <v>2823434.2268719999</v>
      </c>
      <c r="K142" s="64">
        <v>123.10536500000001</v>
      </c>
      <c r="L142" s="62">
        <v>3475.7990009140003</v>
      </c>
      <c r="M142" s="124" t="s">
        <v>2923</v>
      </c>
      <c r="N142" s="63">
        <f t="shared" si="5"/>
        <v>1.8398812968926344E-3</v>
      </c>
      <c r="O142" s="63">
        <f>L142/'סכום נכסי הקרן'!$C$41</f>
        <v>1.1114485350352114E-3</v>
      </c>
    </row>
    <row r="143" spans="1:15">
      <c r="A143" s="61" t="s">
        <v>1786</v>
      </c>
      <c r="B143" s="55" t="s">
        <v>1787</v>
      </c>
      <c r="C143" s="55" t="s">
        <v>218</v>
      </c>
      <c r="D143" s="124" t="s">
        <v>2923</v>
      </c>
      <c r="E143" s="77">
        <v>40422</v>
      </c>
      <c r="F143" s="62">
        <v>1.6000000000000882</v>
      </c>
      <c r="G143" s="68" t="s">
        <v>130</v>
      </c>
      <c r="H143" s="69">
        <v>4.8000000000000001E-2</v>
      </c>
      <c r="I143" s="69">
        <v>4.8400000000002122E-2</v>
      </c>
      <c r="J143" s="62">
        <v>5608443.7445599996</v>
      </c>
      <c r="K143" s="64">
        <v>121.21619699999999</v>
      </c>
      <c r="L143" s="62">
        <v>6798.3422148339996</v>
      </c>
      <c r="M143" s="124" t="s">
        <v>2923</v>
      </c>
      <c r="N143" s="63">
        <f t="shared" si="5"/>
        <v>3.598638093761914E-3</v>
      </c>
      <c r="O143" s="63">
        <f>L143/'סכום נכסי הקרן'!$C$41</f>
        <v>2.1738908070801409E-3</v>
      </c>
    </row>
    <row r="144" spans="1:15">
      <c r="A144" s="61" t="s">
        <v>1788</v>
      </c>
      <c r="B144" s="55" t="s">
        <v>1789</v>
      </c>
      <c r="C144" s="55" t="s">
        <v>218</v>
      </c>
      <c r="D144" s="124" t="s">
        <v>2923</v>
      </c>
      <c r="E144" s="77">
        <v>40483</v>
      </c>
      <c r="F144" s="62">
        <v>1.7700000000000156</v>
      </c>
      <c r="G144" s="68" t="s">
        <v>130</v>
      </c>
      <c r="H144" s="69">
        <v>4.8000000000000001E-2</v>
      </c>
      <c r="I144" s="69">
        <v>4.8400000000001844E-2</v>
      </c>
      <c r="J144" s="62">
        <v>10900609.686635999</v>
      </c>
      <c r="K144" s="64">
        <v>119.364071</v>
      </c>
      <c r="L144" s="62">
        <v>13011.411489939999</v>
      </c>
      <c r="M144" s="124" t="s">
        <v>2923</v>
      </c>
      <c r="N144" s="63">
        <f t="shared" si="5"/>
        <v>6.8874674974644338E-3</v>
      </c>
      <c r="O144" s="63">
        <f>L144/'סכום נכסי הקרן'!$C$41</f>
        <v>4.1606301847233722E-3</v>
      </c>
    </row>
    <row r="145" spans="1:15">
      <c r="A145" s="61" t="s">
        <v>1790</v>
      </c>
      <c r="B145" s="55" t="s">
        <v>1791</v>
      </c>
      <c r="C145" s="55" t="s">
        <v>218</v>
      </c>
      <c r="D145" s="124" t="s">
        <v>2923</v>
      </c>
      <c r="E145" s="77">
        <v>40513</v>
      </c>
      <c r="F145" s="62">
        <v>1.8499999999998065</v>
      </c>
      <c r="G145" s="68" t="s">
        <v>130</v>
      </c>
      <c r="H145" s="69">
        <v>4.8000000000000001E-2</v>
      </c>
      <c r="I145" s="69">
        <v>4.849999999999579E-2</v>
      </c>
      <c r="J145" s="62">
        <v>3705191.9428560003</v>
      </c>
      <c r="K145" s="64">
        <v>118.562107</v>
      </c>
      <c r="L145" s="62">
        <v>4392.9536176410002</v>
      </c>
      <c r="M145" s="124" t="s">
        <v>2923</v>
      </c>
      <c r="N145" s="63">
        <f t="shared" si="5"/>
        <v>2.3253684108572232E-3</v>
      </c>
      <c r="O145" s="63">
        <f>L145/'סכום נכסי הקרן'!$C$41</f>
        <v>1.4047250320058217E-3</v>
      </c>
    </row>
    <row r="146" spans="1:15">
      <c r="A146" s="61" t="s">
        <v>1792</v>
      </c>
      <c r="B146" s="55" t="s">
        <v>1793</v>
      </c>
      <c r="C146" s="55" t="s">
        <v>218</v>
      </c>
      <c r="D146" s="124" t="s">
        <v>2923</v>
      </c>
      <c r="E146" s="77">
        <v>40544</v>
      </c>
      <c r="F146" s="62">
        <v>1.8899999999999868</v>
      </c>
      <c r="G146" s="68" t="s">
        <v>130</v>
      </c>
      <c r="H146" s="69">
        <v>4.8000000000000001E-2</v>
      </c>
      <c r="I146" s="69">
        <v>4.8399999999999645E-2</v>
      </c>
      <c r="J146" s="62">
        <v>9312127.7409799993</v>
      </c>
      <c r="K146" s="64">
        <v>120.81662900000001</v>
      </c>
      <c r="L146" s="62">
        <v>11250.598830235</v>
      </c>
      <c r="M146" s="124" t="s">
        <v>2923</v>
      </c>
      <c r="N146" s="63">
        <f t="shared" si="5"/>
        <v>5.9553979850814993E-3</v>
      </c>
      <c r="O146" s="63">
        <f>L146/'סכום נכסי הקרן'!$C$41</f>
        <v>3.5975790271086921E-3</v>
      </c>
    </row>
    <row r="147" spans="1:15">
      <c r="A147" s="61" t="s">
        <v>1794</v>
      </c>
      <c r="B147" s="55" t="s">
        <v>1795</v>
      </c>
      <c r="C147" s="55" t="s">
        <v>218</v>
      </c>
      <c r="D147" s="124" t="s">
        <v>2923</v>
      </c>
      <c r="E147" s="77">
        <v>40575</v>
      </c>
      <c r="F147" s="62">
        <v>1.9799999999999318</v>
      </c>
      <c r="G147" s="68" t="s">
        <v>130</v>
      </c>
      <c r="H147" s="69">
        <v>4.8000000000000001E-2</v>
      </c>
      <c r="I147" s="69">
        <v>4.8399999999999083E-2</v>
      </c>
      <c r="J147" s="62">
        <v>3670341.6252239998</v>
      </c>
      <c r="K147" s="64">
        <v>119.89484899999999</v>
      </c>
      <c r="L147" s="62">
        <v>4400.5505663350004</v>
      </c>
      <c r="M147" s="124" t="s">
        <v>2923</v>
      </c>
      <c r="N147" s="63">
        <f t="shared" si="5"/>
        <v>2.3293897837305881E-3</v>
      </c>
      <c r="O147" s="63">
        <f>L147/'סכום נכסי הקרן'!$C$41</f>
        <v>1.4071542914349381E-3</v>
      </c>
    </row>
    <row r="148" spans="1:15">
      <c r="A148" s="61" t="s">
        <v>1796</v>
      </c>
      <c r="B148" s="55" t="s">
        <v>1797</v>
      </c>
      <c r="C148" s="55" t="s">
        <v>218</v>
      </c>
      <c r="D148" s="124" t="s">
        <v>2923</v>
      </c>
      <c r="E148" s="77">
        <v>40603</v>
      </c>
      <c r="F148" s="62">
        <v>2.0499999999999332</v>
      </c>
      <c r="G148" s="68" t="s">
        <v>130</v>
      </c>
      <c r="H148" s="69">
        <v>4.8000000000000001E-2</v>
      </c>
      <c r="I148" s="69">
        <v>4.8599999999999192E-2</v>
      </c>
      <c r="J148" s="62">
        <v>5690822.2998599997</v>
      </c>
      <c r="K148" s="64">
        <v>119.176222</v>
      </c>
      <c r="L148" s="62">
        <v>6782.1069921890012</v>
      </c>
      <c r="M148" s="124" t="s">
        <v>2923</v>
      </c>
      <c r="N148" s="63">
        <f t="shared" si="5"/>
        <v>3.5900441323482748E-3</v>
      </c>
      <c r="O148" s="63">
        <f>L148/'סכום נכסי הקרן'!$C$41</f>
        <v>2.1686993059547854E-3</v>
      </c>
    </row>
    <row r="149" spans="1:15">
      <c r="A149" s="61" t="s">
        <v>1798</v>
      </c>
      <c r="B149" s="55" t="s">
        <v>1799</v>
      </c>
      <c r="C149" s="55" t="s">
        <v>218</v>
      </c>
      <c r="D149" s="124" t="s">
        <v>2923</v>
      </c>
      <c r="E149" s="77">
        <v>40634</v>
      </c>
      <c r="F149" s="62">
        <v>2.140000000000025</v>
      </c>
      <c r="G149" s="68" t="s">
        <v>130</v>
      </c>
      <c r="H149" s="69">
        <v>4.8000000000000001E-2</v>
      </c>
      <c r="I149" s="69">
        <v>4.849999999999853E-2</v>
      </c>
      <c r="J149" s="62">
        <v>2018302.529784</v>
      </c>
      <c r="K149" s="64">
        <v>118.357618</v>
      </c>
      <c r="L149" s="62">
        <v>2388.814804271</v>
      </c>
      <c r="M149" s="124" t="s">
        <v>2923</v>
      </c>
      <c r="N149" s="63">
        <f t="shared" si="5"/>
        <v>1.2644965025200542E-3</v>
      </c>
      <c r="O149" s="63">
        <f>L149/'סכום נכסי הקרן'!$C$41</f>
        <v>7.6386601008264705E-4</v>
      </c>
    </row>
    <row r="150" spans="1:15">
      <c r="A150" s="61" t="s">
        <v>1800</v>
      </c>
      <c r="B150" s="55" t="s">
        <v>1801</v>
      </c>
      <c r="C150" s="55" t="s">
        <v>218</v>
      </c>
      <c r="D150" s="124" t="s">
        <v>2923</v>
      </c>
      <c r="E150" s="77">
        <v>40664</v>
      </c>
      <c r="F150" s="62">
        <v>2.2199999999999958</v>
      </c>
      <c r="G150" s="68" t="s">
        <v>130</v>
      </c>
      <c r="H150" s="69">
        <v>4.8000000000000001E-2</v>
      </c>
      <c r="I150" s="69">
        <v>4.8499999999999772E-2</v>
      </c>
      <c r="J150" s="62">
        <v>7490193.3470839998</v>
      </c>
      <c r="K150" s="64">
        <v>117.66278</v>
      </c>
      <c r="L150" s="62">
        <v>8813.1696837319996</v>
      </c>
      <c r="M150" s="124" t="s">
        <v>2923</v>
      </c>
      <c r="N150" s="63">
        <f t="shared" si="5"/>
        <v>4.6651679407168582E-3</v>
      </c>
      <c r="O150" s="63">
        <f>L150/'סכום נכסי הקרן'!$C$41</f>
        <v>2.8181677166674089E-3</v>
      </c>
    </row>
    <row r="151" spans="1:15">
      <c r="A151" s="61" t="s">
        <v>1802</v>
      </c>
      <c r="B151" s="55" t="s">
        <v>1803</v>
      </c>
      <c r="C151" s="55" t="s">
        <v>218</v>
      </c>
      <c r="D151" s="124" t="s">
        <v>2923</v>
      </c>
      <c r="E151" s="77">
        <v>40756</v>
      </c>
      <c r="F151" s="62">
        <v>2.4200000000001571</v>
      </c>
      <c r="G151" s="68" t="s">
        <v>130</v>
      </c>
      <c r="H151" s="69">
        <v>4.8000000000000001E-2</v>
      </c>
      <c r="I151" s="69">
        <v>4.8500000000003721E-2</v>
      </c>
      <c r="J151" s="62">
        <v>4121552.7087960001</v>
      </c>
      <c r="K151" s="64">
        <v>117.346446</v>
      </c>
      <c r="L151" s="62">
        <v>4836.4956229720001</v>
      </c>
      <c r="M151" s="124" t="s">
        <v>2923</v>
      </c>
      <c r="N151" s="63">
        <f t="shared" si="5"/>
        <v>2.5601531725135121E-3</v>
      </c>
      <c r="O151" s="63">
        <f>L151/'סכום נכסי הקרן'!$C$41</f>
        <v>1.546555474998091E-3</v>
      </c>
    </row>
    <row r="152" spans="1:15">
      <c r="A152" s="61" t="s">
        <v>1804</v>
      </c>
      <c r="B152" s="55" t="s">
        <v>1805</v>
      </c>
      <c r="C152" s="55" t="s">
        <v>218</v>
      </c>
      <c r="D152" s="124" t="s">
        <v>2923</v>
      </c>
      <c r="E152" s="77">
        <v>40848</v>
      </c>
      <c r="F152" s="62">
        <v>2.6700000000000981</v>
      </c>
      <c r="G152" s="68" t="s">
        <v>130</v>
      </c>
      <c r="H152" s="69">
        <v>4.8000000000000001E-2</v>
      </c>
      <c r="I152" s="69">
        <v>4.8500000000001188E-2</v>
      </c>
      <c r="J152" s="62">
        <v>11622748.479876</v>
      </c>
      <c r="K152" s="64">
        <v>115.963753</v>
      </c>
      <c r="L152" s="62">
        <v>13478.175283404</v>
      </c>
      <c r="M152" s="124" t="s">
        <v>2923</v>
      </c>
      <c r="N152" s="63">
        <f t="shared" si="5"/>
        <v>7.1345444928359279E-3</v>
      </c>
      <c r="O152" s="63">
        <f>L152/'סכום נכסי הקרן'!$C$41</f>
        <v>4.3098862073865417E-3</v>
      </c>
    </row>
    <row r="153" spans="1:15">
      <c r="A153" s="61" t="s">
        <v>1806</v>
      </c>
      <c r="B153" s="55" t="s">
        <v>1807</v>
      </c>
      <c r="C153" s="55" t="s">
        <v>218</v>
      </c>
      <c r="D153" s="124" t="s">
        <v>2923</v>
      </c>
      <c r="E153" s="77">
        <v>40940</v>
      </c>
      <c r="F153" s="62">
        <v>2.8499999999999766</v>
      </c>
      <c r="G153" s="68" t="s">
        <v>130</v>
      </c>
      <c r="H153" s="69">
        <v>4.8000000000000001E-2</v>
      </c>
      <c r="I153" s="69">
        <v>4.8499999999999183E-2</v>
      </c>
      <c r="J153" s="62">
        <v>14617976.900715999</v>
      </c>
      <c r="K153" s="64">
        <v>117.351624</v>
      </c>
      <c r="L153" s="62">
        <v>17154.433264423998</v>
      </c>
      <c r="M153" s="124" t="s">
        <v>2923</v>
      </c>
      <c r="N153" s="63">
        <f t="shared" si="5"/>
        <v>9.0805368531687129E-3</v>
      </c>
      <c r="O153" s="63">
        <f>L153/'סכום נכסי הקרן'!$C$41</f>
        <v>5.4854350657473757E-3</v>
      </c>
    </row>
    <row r="154" spans="1:15">
      <c r="A154" s="61" t="s">
        <v>1808</v>
      </c>
      <c r="B154" s="55" t="s">
        <v>1809</v>
      </c>
      <c r="C154" s="55" t="s">
        <v>218</v>
      </c>
      <c r="D154" s="124" t="s">
        <v>2923</v>
      </c>
      <c r="E154" s="77">
        <v>40969</v>
      </c>
      <c r="F154" s="62">
        <v>2.930000000000113</v>
      </c>
      <c r="G154" s="68" t="s">
        <v>130</v>
      </c>
      <c r="H154" s="69">
        <v>4.8000000000000001E-2</v>
      </c>
      <c r="I154" s="69">
        <v>4.8600000000001281E-2</v>
      </c>
      <c r="J154" s="62">
        <v>8906545.9995639995</v>
      </c>
      <c r="K154" s="64">
        <v>116.878197</v>
      </c>
      <c r="L154" s="62">
        <v>10409.810406531</v>
      </c>
      <c r="M154" s="124" t="s">
        <v>2923</v>
      </c>
      <c r="N154" s="63">
        <f t="shared" si="5"/>
        <v>5.5103345924601074E-3</v>
      </c>
      <c r="O154" s="63">
        <f>L154/'סכום נכסי הקרן'!$C$41</f>
        <v>3.3287219782532668E-3</v>
      </c>
    </row>
    <row r="155" spans="1:15">
      <c r="A155" s="61" t="s">
        <v>1810</v>
      </c>
      <c r="B155" s="55" t="s">
        <v>1811</v>
      </c>
      <c r="C155" s="55" t="s">
        <v>218</v>
      </c>
      <c r="D155" s="124" t="s">
        <v>2923</v>
      </c>
      <c r="E155" s="77">
        <v>41000</v>
      </c>
      <c r="F155" s="62">
        <v>3.0199999999999578</v>
      </c>
      <c r="G155" s="68" t="s">
        <v>130</v>
      </c>
      <c r="H155" s="69">
        <v>4.8000000000000001E-2</v>
      </c>
      <c r="I155" s="69">
        <v>4.8599999999999435E-2</v>
      </c>
      <c r="J155" s="62">
        <v>4866254.848708</v>
      </c>
      <c r="K155" s="64">
        <v>116.423198</v>
      </c>
      <c r="L155" s="62">
        <v>5665.4495395120002</v>
      </c>
      <c r="M155" s="124" t="s">
        <v>2923</v>
      </c>
      <c r="N155" s="63">
        <f t="shared" si="5"/>
        <v>2.9989520808010113E-3</v>
      </c>
      <c r="O155" s="63">
        <f>L155/'סכום נכסי הקרן'!$C$41</f>
        <v>1.8116282297539923E-3</v>
      </c>
    </row>
    <row r="156" spans="1:15">
      <c r="A156" s="61" t="s">
        <v>1812</v>
      </c>
      <c r="B156" s="55" t="s">
        <v>1813</v>
      </c>
      <c r="C156" s="55" t="s">
        <v>218</v>
      </c>
      <c r="D156" s="124" t="s">
        <v>2923</v>
      </c>
      <c r="E156" s="77">
        <v>41640</v>
      </c>
      <c r="F156" s="62">
        <v>4.4099999999999522</v>
      </c>
      <c r="G156" s="68" t="s">
        <v>130</v>
      </c>
      <c r="H156" s="69">
        <v>4.8000000000000001E-2</v>
      </c>
      <c r="I156" s="69">
        <v>4.8499999999999509E-2</v>
      </c>
      <c r="J156" s="62">
        <v>9134022.5119279996</v>
      </c>
      <c r="K156" s="64">
        <v>113.952916</v>
      </c>
      <c r="L156" s="62">
        <v>10408.48504225</v>
      </c>
      <c r="M156" s="124" t="s">
        <v>2923</v>
      </c>
      <c r="N156" s="63">
        <f t="shared" si="5"/>
        <v>5.5096330234247464E-3</v>
      </c>
      <c r="O156" s="63">
        <f>L156/'סכום נכסי הקרן'!$C$41</f>
        <v>3.328298169457615E-3</v>
      </c>
    </row>
    <row r="157" spans="1:15">
      <c r="A157" s="61" t="s">
        <v>1814</v>
      </c>
      <c r="B157" s="55" t="s">
        <v>1815</v>
      </c>
      <c r="C157" s="55" t="s">
        <v>218</v>
      </c>
      <c r="D157" s="124" t="s">
        <v>2923</v>
      </c>
      <c r="E157" s="77">
        <v>44774</v>
      </c>
      <c r="F157" s="62">
        <v>9.9400000001786424</v>
      </c>
      <c r="G157" s="68" t="s">
        <v>130</v>
      </c>
      <c r="H157" s="69">
        <v>4.8000000000000001E-2</v>
      </c>
      <c r="I157" s="69">
        <v>4.8500000001061451E-2</v>
      </c>
      <c r="J157" s="62">
        <v>23289.394956</v>
      </c>
      <c r="K157" s="64">
        <v>107.197926</v>
      </c>
      <c r="L157" s="62">
        <v>24.965748291000004</v>
      </c>
      <c r="M157" s="124" t="s">
        <v>2923</v>
      </c>
      <c r="N157" s="63">
        <f t="shared" si="5"/>
        <v>1.3215382515347203E-5</v>
      </c>
      <c r="O157" s="63">
        <f>L157/'סכום נכסי הקרן'!$C$41</f>
        <v>7.9832419414336399E-6</v>
      </c>
    </row>
    <row r="158" spans="1:15">
      <c r="A158" s="126" t="s">
        <v>2923</v>
      </c>
      <c r="B158" s="126" t="s">
        <v>2923</v>
      </c>
      <c r="C158" s="127" t="s">
        <v>2923</v>
      </c>
      <c r="D158" s="127" t="s">
        <v>2923</v>
      </c>
      <c r="E158" s="127" t="s">
        <v>2923</v>
      </c>
      <c r="F158" s="127" t="s">
        <v>2923</v>
      </c>
      <c r="G158" s="127" t="s">
        <v>2923</v>
      </c>
      <c r="H158" s="127" t="s">
        <v>2923</v>
      </c>
      <c r="I158" s="127" t="s">
        <v>2923</v>
      </c>
      <c r="J158" s="127" t="s">
        <v>2923</v>
      </c>
      <c r="K158" s="127" t="s">
        <v>2923</v>
      </c>
      <c r="L158" s="127" t="s">
        <v>2923</v>
      </c>
      <c r="M158" s="127" t="s">
        <v>2923</v>
      </c>
      <c r="N158" s="127" t="s">
        <v>2923</v>
      </c>
      <c r="O158" s="127" t="s">
        <v>2923</v>
      </c>
    </row>
    <row r="159" spans="1:15">
      <c r="A159" s="126" t="s">
        <v>2923</v>
      </c>
      <c r="B159" s="126" t="s">
        <v>2923</v>
      </c>
      <c r="C159" s="127" t="s">
        <v>2923</v>
      </c>
      <c r="D159" s="127" t="s">
        <v>2923</v>
      </c>
      <c r="E159" s="127" t="s">
        <v>2923</v>
      </c>
      <c r="F159" s="127" t="s">
        <v>2923</v>
      </c>
      <c r="G159" s="127" t="s">
        <v>2923</v>
      </c>
      <c r="H159" s="127" t="s">
        <v>2923</v>
      </c>
      <c r="I159" s="127" t="s">
        <v>2923</v>
      </c>
      <c r="J159" s="127" t="s">
        <v>2923</v>
      </c>
      <c r="K159" s="127" t="s">
        <v>2923</v>
      </c>
      <c r="L159" s="127" t="s">
        <v>2923</v>
      </c>
      <c r="M159" s="127" t="s">
        <v>2923</v>
      </c>
      <c r="N159" s="127" t="s">
        <v>2923</v>
      </c>
      <c r="O159" s="127" t="s">
        <v>2923</v>
      </c>
    </row>
    <row r="160" spans="1:15">
      <c r="A160" s="126" t="s">
        <v>2923</v>
      </c>
      <c r="B160" s="126" t="s">
        <v>2923</v>
      </c>
      <c r="C160" s="127" t="s">
        <v>2923</v>
      </c>
      <c r="D160" s="127" t="s">
        <v>2923</v>
      </c>
      <c r="E160" s="127" t="s">
        <v>2923</v>
      </c>
      <c r="F160" s="127" t="s">
        <v>2923</v>
      </c>
      <c r="G160" s="127" t="s">
        <v>2923</v>
      </c>
      <c r="H160" s="127" t="s">
        <v>2923</v>
      </c>
      <c r="I160" s="127" t="s">
        <v>2923</v>
      </c>
      <c r="J160" s="127" t="s">
        <v>2923</v>
      </c>
      <c r="K160" s="127" t="s">
        <v>2923</v>
      </c>
      <c r="L160" s="127" t="s">
        <v>2923</v>
      </c>
      <c r="M160" s="127" t="s">
        <v>2923</v>
      </c>
      <c r="N160" s="127" t="s">
        <v>2923</v>
      </c>
      <c r="O160" s="127" t="s">
        <v>2923</v>
      </c>
    </row>
    <row r="161" spans="1:15">
      <c r="A161" s="96" t="s">
        <v>110</v>
      </c>
      <c r="B161" s="126" t="s">
        <v>2923</v>
      </c>
      <c r="C161" s="127" t="s">
        <v>2923</v>
      </c>
      <c r="D161" s="127" t="s">
        <v>2923</v>
      </c>
      <c r="E161" s="127" t="s">
        <v>2923</v>
      </c>
      <c r="F161" s="127" t="s">
        <v>2923</v>
      </c>
      <c r="G161" s="127" t="s">
        <v>2923</v>
      </c>
      <c r="H161" s="127" t="s">
        <v>2923</v>
      </c>
      <c r="I161" s="127" t="s">
        <v>2923</v>
      </c>
      <c r="J161" s="127" t="s">
        <v>2923</v>
      </c>
      <c r="K161" s="127" t="s">
        <v>2923</v>
      </c>
      <c r="L161" s="127" t="s">
        <v>2923</v>
      </c>
      <c r="M161" s="127" t="s">
        <v>2923</v>
      </c>
      <c r="N161" s="127" t="s">
        <v>2923</v>
      </c>
      <c r="O161" s="127" t="s">
        <v>2923</v>
      </c>
    </row>
    <row r="162" spans="1:15">
      <c r="A162" s="96" t="s">
        <v>188</v>
      </c>
      <c r="B162" s="126" t="s">
        <v>2923</v>
      </c>
      <c r="C162" s="127" t="s">
        <v>2923</v>
      </c>
      <c r="D162" s="127" t="s">
        <v>2923</v>
      </c>
      <c r="E162" s="127" t="s">
        <v>2923</v>
      </c>
      <c r="F162" s="127" t="s">
        <v>2923</v>
      </c>
      <c r="G162" s="127" t="s">
        <v>2923</v>
      </c>
      <c r="H162" s="127" t="s">
        <v>2923</v>
      </c>
      <c r="I162" s="127" t="s">
        <v>2923</v>
      </c>
      <c r="J162" s="127" t="s">
        <v>2923</v>
      </c>
      <c r="K162" s="127" t="s">
        <v>2923</v>
      </c>
      <c r="L162" s="127" t="s">
        <v>2923</v>
      </c>
      <c r="M162" s="127" t="s">
        <v>2923</v>
      </c>
      <c r="N162" s="127" t="s">
        <v>2923</v>
      </c>
      <c r="O162" s="127" t="s">
        <v>2923</v>
      </c>
    </row>
    <row r="163" spans="1:15">
      <c r="A163" s="96" t="s">
        <v>196</v>
      </c>
      <c r="B163" s="126" t="s">
        <v>2923</v>
      </c>
      <c r="C163" s="127" t="s">
        <v>2923</v>
      </c>
      <c r="D163" s="127" t="s">
        <v>2923</v>
      </c>
      <c r="E163" s="127" t="s">
        <v>2923</v>
      </c>
      <c r="F163" s="127" t="s">
        <v>2923</v>
      </c>
      <c r="G163" s="127" t="s">
        <v>2923</v>
      </c>
      <c r="H163" s="127" t="s">
        <v>2923</v>
      </c>
      <c r="I163" s="127" t="s">
        <v>2923</v>
      </c>
      <c r="J163" s="127" t="s">
        <v>2923</v>
      </c>
      <c r="K163" s="127" t="s">
        <v>2923</v>
      </c>
      <c r="L163" s="127" t="s">
        <v>2923</v>
      </c>
      <c r="M163" s="127" t="s">
        <v>2923</v>
      </c>
      <c r="N163" s="127" t="s">
        <v>2923</v>
      </c>
      <c r="O163" s="127" t="s">
        <v>2923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143</v>
      </c>
      <c r="B1" s="37" t="s" vm="1">
        <v>213</v>
      </c>
    </row>
    <row r="2" spans="1:18">
      <c r="A2" s="37" t="s">
        <v>142</v>
      </c>
      <c r="B2" s="37" t="s">
        <v>214</v>
      </c>
    </row>
    <row r="3" spans="1:18">
      <c r="A3" s="37" t="s">
        <v>144</v>
      </c>
      <c r="B3" s="37" t="s">
        <v>215</v>
      </c>
    </row>
    <row r="4" spans="1:18">
      <c r="A4" s="37" t="s">
        <v>145</v>
      </c>
      <c r="B4" s="37">
        <v>2207</v>
      </c>
    </row>
    <row r="5" spans="1:18" ht="18.75">
      <c r="A5" s="152" t="s">
        <v>88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s="3" customFormat="1">
      <c r="A6" s="38" t="s">
        <v>114</v>
      </c>
      <c r="B6" s="39" t="s">
        <v>45</v>
      </c>
      <c r="C6" s="39" t="s">
        <v>116</v>
      </c>
      <c r="D6" s="39" t="s">
        <v>115</v>
      </c>
      <c r="E6" s="39" t="s">
        <v>65</v>
      </c>
      <c r="F6" s="39" t="s">
        <v>14</v>
      </c>
      <c r="G6" s="39" t="s">
        <v>66</v>
      </c>
      <c r="H6" s="39" t="s">
        <v>102</v>
      </c>
      <c r="I6" s="39" t="s">
        <v>17</v>
      </c>
      <c r="J6" s="39" t="s">
        <v>101</v>
      </c>
      <c r="K6" s="39" t="s">
        <v>16</v>
      </c>
      <c r="L6" s="139" t="s">
        <v>18</v>
      </c>
      <c r="M6" s="39" t="s">
        <v>190</v>
      </c>
      <c r="N6" s="39" t="s">
        <v>189</v>
      </c>
      <c r="O6" s="39" t="s">
        <v>109</v>
      </c>
      <c r="P6" s="39" t="s">
        <v>59</v>
      </c>
      <c r="Q6" s="39" t="s">
        <v>146</v>
      </c>
      <c r="R6" s="41" t="s">
        <v>148</v>
      </c>
    </row>
    <row r="7" spans="1:18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27" t="s">
        <v>21</v>
      </c>
      <c r="I7" s="27" t="s">
        <v>20</v>
      </c>
      <c r="J7" s="118" t="s">
        <v>2923</v>
      </c>
      <c r="K7" s="27" t="s">
        <v>19</v>
      </c>
      <c r="L7" s="27" t="s">
        <v>19</v>
      </c>
      <c r="M7" s="27" t="s">
        <v>197</v>
      </c>
      <c r="N7" s="118" t="s">
        <v>2923</v>
      </c>
      <c r="O7" s="27" t="s">
        <v>193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111</v>
      </c>
      <c r="Q8" s="14" t="s">
        <v>112</v>
      </c>
      <c r="R8" s="15" t="s">
        <v>149</v>
      </c>
    </row>
    <row r="9" spans="1:18" s="4" customFormat="1" ht="20.25">
      <c r="A9" s="93" t="s">
        <v>2757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  <c r="O9" s="94">
        <v>0</v>
      </c>
      <c r="P9" s="124" t="s">
        <v>2923</v>
      </c>
      <c r="Q9" s="95">
        <v>0</v>
      </c>
      <c r="R9" s="95">
        <v>0</v>
      </c>
    </row>
    <row r="10" spans="1:18">
      <c r="A10" s="96" t="s">
        <v>205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  <c r="P10" s="124" t="s">
        <v>2923</v>
      </c>
      <c r="Q10" s="124" t="s">
        <v>2923</v>
      </c>
      <c r="R10" s="124" t="s">
        <v>2923</v>
      </c>
    </row>
    <row r="11" spans="1:18">
      <c r="A11" s="96" t="s">
        <v>110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  <c r="P11" s="124" t="s">
        <v>2923</v>
      </c>
      <c r="Q11" s="124" t="s">
        <v>2923</v>
      </c>
      <c r="R11" s="124" t="s">
        <v>2923</v>
      </c>
    </row>
    <row r="12" spans="1:18">
      <c r="A12" s="96" t="s">
        <v>188</v>
      </c>
      <c r="B12" s="124" t="s">
        <v>2923</v>
      </c>
      <c r="C12" s="124" t="s">
        <v>2923</v>
      </c>
      <c r="D12" s="124" t="s">
        <v>2923</v>
      </c>
      <c r="E12" s="124" t="s">
        <v>2923</v>
      </c>
      <c r="F12" s="124" t="s">
        <v>2923</v>
      </c>
      <c r="G12" s="124" t="s">
        <v>2923</v>
      </c>
      <c r="H12" s="124" t="s">
        <v>2923</v>
      </c>
      <c r="I12" s="124" t="s">
        <v>2923</v>
      </c>
      <c r="J12" s="124" t="s">
        <v>2923</v>
      </c>
      <c r="K12" s="124" t="s">
        <v>2923</v>
      </c>
      <c r="L12" s="124" t="s">
        <v>2923</v>
      </c>
      <c r="M12" s="124" t="s">
        <v>2923</v>
      </c>
      <c r="N12" s="124" t="s">
        <v>2923</v>
      </c>
      <c r="O12" s="124" t="s">
        <v>2923</v>
      </c>
      <c r="P12" s="124" t="s">
        <v>2923</v>
      </c>
      <c r="Q12" s="124" t="s">
        <v>2923</v>
      </c>
      <c r="R12" s="124" t="s">
        <v>2923</v>
      </c>
    </row>
    <row r="13" spans="1:18">
      <c r="A13" s="96" t="s">
        <v>196</v>
      </c>
      <c r="B13" s="124" t="s">
        <v>2923</v>
      </c>
      <c r="C13" s="124" t="s">
        <v>2923</v>
      </c>
      <c r="D13" s="124" t="s">
        <v>2923</v>
      </c>
      <c r="E13" s="124" t="s">
        <v>2923</v>
      </c>
      <c r="F13" s="124" t="s">
        <v>2923</v>
      </c>
      <c r="G13" s="124" t="s">
        <v>2923</v>
      </c>
      <c r="H13" s="124" t="s">
        <v>2923</v>
      </c>
      <c r="I13" s="124" t="s">
        <v>2923</v>
      </c>
      <c r="J13" s="124" t="s">
        <v>2923</v>
      </c>
      <c r="K13" s="124" t="s">
        <v>2923</v>
      </c>
      <c r="L13" s="124" t="s">
        <v>2923</v>
      </c>
      <c r="M13" s="124" t="s">
        <v>2923</v>
      </c>
      <c r="N13" s="124" t="s">
        <v>2923</v>
      </c>
      <c r="O13" s="124" t="s">
        <v>2923</v>
      </c>
      <c r="P13" s="124" t="s">
        <v>2923</v>
      </c>
      <c r="Q13" s="124" t="s">
        <v>2923</v>
      </c>
      <c r="R13" s="124" t="s">
        <v>2923</v>
      </c>
    </row>
    <row r="14" spans="1:18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18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18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1:18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1:18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8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18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2"/>
      <c r="C396" s="1"/>
      <c r="D396" s="1"/>
      <c r="E396" s="1"/>
    </row>
    <row r="397" spans="1:5" hidden="1">
      <c r="A397" s="32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5703125" style="2" bestFit="1" customWidth="1"/>
    <col min="2" max="2" width="69.28515625" style="2" bestFit="1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1.28515625" style="1" customWidth="1"/>
    <col min="11" max="11" width="13.7109375" style="1" customWidth="1"/>
    <col min="12" max="12" width="15.5703125" style="1" customWidth="1"/>
    <col min="13" max="13" width="14.42578125" style="1" bestFit="1" customWidth="1"/>
    <col min="14" max="14" width="13" style="1" bestFit="1" customWidth="1"/>
    <col min="15" max="15" width="11.140625" style="1" bestFit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143</v>
      </c>
      <c r="B1" s="37" t="s" vm="1">
        <v>213</v>
      </c>
    </row>
    <row r="2" spans="1:29">
      <c r="A2" s="37" t="s">
        <v>142</v>
      </c>
      <c r="B2" s="37" t="s">
        <v>214</v>
      </c>
    </row>
    <row r="3" spans="1:29">
      <c r="A3" s="37" t="s">
        <v>144</v>
      </c>
      <c r="B3" s="37" t="s">
        <v>215</v>
      </c>
    </row>
    <row r="4" spans="1:29">
      <c r="A4" s="37" t="s">
        <v>145</v>
      </c>
      <c r="B4" s="37">
        <v>2207</v>
      </c>
    </row>
    <row r="5" spans="1:29" ht="18.75">
      <c r="A5" s="152" t="s">
        <v>89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29" s="3" customFormat="1">
      <c r="A6" s="38" t="s">
        <v>114</v>
      </c>
      <c r="B6" s="39" t="s">
        <v>45</v>
      </c>
      <c r="C6" s="39" t="s">
        <v>116</v>
      </c>
      <c r="D6" s="39" t="s">
        <v>115</v>
      </c>
      <c r="E6" s="39" t="s">
        <v>65</v>
      </c>
      <c r="F6" s="39" t="s">
        <v>14</v>
      </c>
      <c r="G6" s="39" t="s">
        <v>66</v>
      </c>
      <c r="H6" s="39" t="s">
        <v>102</v>
      </c>
      <c r="I6" s="39" t="s">
        <v>17</v>
      </c>
      <c r="J6" s="39" t="s">
        <v>101</v>
      </c>
      <c r="K6" s="39" t="s">
        <v>16</v>
      </c>
      <c r="L6" s="139" t="s">
        <v>18</v>
      </c>
      <c r="M6" s="139" t="s">
        <v>190</v>
      </c>
      <c r="N6" s="39" t="s">
        <v>189</v>
      </c>
      <c r="O6" s="39" t="s">
        <v>109</v>
      </c>
      <c r="P6" s="39" t="s">
        <v>59</v>
      </c>
      <c r="Q6" s="39" t="s">
        <v>146</v>
      </c>
      <c r="R6" s="41" t="s">
        <v>148</v>
      </c>
      <c r="Z6" s="1"/>
    </row>
    <row r="7" spans="1:29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118" t="s">
        <v>2923</v>
      </c>
      <c r="H7" s="27" t="s">
        <v>21</v>
      </c>
      <c r="I7" s="27" t="s">
        <v>20</v>
      </c>
      <c r="J7" s="118" t="s">
        <v>2923</v>
      </c>
      <c r="K7" s="27" t="s">
        <v>19</v>
      </c>
      <c r="L7" s="27" t="s">
        <v>19</v>
      </c>
      <c r="M7" s="27" t="s">
        <v>197</v>
      </c>
      <c r="N7" s="118" t="s">
        <v>2923</v>
      </c>
      <c r="O7" s="27" t="s">
        <v>193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111</v>
      </c>
      <c r="Q8" s="14" t="s">
        <v>112</v>
      </c>
      <c r="R8" s="15" t="s">
        <v>149</v>
      </c>
      <c r="Z8" s="1"/>
    </row>
    <row r="9" spans="1:29" s="4" customFormat="1" ht="20.25">
      <c r="A9" s="78" t="s">
        <v>52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64">
        <v>5.955482660342259</v>
      </c>
      <c r="J9" s="124" t="s">
        <v>2923</v>
      </c>
      <c r="K9" s="124" t="s">
        <v>2923</v>
      </c>
      <c r="L9" s="63">
        <v>3.2864155843971773E-2</v>
      </c>
      <c r="M9" s="124" t="s">
        <v>2923</v>
      </c>
      <c r="N9" s="124" t="s">
        <v>2923</v>
      </c>
      <c r="O9" s="62">
        <v>12843.290434214001</v>
      </c>
      <c r="P9" s="124" t="s">
        <v>2923</v>
      </c>
      <c r="Q9" s="63">
        <f>IFERROR(O9/$O$9,0)</f>
        <v>1</v>
      </c>
      <c r="R9" s="63">
        <f>O9/'סכום נכסי הקרן'!$C$41</f>
        <v>4.1068704877310841E-3</v>
      </c>
      <c r="Z9" s="1"/>
      <c r="AC9" s="1"/>
    </row>
    <row r="10" spans="1:29">
      <c r="A10" s="79" t="s">
        <v>183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64">
        <v>5.955482660342259</v>
      </c>
      <c r="J10" s="124" t="s">
        <v>2923</v>
      </c>
      <c r="K10" s="124" t="s">
        <v>2923</v>
      </c>
      <c r="L10" s="63">
        <v>3.2864155843971773E-2</v>
      </c>
      <c r="M10" s="124" t="s">
        <v>2923</v>
      </c>
      <c r="N10" s="124" t="s">
        <v>2923</v>
      </c>
      <c r="O10" s="62">
        <v>12843.290434214001</v>
      </c>
      <c r="P10" s="124" t="s">
        <v>2923</v>
      </c>
      <c r="Q10" s="63">
        <f t="shared" ref="Q10:Q30" si="0">IFERROR(O10/$O$9,0)</f>
        <v>1</v>
      </c>
      <c r="R10" s="63">
        <f>O10/'סכום נכסי הקרן'!$C$41</f>
        <v>4.1068704877310841E-3</v>
      </c>
    </row>
    <row r="11" spans="1:29">
      <c r="A11" s="80" t="s">
        <v>60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121" t="s">
        <v>2923</v>
      </c>
      <c r="I11" s="67">
        <v>6.4841270538594857</v>
      </c>
      <c r="J11" s="121" t="s">
        <v>2923</v>
      </c>
      <c r="K11" s="121" t="s">
        <v>2923</v>
      </c>
      <c r="L11" s="66">
        <v>2.9481571987081144E-2</v>
      </c>
      <c r="M11" s="121" t="s">
        <v>2923</v>
      </c>
      <c r="N11" s="121" t="s">
        <v>2923</v>
      </c>
      <c r="O11" s="65">
        <v>11064.734006989</v>
      </c>
      <c r="P11" s="121" t="s">
        <v>2923</v>
      </c>
      <c r="Q11" s="66">
        <f t="shared" si="0"/>
        <v>0.86151863213441005</v>
      </c>
      <c r="R11" s="66">
        <f>O11/'סכום נכסי הקרן'!$C$41</f>
        <v>3.5381454449432614E-3</v>
      </c>
    </row>
    <row r="12" spans="1:29">
      <c r="A12" s="81" t="s">
        <v>1816</v>
      </c>
      <c r="B12" s="55" t="s">
        <v>1817</v>
      </c>
      <c r="C12" s="68" t="s">
        <v>26</v>
      </c>
      <c r="D12" s="55" t="s">
        <v>248</v>
      </c>
      <c r="E12" s="68" t="s">
        <v>126</v>
      </c>
      <c r="F12" s="55" t="s">
        <v>249</v>
      </c>
      <c r="G12" s="55" t="s">
        <v>250</v>
      </c>
      <c r="H12" s="77">
        <v>39076</v>
      </c>
      <c r="I12" s="64">
        <v>6.1199999999995818</v>
      </c>
      <c r="J12" s="68" t="s">
        <v>130</v>
      </c>
      <c r="K12" s="69">
        <v>4.9000000000000002E-2</v>
      </c>
      <c r="L12" s="63">
        <v>2.6599999999995814E-2</v>
      </c>
      <c r="M12" s="62">
        <v>1558935.934072</v>
      </c>
      <c r="N12" s="64">
        <v>153.22999999999999</v>
      </c>
      <c r="O12" s="62">
        <v>2388.7573788499999</v>
      </c>
      <c r="P12" s="63">
        <v>1.0384652733616349E-3</v>
      </c>
      <c r="Q12" s="63">
        <f t="shared" si="0"/>
        <v>0.18599263102284505</v>
      </c>
      <c r="R12" s="63">
        <f>O12/'סכום נכסי הקרן'!$C$41</f>
        <v>7.6384764728317921E-4</v>
      </c>
    </row>
    <row r="13" spans="1:29">
      <c r="A13" s="81" t="s">
        <v>1818</v>
      </c>
      <c r="B13" s="55" t="s">
        <v>1819</v>
      </c>
      <c r="C13" s="68" t="s">
        <v>26</v>
      </c>
      <c r="D13" s="55" t="s">
        <v>248</v>
      </c>
      <c r="E13" s="68" t="s">
        <v>126</v>
      </c>
      <c r="F13" s="55" t="s">
        <v>249</v>
      </c>
      <c r="G13" s="55" t="s">
        <v>250</v>
      </c>
      <c r="H13" s="77">
        <v>40738</v>
      </c>
      <c r="I13" s="64">
        <v>9.7899999999998037</v>
      </c>
      <c r="J13" s="68" t="s">
        <v>130</v>
      </c>
      <c r="K13" s="69">
        <v>4.0999999999999995E-2</v>
      </c>
      <c r="L13" s="63">
        <v>2.8299999999999499E-2</v>
      </c>
      <c r="M13" s="62">
        <v>3294818.0748629998</v>
      </c>
      <c r="N13" s="64">
        <v>132.19</v>
      </c>
      <c r="O13" s="62">
        <v>4355.4200664339996</v>
      </c>
      <c r="P13" s="63">
        <v>9.0734268060960557E-4</v>
      </c>
      <c r="Q13" s="63">
        <f t="shared" si="0"/>
        <v>0.33912026584957844</v>
      </c>
      <c r="R13" s="63">
        <f>O13/'סכום נכסי הקרן'!$C$41</f>
        <v>1.3927230116091531E-3</v>
      </c>
    </row>
    <row r="14" spans="1:29">
      <c r="A14" s="81" t="s">
        <v>1820</v>
      </c>
      <c r="B14" s="55" t="s">
        <v>1821</v>
      </c>
      <c r="C14" s="68" t="s">
        <v>26</v>
      </c>
      <c r="D14" s="55" t="s">
        <v>1822</v>
      </c>
      <c r="E14" s="68" t="s">
        <v>597</v>
      </c>
      <c r="F14" s="55" t="s">
        <v>243</v>
      </c>
      <c r="G14" s="55" t="s">
        <v>128</v>
      </c>
      <c r="H14" s="77">
        <v>42795</v>
      </c>
      <c r="I14" s="64">
        <v>5.2799999999985019</v>
      </c>
      <c r="J14" s="68" t="s">
        <v>130</v>
      </c>
      <c r="K14" s="69">
        <v>2.1400000000000002E-2</v>
      </c>
      <c r="L14" s="63">
        <v>2.1499999999995321E-2</v>
      </c>
      <c r="M14" s="62">
        <v>1033463.961699</v>
      </c>
      <c r="N14" s="64">
        <v>113.7</v>
      </c>
      <c r="O14" s="62">
        <v>1175.0485378169999</v>
      </c>
      <c r="P14" s="63">
        <v>2.6500094495914084E-3</v>
      </c>
      <c r="Q14" s="63">
        <f t="shared" si="0"/>
        <v>9.1491237688335586E-2</v>
      </c>
      <c r="R14" s="63">
        <f>O14/'סכום נכסי הקרן'!$C$41</f>
        <v>3.7574266394821534E-4</v>
      </c>
    </row>
    <row r="15" spans="1:29">
      <c r="A15" s="81" t="s">
        <v>1823</v>
      </c>
      <c r="B15" s="55" t="s">
        <v>1824</v>
      </c>
      <c r="C15" s="68" t="s">
        <v>26</v>
      </c>
      <c r="D15" s="55" t="s">
        <v>322</v>
      </c>
      <c r="E15" s="68" t="s">
        <v>242</v>
      </c>
      <c r="F15" s="55" t="s">
        <v>278</v>
      </c>
      <c r="G15" s="55" t="s">
        <v>250</v>
      </c>
      <c r="H15" s="77">
        <v>36489</v>
      </c>
      <c r="I15" s="64">
        <v>3.1600000004710123</v>
      </c>
      <c r="J15" s="68" t="s">
        <v>130</v>
      </c>
      <c r="K15" s="69">
        <v>6.0499999999999998E-2</v>
      </c>
      <c r="L15" s="63">
        <v>1.6400000008135674E-2</v>
      </c>
      <c r="M15" s="62">
        <v>552.75592700000004</v>
      </c>
      <c r="N15" s="64">
        <v>169</v>
      </c>
      <c r="O15" s="62">
        <v>0.93415751599999997</v>
      </c>
      <c r="P15" s="124" t="s">
        <v>2923</v>
      </c>
      <c r="Q15" s="63">
        <f t="shared" si="0"/>
        <v>7.273506122009376E-5</v>
      </c>
      <c r="R15" s="63">
        <f>O15/'סכום נכסי הקרן'!$C$41</f>
        <v>2.9871347634811674E-7</v>
      </c>
    </row>
    <row r="16" spans="1:29">
      <c r="A16" s="81" t="s">
        <v>1825</v>
      </c>
      <c r="B16" s="55" t="s">
        <v>1826</v>
      </c>
      <c r="C16" s="68" t="s">
        <v>26</v>
      </c>
      <c r="D16" s="55" t="s">
        <v>1827</v>
      </c>
      <c r="E16" s="68" t="s">
        <v>126</v>
      </c>
      <c r="F16" s="55" t="s">
        <v>255</v>
      </c>
      <c r="G16" s="55" t="s">
        <v>128</v>
      </c>
      <c r="H16" s="77">
        <v>39084</v>
      </c>
      <c r="I16" s="64">
        <v>1.6499999999997428</v>
      </c>
      <c r="J16" s="68" t="s">
        <v>130</v>
      </c>
      <c r="K16" s="69">
        <v>5.5999999999999994E-2</v>
      </c>
      <c r="L16" s="63">
        <v>2.3500000000002571E-2</v>
      </c>
      <c r="M16" s="62">
        <v>273970.01400099997</v>
      </c>
      <c r="N16" s="64">
        <v>141.88</v>
      </c>
      <c r="O16" s="62">
        <v>388.70864691399998</v>
      </c>
      <c r="P16" s="63">
        <v>7.2240823560481811E-4</v>
      </c>
      <c r="Q16" s="63">
        <f t="shared" si="0"/>
        <v>3.0265503136057411E-2</v>
      </c>
      <c r="R16" s="63">
        <f>O16/'סכום נכסי הקרן'!$C$41</f>
        <v>1.2429650162580676E-4</v>
      </c>
    </row>
    <row r="17" spans="1:18">
      <c r="A17" s="81" t="s">
        <v>1828</v>
      </c>
      <c r="B17" s="55" t="s">
        <v>1829</v>
      </c>
      <c r="C17" s="68" t="s">
        <v>26</v>
      </c>
      <c r="D17" s="55" t="s">
        <v>1830</v>
      </c>
      <c r="E17" s="68" t="s">
        <v>126</v>
      </c>
      <c r="F17" s="55" t="s">
        <v>391</v>
      </c>
      <c r="G17" s="55" t="s">
        <v>250</v>
      </c>
      <c r="H17" s="77">
        <v>45154</v>
      </c>
      <c r="I17" s="64">
        <v>3.4600000000004689</v>
      </c>
      <c r="J17" s="68" t="s">
        <v>130</v>
      </c>
      <c r="K17" s="69">
        <v>3.6400000000000002E-2</v>
      </c>
      <c r="L17" s="63">
        <v>3.2400000000010948E-2</v>
      </c>
      <c r="M17" s="62">
        <v>752048.88</v>
      </c>
      <c r="N17" s="64">
        <v>102.04</v>
      </c>
      <c r="O17" s="62">
        <v>767.39067978399999</v>
      </c>
      <c r="P17" s="63">
        <v>1.5216207444935881E-3</v>
      </c>
      <c r="Q17" s="63">
        <f t="shared" si="0"/>
        <v>5.97503173906044E-2</v>
      </c>
      <c r="R17" s="63">
        <f>O17/'סכום נכסי הקרן'!$C$41</f>
        <v>2.4538681512403858E-4</v>
      </c>
    </row>
    <row r="18" spans="1:18">
      <c r="A18" s="81" t="s">
        <v>1831</v>
      </c>
      <c r="B18" s="55" t="s">
        <v>1832</v>
      </c>
      <c r="C18" s="68" t="s">
        <v>26</v>
      </c>
      <c r="D18" s="55" t="s">
        <v>1833</v>
      </c>
      <c r="E18" s="68" t="s">
        <v>242</v>
      </c>
      <c r="F18" s="55" t="s">
        <v>395</v>
      </c>
      <c r="G18" s="55" t="s">
        <v>128</v>
      </c>
      <c r="H18" s="77">
        <v>44381</v>
      </c>
      <c r="I18" s="64">
        <v>2.4800000000016178</v>
      </c>
      <c r="J18" s="68" t="s">
        <v>130</v>
      </c>
      <c r="K18" s="69">
        <v>8.5000000000000006E-3</v>
      </c>
      <c r="L18" s="63">
        <v>3.8700000000017012E-2</v>
      </c>
      <c r="M18" s="62">
        <v>940061.1</v>
      </c>
      <c r="N18" s="64">
        <v>102.56</v>
      </c>
      <c r="O18" s="62">
        <v>964.12667092799995</v>
      </c>
      <c r="P18" s="63">
        <v>2.9376909375000001E-3</v>
      </c>
      <c r="Q18" s="63">
        <f t="shared" si="0"/>
        <v>7.5068509574431633E-2</v>
      </c>
      <c r="R18" s="63">
        <f>O18/'סכום נכסי הקרן'!$C$41</f>
        <v>3.0829664652919162E-4</v>
      </c>
    </row>
    <row r="19" spans="1:18">
      <c r="A19" s="81" t="s">
        <v>1834</v>
      </c>
      <c r="B19" s="55" t="s">
        <v>1835</v>
      </c>
      <c r="C19" s="68" t="s">
        <v>26</v>
      </c>
      <c r="D19" s="55" t="s">
        <v>1836</v>
      </c>
      <c r="E19" s="68" t="s">
        <v>477</v>
      </c>
      <c r="F19" s="55" t="s">
        <v>584</v>
      </c>
      <c r="G19" s="124" t="s">
        <v>2923</v>
      </c>
      <c r="H19" s="77">
        <v>39104</v>
      </c>
      <c r="I19" s="64">
        <v>0</v>
      </c>
      <c r="J19" s="68" t="s">
        <v>130</v>
      </c>
      <c r="K19" s="69">
        <v>5.5999999999999994E-2</v>
      </c>
      <c r="L19" s="99">
        <v>0</v>
      </c>
      <c r="M19" s="62">
        <v>357627.40742300003</v>
      </c>
      <c r="N19" s="64">
        <v>9.9999999999999995E-7</v>
      </c>
      <c r="O19" s="62">
        <v>5.2639999999999999E-6</v>
      </c>
      <c r="P19" s="63">
        <v>9.8506853949340651E-4</v>
      </c>
      <c r="Q19" s="63">
        <f t="shared" si="0"/>
        <v>4.0986381386945194E-10</v>
      </c>
      <c r="R19" s="63">
        <f>O19/'סכום נכסי הקרן'!$C$41</f>
        <v>1.6832576011693584E-12</v>
      </c>
    </row>
    <row r="20" spans="1:18">
      <c r="A20" s="81" t="s">
        <v>1837</v>
      </c>
      <c r="B20" s="55" t="s">
        <v>1838</v>
      </c>
      <c r="C20" s="68" t="s">
        <v>26</v>
      </c>
      <c r="D20" s="55" t="s">
        <v>1839</v>
      </c>
      <c r="E20" s="68" t="s">
        <v>127</v>
      </c>
      <c r="F20" s="55" t="s">
        <v>584</v>
      </c>
      <c r="G20" s="124" t="s">
        <v>2923</v>
      </c>
      <c r="H20" s="77">
        <v>45132</v>
      </c>
      <c r="I20" s="64">
        <v>2.5299999999985747</v>
      </c>
      <c r="J20" s="68" t="s">
        <v>130</v>
      </c>
      <c r="K20" s="69">
        <v>4.2500000000000003E-2</v>
      </c>
      <c r="L20" s="63">
        <v>4.1799999999982823E-2</v>
      </c>
      <c r="M20" s="62">
        <v>1009707.179691</v>
      </c>
      <c r="N20" s="64">
        <v>101.45</v>
      </c>
      <c r="O20" s="62">
        <v>1024.3478634819999</v>
      </c>
      <c r="P20" s="63">
        <v>4.8208261977512245E-3</v>
      </c>
      <c r="Q20" s="63">
        <f t="shared" si="0"/>
        <v>7.975743200147363E-2</v>
      </c>
      <c r="R20" s="63">
        <f>O20/'סכום נכסי הקרן'!$C$41</f>
        <v>3.2755344366407077E-4</v>
      </c>
    </row>
    <row r="21" spans="1:18">
      <c r="A21" s="140" t="s">
        <v>2923</v>
      </c>
      <c r="B21" s="124" t="s">
        <v>2923</v>
      </c>
      <c r="C21" s="124" t="s">
        <v>2923</v>
      </c>
      <c r="D21" s="124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  <c r="J21" s="124" t="s">
        <v>2923</v>
      </c>
      <c r="K21" s="124" t="s">
        <v>2923</v>
      </c>
      <c r="L21" s="124" t="s">
        <v>2923</v>
      </c>
      <c r="M21" s="124" t="s">
        <v>2923</v>
      </c>
      <c r="N21" s="124" t="s">
        <v>2923</v>
      </c>
      <c r="O21" s="124" t="s">
        <v>2923</v>
      </c>
      <c r="P21" s="124" t="s">
        <v>2923</v>
      </c>
      <c r="Q21" s="124" t="s">
        <v>2923</v>
      </c>
      <c r="R21" s="124" t="s">
        <v>2923</v>
      </c>
    </row>
    <row r="22" spans="1:18">
      <c r="A22" s="80" t="s">
        <v>61</v>
      </c>
      <c r="B22" s="121" t="s">
        <v>2923</v>
      </c>
      <c r="C22" s="121" t="s">
        <v>2923</v>
      </c>
      <c r="D22" s="121" t="s">
        <v>2923</v>
      </c>
      <c r="E22" s="121" t="s">
        <v>2923</v>
      </c>
      <c r="F22" s="121" t="s">
        <v>2923</v>
      </c>
      <c r="G22" s="121" t="s">
        <v>2923</v>
      </c>
      <c r="H22" s="121" t="s">
        <v>2923</v>
      </c>
      <c r="I22" s="67">
        <v>2.4053733994405304</v>
      </c>
      <c r="J22" s="121" t="s">
        <v>2923</v>
      </c>
      <c r="K22" s="121" t="s">
        <v>2923</v>
      </c>
      <c r="L22" s="66">
        <f>AVERAGE(L23:L31)</f>
        <v>4.3633333333323976E-2</v>
      </c>
      <c r="M22" s="121" t="s">
        <v>2923</v>
      </c>
      <c r="N22" s="121" t="s">
        <v>2923</v>
      </c>
      <c r="O22" s="65">
        <v>1778.5564272249999</v>
      </c>
      <c r="P22" s="121" t="s">
        <v>2923</v>
      </c>
      <c r="Q22" s="66">
        <f t="shared" si="0"/>
        <v>0.13848136786558982</v>
      </c>
      <c r="R22" s="66">
        <f>O22/'סכום נכסי הקרן'!$C$41</f>
        <v>5.6872504278782262E-4</v>
      </c>
    </row>
    <row r="23" spans="1:18">
      <c r="A23" s="81" t="s">
        <v>1842</v>
      </c>
      <c r="B23" s="55" t="s">
        <v>1843</v>
      </c>
      <c r="C23" s="68" t="s">
        <v>26</v>
      </c>
      <c r="D23" s="55" t="s">
        <v>1822</v>
      </c>
      <c r="E23" s="68" t="s">
        <v>597</v>
      </c>
      <c r="F23" s="55" t="s">
        <v>243</v>
      </c>
      <c r="G23" s="55" t="s">
        <v>128</v>
      </c>
      <c r="H23" s="77">
        <v>42795</v>
      </c>
      <c r="I23" s="64">
        <v>4.8900000000147994</v>
      </c>
      <c r="J23" s="68" t="s">
        <v>130</v>
      </c>
      <c r="K23" s="69">
        <v>3.7400000000000003E-2</v>
      </c>
      <c r="L23" s="63">
        <v>4.9200000000171357E-2</v>
      </c>
      <c r="M23" s="62">
        <v>134097.469809</v>
      </c>
      <c r="N23" s="64">
        <v>95.74</v>
      </c>
      <c r="O23" s="62">
        <v>128.38492059000001</v>
      </c>
      <c r="P23" s="63">
        <v>2.1551072420079515E-4</v>
      </c>
      <c r="Q23" s="63">
        <f t="shared" si="0"/>
        <v>9.996263905080573E-3</v>
      </c>
      <c r="R23" s="63">
        <f>O23/'סכום נכסי הקרן'!$C$41</f>
        <v>4.1053361219346882E-5</v>
      </c>
    </row>
    <row r="24" spans="1:18">
      <c r="A24" s="81" t="s">
        <v>1844</v>
      </c>
      <c r="B24" s="55" t="s">
        <v>1845</v>
      </c>
      <c r="C24" s="68" t="s">
        <v>26</v>
      </c>
      <c r="D24" s="55" t="s">
        <v>1822</v>
      </c>
      <c r="E24" s="68" t="s">
        <v>597</v>
      </c>
      <c r="F24" s="55" t="s">
        <v>243</v>
      </c>
      <c r="G24" s="55" t="s">
        <v>128</v>
      </c>
      <c r="H24" s="77">
        <v>42795</v>
      </c>
      <c r="I24" s="64">
        <v>1.1699999999983572</v>
      </c>
      <c r="J24" s="68" t="s">
        <v>130</v>
      </c>
      <c r="K24" s="69">
        <v>2.5000000000000001E-2</v>
      </c>
      <c r="L24" s="63">
        <v>4.4099999999987219E-2</v>
      </c>
      <c r="M24" s="62">
        <v>333403.98108400003</v>
      </c>
      <c r="N24" s="64">
        <v>98.59</v>
      </c>
      <c r="O24" s="62">
        <v>328.702988662</v>
      </c>
      <c r="P24" s="63">
        <v>8.1707541426080481E-4</v>
      </c>
      <c r="Q24" s="63">
        <f t="shared" si="0"/>
        <v>2.559336256901492E-2</v>
      </c>
      <c r="R24" s="63">
        <f>O24/'סכום נכסי הקרן'!$C$41</f>
        <v>1.0510862541648878E-4</v>
      </c>
    </row>
    <row r="25" spans="1:18">
      <c r="A25" s="81" t="s">
        <v>1846</v>
      </c>
      <c r="B25" s="55" t="s">
        <v>1847</v>
      </c>
      <c r="C25" s="68" t="s">
        <v>26</v>
      </c>
      <c r="D25" s="55" t="s">
        <v>1848</v>
      </c>
      <c r="E25" s="68" t="s">
        <v>271</v>
      </c>
      <c r="F25" s="55" t="s">
        <v>284</v>
      </c>
      <c r="G25" s="55" t="s">
        <v>128</v>
      </c>
      <c r="H25" s="77">
        <v>42598</v>
      </c>
      <c r="I25" s="64">
        <v>2.2399999999982443</v>
      </c>
      <c r="J25" s="68" t="s">
        <v>130</v>
      </c>
      <c r="K25" s="69">
        <v>3.1E-2</v>
      </c>
      <c r="L25" s="63">
        <v>4.749999999997942E-2</v>
      </c>
      <c r="M25" s="62">
        <v>377562.85767899995</v>
      </c>
      <c r="N25" s="64">
        <v>96.57</v>
      </c>
      <c r="O25" s="62">
        <v>364.61245166100002</v>
      </c>
      <c r="P25" s="63">
        <v>5.3545065992751978E-4</v>
      </c>
      <c r="Q25" s="63">
        <f t="shared" si="0"/>
        <v>2.8389333210879306E-2</v>
      </c>
      <c r="R25" s="63">
        <f>O25/'סכום נכסי הקרן'!$C$41</f>
        <v>1.1659131473012416E-4</v>
      </c>
    </row>
    <row r="26" spans="1:18">
      <c r="A26" s="81" t="s">
        <v>1849</v>
      </c>
      <c r="B26" s="55" t="s">
        <v>1850</v>
      </c>
      <c r="C26" s="68" t="s">
        <v>26</v>
      </c>
      <c r="D26" s="55" t="s">
        <v>744</v>
      </c>
      <c r="E26" s="68" t="s">
        <v>591</v>
      </c>
      <c r="F26" s="55" t="s">
        <v>391</v>
      </c>
      <c r="G26" s="55" t="s">
        <v>250</v>
      </c>
      <c r="H26" s="77">
        <v>44007</v>
      </c>
      <c r="I26" s="64">
        <v>3.5200000000001817</v>
      </c>
      <c r="J26" s="68" t="s">
        <v>130</v>
      </c>
      <c r="K26" s="69">
        <v>3.3500000000000002E-2</v>
      </c>
      <c r="L26" s="63">
        <v>6.2400000000021855E-2</v>
      </c>
      <c r="M26" s="62">
        <v>241899.87591800001</v>
      </c>
      <c r="N26" s="64">
        <v>90.79</v>
      </c>
      <c r="O26" s="62">
        <v>219.62089464800002</v>
      </c>
      <c r="P26" s="63">
        <v>3.023748448975E-4</v>
      </c>
      <c r="Q26" s="63">
        <f t="shared" si="0"/>
        <v>1.7100048914485258E-2</v>
      </c>
      <c r="R26" s="63">
        <f>O26/'סכום נכסי הקרן'!$C$41</f>
        <v>7.0227686225657465E-5</v>
      </c>
    </row>
    <row r="27" spans="1:18">
      <c r="A27" s="81" t="s">
        <v>1851</v>
      </c>
      <c r="B27" s="55" t="s">
        <v>1852</v>
      </c>
      <c r="C27" s="68" t="s">
        <v>26</v>
      </c>
      <c r="D27" s="55" t="s">
        <v>1853</v>
      </c>
      <c r="E27" s="68" t="s">
        <v>271</v>
      </c>
      <c r="F27" s="55" t="s">
        <v>464</v>
      </c>
      <c r="G27" s="55" t="s">
        <v>250</v>
      </c>
      <c r="H27" s="77">
        <v>43310</v>
      </c>
      <c r="I27" s="64">
        <v>0.98999999999713517</v>
      </c>
      <c r="J27" s="68" t="s">
        <v>130</v>
      </c>
      <c r="K27" s="69">
        <v>3.5499999999999997E-2</v>
      </c>
      <c r="L27" s="63">
        <v>5.4599999999944276E-2</v>
      </c>
      <c r="M27" s="62">
        <v>259443.919903</v>
      </c>
      <c r="N27" s="64">
        <v>98.22</v>
      </c>
      <c r="O27" s="62">
        <v>254.82581812700002</v>
      </c>
      <c r="P27" s="63">
        <v>1.0134528121210937E-3</v>
      </c>
      <c r="Q27" s="63">
        <f t="shared" si="0"/>
        <v>1.9841162935018152E-2</v>
      </c>
      <c r="R27" s="63">
        <f>O27/'סכום נכסי הקרן'!$C$41</f>
        <v>8.1485086500089911E-5</v>
      </c>
    </row>
    <row r="28" spans="1:18">
      <c r="A28" s="81" t="s">
        <v>1854</v>
      </c>
      <c r="B28" s="55" t="s">
        <v>1855</v>
      </c>
      <c r="C28" s="68" t="s">
        <v>26</v>
      </c>
      <c r="D28" s="55" t="s">
        <v>1856</v>
      </c>
      <c r="E28" s="68" t="s">
        <v>127</v>
      </c>
      <c r="F28" s="55" t="s">
        <v>481</v>
      </c>
      <c r="G28" s="55" t="s">
        <v>128</v>
      </c>
      <c r="H28" s="77">
        <v>45122</v>
      </c>
      <c r="I28" s="64">
        <v>3.9099999999916282</v>
      </c>
      <c r="J28" s="68" t="s">
        <v>130</v>
      </c>
      <c r="K28" s="69">
        <v>7.3300000000000004E-2</v>
      </c>
      <c r="L28" s="63">
        <v>7.3599999999811636E-2</v>
      </c>
      <c r="M28" s="62">
        <v>2.5944389999999999</v>
      </c>
      <c r="N28" s="64">
        <v>5156460</v>
      </c>
      <c r="O28" s="62">
        <v>133.78122103199999</v>
      </c>
      <c r="P28" s="63">
        <v>5.1888779999999994E-4</v>
      </c>
      <c r="Q28" s="63">
        <f t="shared" si="0"/>
        <v>1.0416428851878354E-2</v>
      </c>
      <c r="R28" s="63">
        <f>O28/'סכום נכסי הקרן'!$C$41</f>
        <v>4.2778924239329793E-5</v>
      </c>
    </row>
    <row r="29" spans="1:18">
      <c r="A29" s="81" t="s">
        <v>1857</v>
      </c>
      <c r="B29" s="55">
        <v>9555</v>
      </c>
      <c r="C29" s="68" t="s">
        <v>26</v>
      </c>
      <c r="D29" s="55" t="s">
        <v>1858</v>
      </c>
      <c r="E29" s="68" t="s">
        <v>527</v>
      </c>
      <c r="F29" s="55" t="s">
        <v>584</v>
      </c>
      <c r="G29" s="124" t="s">
        <v>2923</v>
      </c>
      <c r="H29" s="77">
        <v>45046</v>
      </c>
      <c r="I29" s="64">
        <v>0</v>
      </c>
      <c r="J29" s="68" t="s">
        <v>130</v>
      </c>
      <c r="K29" s="69">
        <v>0</v>
      </c>
      <c r="L29" s="69">
        <v>0</v>
      </c>
      <c r="M29" s="62">
        <v>221645.24925699999</v>
      </c>
      <c r="N29" s="64">
        <v>59</v>
      </c>
      <c r="O29" s="62">
        <v>130.77069705600002</v>
      </c>
      <c r="P29" s="63">
        <v>3.8257779375611541E-4</v>
      </c>
      <c r="Q29" s="63">
        <f t="shared" si="0"/>
        <v>1.0182024437260425E-2</v>
      </c>
      <c r="R29" s="63">
        <f>O29/'סכום נכסי הקרן'!$C$41</f>
        <v>4.1816255666741542E-5</v>
      </c>
    </row>
    <row r="30" spans="1:18">
      <c r="A30" s="81" t="s">
        <v>1859</v>
      </c>
      <c r="B30" s="55">
        <v>9556</v>
      </c>
      <c r="C30" s="68" t="s">
        <v>26</v>
      </c>
      <c r="D30" s="55" t="s">
        <v>1858</v>
      </c>
      <c r="E30" s="68" t="s">
        <v>527</v>
      </c>
      <c r="F30" s="55" t="s">
        <v>584</v>
      </c>
      <c r="G30" s="124" t="s">
        <v>2923</v>
      </c>
      <c r="H30" s="77">
        <v>45046</v>
      </c>
      <c r="I30" s="64">
        <v>0</v>
      </c>
      <c r="J30" s="68" t="s">
        <v>130</v>
      </c>
      <c r="K30" s="69">
        <v>0</v>
      </c>
      <c r="L30" s="69">
        <v>0</v>
      </c>
      <c r="M30" s="62">
        <v>488.13740200000001</v>
      </c>
      <c r="N30" s="64">
        <v>29.41732</v>
      </c>
      <c r="O30" s="62">
        <v>0.143596956</v>
      </c>
      <c r="P30" s="69">
        <v>0</v>
      </c>
      <c r="Q30" s="63">
        <f t="shared" si="0"/>
        <v>1.118069833704481E-5</v>
      </c>
      <c r="R30" s="63">
        <f>O30/'סכום נכסי הקרן'!$C$41</f>
        <v>4.5917680032633346E-8</v>
      </c>
    </row>
    <row r="31" spans="1:18">
      <c r="A31" s="81" t="s">
        <v>1840</v>
      </c>
      <c r="B31" s="55" t="s">
        <v>1841</v>
      </c>
      <c r="C31" s="68" t="s">
        <v>26</v>
      </c>
      <c r="D31" s="55" t="s">
        <v>322</v>
      </c>
      <c r="E31" s="68" t="s">
        <v>242</v>
      </c>
      <c r="F31" s="55" t="s">
        <v>584</v>
      </c>
      <c r="G31" s="124" t="s">
        <v>2923</v>
      </c>
      <c r="H31" s="77">
        <v>45141</v>
      </c>
      <c r="I31" s="64">
        <v>2.6900000000038125</v>
      </c>
      <c r="J31" s="68" t="s">
        <v>130</v>
      </c>
      <c r="K31" s="69">
        <v>7.0499999999999993E-2</v>
      </c>
      <c r="L31" s="104">
        <v>6.13E-2</v>
      </c>
      <c r="M31" s="62">
        <v>217713.92449899999</v>
      </c>
      <c r="N31" s="64">
        <v>100</v>
      </c>
      <c r="O31" s="62">
        <v>217.71383849299997</v>
      </c>
      <c r="P31" s="63">
        <v>5.1888784564252648E-4</v>
      </c>
      <c r="Q31" s="63">
        <f>IFERROR(O31/$O$9,0)</f>
        <v>1.6951562343635804E-2</v>
      </c>
      <c r="R31" s="63">
        <f>O31/'סכום נכסי הקרן'!$C$41</f>
        <v>6.9617871110011444E-5</v>
      </c>
    </row>
    <row r="32" spans="1:18">
      <c r="A32" s="141" t="s">
        <v>2923</v>
      </c>
      <c r="B32" s="142" t="s">
        <v>2923</v>
      </c>
      <c r="C32" s="142" t="s">
        <v>2923</v>
      </c>
      <c r="D32" s="142" t="s">
        <v>2923</v>
      </c>
      <c r="E32" s="142" t="s">
        <v>2923</v>
      </c>
      <c r="F32" s="142" t="s">
        <v>2923</v>
      </c>
      <c r="G32" s="142" t="s">
        <v>2923</v>
      </c>
      <c r="H32" s="142" t="s">
        <v>2923</v>
      </c>
      <c r="I32" s="142" t="s">
        <v>2923</v>
      </c>
      <c r="J32" s="142" t="s">
        <v>2923</v>
      </c>
      <c r="K32" s="142" t="s">
        <v>2923</v>
      </c>
      <c r="L32" s="142" t="s">
        <v>2923</v>
      </c>
      <c r="M32" s="142" t="s">
        <v>2923</v>
      </c>
      <c r="N32" s="142" t="s">
        <v>2923</v>
      </c>
      <c r="O32" s="142" t="s">
        <v>2923</v>
      </c>
      <c r="P32" s="142" t="s">
        <v>2923</v>
      </c>
      <c r="Q32" s="142" t="s">
        <v>2923</v>
      </c>
      <c r="R32" s="142" t="s">
        <v>2923</v>
      </c>
    </row>
    <row r="33" spans="1:18">
      <c r="A33" s="124" t="s">
        <v>2923</v>
      </c>
      <c r="B33" s="124" t="s">
        <v>2923</v>
      </c>
      <c r="C33" s="124" t="s">
        <v>2923</v>
      </c>
      <c r="D33" s="124" t="s">
        <v>2923</v>
      </c>
      <c r="E33" s="124" t="s">
        <v>2923</v>
      </c>
      <c r="F33" s="124" t="s">
        <v>2923</v>
      </c>
      <c r="G33" s="124" t="s">
        <v>2923</v>
      </c>
      <c r="H33" s="124" t="s">
        <v>2923</v>
      </c>
      <c r="I33" s="124" t="s">
        <v>2923</v>
      </c>
      <c r="J33" s="124" t="s">
        <v>2923</v>
      </c>
      <c r="K33" s="124" t="s">
        <v>2923</v>
      </c>
      <c r="L33" s="124" t="s">
        <v>2923</v>
      </c>
      <c r="M33" s="124" t="s">
        <v>2923</v>
      </c>
      <c r="N33" s="124" t="s">
        <v>2923</v>
      </c>
      <c r="O33" s="124" t="s">
        <v>2923</v>
      </c>
      <c r="P33" s="124" t="s">
        <v>2923</v>
      </c>
      <c r="Q33" s="124" t="s">
        <v>2923</v>
      </c>
      <c r="R33" s="124" t="s">
        <v>2923</v>
      </c>
    </row>
    <row r="34" spans="1:18">
      <c r="A34" s="124" t="s">
        <v>2923</v>
      </c>
      <c r="B34" s="124" t="s">
        <v>2923</v>
      </c>
      <c r="C34" s="124" t="s">
        <v>2923</v>
      </c>
      <c r="D34" s="124" t="s">
        <v>2923</v>
      </c>
      <c r="E34" s="124" t="s">
        <v>2923</v>
      </c>
      <c r="F34" s="124" t="s">
        <v>2923</v>
      </c>
      <c r="G34" s="124" t="s">
        <v>2923</v>
      </c>
      <c r="H34" s="124" t="s">
        <v>2923</v>
      </c>
      <c r="I34" s="124" t="s">
        <v>2923</v>
      </c>
      <c r="J34" s="124" t="s">
        <v>2923</v>
      </c>
      <c r="K34" s="124" t="s">
        <v>2923</v>
      </c>
      <c r="L34" s="124" t="s">
        <v>2923</v>
      </c>
      <c r="M34" s="124" t="s">
        <v>2923</v>
      </c>
      <c r="N34" s="124" t="s">
        <v>2923</v>
      </c>
      <c r="O34" s="124" t="s">
        <v>2923</v>
      </c>
      <c r="P34" s="124" t="s">
        <v>2923</v>
      </c>
      <c r="Q34" s="124" t="s">
        <v>2923</v>
      </c>
      <c r="R34" s="124" t="s">
        <v>2923</v>
      </c>
    </row>
    <row r="35" spans="1:18">
      <c r="A35" s="96" t="s">
        <v>205</v>
      </c>
      <c r="B35" s="124" t="s">
        <v>2923</v>
      </c>
      <c r="C35" s="124" t="s">
        <v>2923</v>
      </c>
      <c r="D35" s="124" t="s">
        <v>2923</v>
      </c>
      <c r="E35" s="124" t="s">
        <v>2923</v>
      </c>
      <c r="F35" s="124" t="s">
        <v>2923</v>
      </c>
      <c r="G35" s="124" t="s">
        <v>2923</v>
      </c>
      <c r="H35" s="124" t="s">
        <v>2923</v>
      </c>
      <c r="I35" s="124" t="s">
        <v>2923</v>
      </c>
      <c r="J35" s="124" t="s">
        <v>2923</v>
      </c>
      <c r="K35" s="124" t="s">
        <v>2923</v>
      </c>
      <c r="L35" s="124" t="s">
        <v>2923</v>
      </c>
      <c r="M35" s="124" t="s">
        <v>2923</v>
      </c>
      <c r="N35" s="124" t="s">
        <v>2923</v>
      </c>
      <c r="O35" s="124" t="s">
        <v>2923</v>
      </c>
      <c r="P35" s="124" t="s">
        <v>2923</v>
      </c>
      <c r="Q35" s="124" t="s">
        <v>2923</v>
      </c>
      <c r="R35" s="124" t="s">
        <v>2923</v>
      </c>
    </row>
    <row r="36" spans="1:18">
      <c r="A36" s="96" t="s">
        <v>110</v>
      </c>
      <c r="B36" s="124" t="s">
        <v>2923</v>
      </c>
      <c r="C36" s="124" t="s">
        <v>2923</v>
      </c>
      <c r="D36" s="124" t="s">
        <v>2923</v>
      </c>
      <c r="E36" s="124" t="s">
        <v>2923</v>
      </c>
      <c r="F36" s="124" t="s">
        <v>2923</v>
      </c>
      <c r="G36" s="124" t="s">
        <v>2923</v>
      </c>
      <c r="H36" s="124" t="s">
        <v>2923</v>
      </c>
      <c r="I36" s="124" t="s">
        <v>2923</v>
      </c>
      <c r="J36" s="124" t="s">
        <v>2923</v>
      </c>
      <c r="K36" s="124" t="s">
        <v>2923</v>
      </c>
      <c r="L36" s="124" t="s">
        <v>2923</v>
      </c>
      <c r="M36" s="124" t="s">
        <v>2923</v>
      </c>
      <c r="N36" s="124" t="s">
        <v>2923</v>
      </c>
      <c r="O36" s="124" t="s">
        <v>2923</v>
      </c>
      <c r="P36" s="124" t="s">
        <v>2923</v>
      </c>
      <c r="Q36" s="124" t="s">
        <v>2923</v>
      </c>
      <c r="R36" s="124" t="s">
        <v>2923</v>
      </c>
    </row>
    <row r="37" spans="1:18">
      <c r="A37" s="96" t="s">
        <v>188</v>
      </c>
      <c r="B37" s="124" t="s">
        <v>2923</v>
      </c>
      <c r="C37" s="124" t="s">
        <v>2923</v>
      </c>
      <c r="D37" s="124" t="s">
        <v>2923</v>
      </c>
      <c r="E37" s="124" t="s">
        <v>2923</v>
      </c>
      <c r="F37" s="124" t="s">
        <v>2923</v>
      </c>
      <c r="G37" s="124" t="s">
        <v>2923</v>
      </c>
      <c r="H37" s="124" t="s">
        <v>2923</v>
      </c>
      <c r="I37" s="124" t="s">
        <v>2923</v>
      </c>
      <c r="J37" s="124" t="s">
        <v>2923</v>
      </c>
      <c r="K37" s="124" t="s">
        <v>2923</v>
      </c>
      <c r="L37" s="124" t="s">
        <v>2923</v>
      </c>
      <c r="M37" s="124" t="s">
        <v>2923</v>
      </c>
      <c r="N37" s="124" t="s">
        <v>2923</v>
      </c>
      <c r="O37" s="124" t="s">
        <v>2923</v>
      </c>
      <c r="P37" s="124" t="s">
        <v>2923</v>
      </c>
      <c r="Q37" s="124" t="s">
        <v>2923</v>
      </c>
      <c r="R37" s="124" t="s">
        <v>2923</v>
      </c>
    </row>
    <row r="38" spans="1:18">
      <c r="A38" s="96" t="s">
        <v>196</v>
      </c>
      <c r="B38" s="124" t="s">
        <v>2923</v>
      </c>
      <c r="C38" s="124" t="s">
        <v>2923</v>
      </c>
      <c r="D38" s="124" t="s">
        <v>2923</v>
      </c>
      <c r="E38" s="124" t="s">
        <v>2923</v>
      </c>
      <c r="F38" s="124" t="s">
        <v>2923</v>
      </c>
      <c r="G38" s="124" t="s">
        <v>2923</v>
      </c>
      <c r="H38" s="124" t="s">
        <v>2923</v>
      </c>
      <c r="I38" s="124" t="s">
        <v>2923</v>
      </c>
      <c r="J38" s="124" t="s">
        <v>2923</v>
      </c>
      <c r="K38" s="124" t="s">
        <v>2923</v>
      </c>
      <c r="L38" s="124" t="s">
        <v>2923</v>
      </c>
      <c r="M38" s="124" t="s">
        <v>2923</v>
      </c>
      <c r="N38" s="124" t="s">
        <v>2923</v>
      </c>
      <c r="O38" s="124" t="s">
        <v>2923</v>
      </c>
      <c r="P38" s="124" t="s">
        <v>2923</v>
      </c>
      <c r="Q38" s="124" t="s">
        <v>2923</v>
      </c>
      <c r="R38" s="124" t="s">
        <v>2923</v>
      </c>
    </row>
    <row r="39" spans="1:18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18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18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1:18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1:18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8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18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1:18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1:18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</row>
    <row r="112" spans="1:18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1:18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1:18" hidden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1:18" hidden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hidden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1:18" hidden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hidden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hidden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1:18" hidden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1:18" hidden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8" hidden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1:18" hidden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1:18" hidden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1:18" hidden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1:18" hidden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hidden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hidden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hidden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1:18" hidden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1:18" hidden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</row>
    <row r="132" spans="1:18" hidden="1">
      <c r="B132" s="1"/>
      <c r="C132" s="1"/>
      <c r="D132" s="1"/>
    </row>
    <row r="133" spans="1:18" hidden="1">
      <c r="B133" s="1"/>
      <c r="C133" s="1"/>
      <c r="D133" s="1"/>
    </row>
    <row r="134" spans="1:18" hidden="1">
      <c r="B134" s="1"/>
      <c r="C134" s="1"/>
      <c r="D134" s="1"/>
    </row>
    <row r="135" spans="1:18" hidden="1">
      <c r="B135" s="1"/>
      <c r="C135" s="1"/>
      <c r="D135" s="1"/>
    </row>
    <row r="136" spans="1:18" hidden="1">
      <c r="B136" s="1"/>
      <c r="C136" s="1"/>
      <c r="D136" s="1"/>
    </row>
    <row r="137" spans="1:18" hidden="1">
      <c r="B137" s="1"/>
      <c r="C137" s="1"/>
      <c r="D137" s="1"/>
    </row>
    <row r="138" spans="1:18" hidden="1">
      <c r="B138" s="1"/>
      <c r="C138" s="1"/>
      <c r="D138" s="1"/>
    </row>
    <row r="139" spans="1:18" hidden="1">
      <c r="B139" s="1"/>
      <c r="C139" s="1"/>
      <c r="D139" s="1"/>
    </row>
    <row r="140" spans="1:18" hidden="1">
      <c r="B140" s="1"/>
      <c r="C140" s="1"/>
      <c r="D140" s="1"/>
    </row>
    <row r="141" spans="1:18" hidden="1">
      <c r="B141" s="1"/>
      <c r="C141" s="1"/>
      <c r="D141" s="1"/>
    </row>
    <row r="142" spans="1:18" hidden="1">
      <c r="B142" s="1"/>
      <c r="C142" s="1"/>
      <c r="D142" s="1"/>
    </row>
    <row r="143" spans="1:18" hidden="1">
      <c r="B143" s="1"/>
      <c r="C143" s="1"/>
      <c r="D143" s="1"/>
    </row>
    <row r="144" spans="1:18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4 A39:A131">
    <cfRule type="cellIs" dxfId="6" priority="1" operator="equal">
      <formula>"NR3"</formula>
    </cfRule>
  </conditionalFormatting>
  <dataValidations count="1">
    <dataValidation allowBlank="1" showInputMessage="1" showErrorMessage="1" sqref="L23:L30 C1:XFD4 A1:A4 A5:XFD22 A23:K1048576 L32:L1048576 M23:AY1048576 BA23:XFD1048576 AZ23:AZ9999 AZ10001:AZ1048576" xr:uid="{00000000-0002-0000-0E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6.140625" style="2" bestFit="1" customWidth="1"/>
    <col min="2" max="2" width="44.140625" style="2" customWidth="1"/>
    <col min="3" max="3" width="13.5703125" style="2" customWidth="1"/>
    <col min="4" max="4" width="14.42578125" style="2" customWidth="1"/>
    <col min="5" max="5" width="40.28515625" style="1" bestFit="1" customWidth="1"/>
    <col min="6" max="6" width="12.28515625" style="1" bestFit="1" customWidth="1"/>
    <col min="7" max="7" width="14.5703125" style="1" customWidth="1"/>
    <col min="8" max="8" width="11.28515625" style="1" bestFit="1" customWidth="1"/>
    <col min="9" max="9" width="11.140625" style="1" customWidth="1"/>
    <col min="10" max="10" width="23.7109375" style="1" customWidth="1"/>
    <col min="11" max="11" width="28" style="1" customWidth="1"/>
    <col min="12" max="12" width="26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7" t="s">
        <v>143</v>
      </c>
      <c r="B1" s="37" t="s" vm="1">
        <v>213</v>
      </c>
    </row>
    <row r="2" spans="1:26">
      <c r="A2" s="37" t="s">
        <v>142</v>
      </c>
      <c r="B2" s="37" t="s">
        <v>214</v>
      </c>
    </row>
    <row r="3" spans="1:26">
      <c r="A3" s="37" t="s">
        <v>144</v>
      </c>
      <c r="B3" s="37" t="s">
        <v>215</v>
      </c>
    </row>
    <row r="4" spans="1:26">
      <c r="A4" s="37" t="s">
        <v>145</v>
      </c>
      <c r="B4" s="37">
        <v>2207</v>
      </c>
    </row>
    <row r="5" spans="1:26" ht="18.75">
      <c r="A5" s="152" t="s">
        <v>90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26" s="3" customFormat="1">
      <c r="A6" s="38" t="s">
        <v>114</v>
      </c>
      <c r="B6" s="39" t="s">
        <v>45</v>
      </c>
      <c r="C6" s="39" t="s">
        <v>116</v>
      </c>
      <c r="D6" s="39" t="s">
        <v>115</v>
      </c>
      <c r="E6" s="39" t="s">
        <v>65</v>
      </c>
      <c r="F6" s="39" t="s">
        <v>101</v>
      </c>
      <c r="G6" s="39" t="s">
        <v>190</v>
      </c>
      <c r="H6" s="39" t="s">
        <v>189</v>
      </c>
      <c r="I6" s="39" t="s">
        <v>109</v>
      </c>
      <c r="J6" s="39" t="s">
        <v>59</v>
      </c>
      <c r="K6" s="39" t="s">
        <v>146</v>
      </c>
      <c r="L6" s="41" t="s">
        <v>148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18" t="s">
        <v>2923</v>
      </c>
      <c r="G7" s="27" t="s">
        <v>197</v>
      </c>
      <c r="H7" s="118" t="s">
        <v>2923</v>
      </c>
      <c r="I7" s="27" t="s">
        <v>193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70" t="s">
        <v>28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120" t="s">
        <v>2923</v>
      </c>
      <c r="H9" s="120" t="s">
        <v>2923</v>
      </c>
      <c r="I9" s="72">
        <f>I10+I20</f>
        <v>12498.934704132002</v>
      </c>
      <c r="J9" s="120" t="s">
        <v>2923</v>
      </c>
      <c r="K9" s="74">
        <f t="shared" ref="K9:K16" si="0">IFERROR(I9/$I$9,0)</f>
        <v>1</v>
      </c>
      <c r="L9" s="74">
        <f>I9/'סכום נכסי הקרן'!$C$41</f>
        <v>3.9967566199182519E-3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1" t="s">
        <v>183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121" t="s">
        <v>2923</v>
      </c>
      <c r="I10" s="65">
        <f>SUM(I11:I18)</f>
        <v>2197.6715140689998</v>
      </c>
      <c r="J10" s="121" t="s">
        <v>2923</v>
      </c>
      <c r="K10" s="66">
        <f t="shared" si="0"/>
        <v>0.17582870589302907</v>
      </c>
      <c r="L10" s="66">
        <f>I10/'סכום נכסי הקרן'!$C$41</f>
        <v>7.0274454424962328E-4</v>
      </c>
    </row>
    <row r="11" spans="1:26">
      <c r="A11" s="61" t="s">
        <v>1860</v>
      </c>
      <c r="B11" s="55">
        <v>9326</v>
      </c>
      <c r="C11" s="68" t="s">
        <v>26</v>
      </c>
      <c r="D11" s="55" t="s">
        <v>1861</v>
      </c>
      <c r="E11" s="68" t="s">
        <v>1185</v>
      </c>
      <c r="F11" s="68" t="s">
        <v>129</v>
      </c>
      <c r="G11" s="62">
        <v>3205.6362829999998</v>
      </c>
      <c r="H11" s="62">
        <v>100</v>
      </c>
      <c r="I11" s="62">
        <v>11.626842798</v>
      </c>
      <c r="J11" s="63">
        <v>1.6028181414999999E-6</v>
      </c>
      <c r="K11" s="63">
        <f t="shared" si="0"/>
        <v>9.3022670117288487E-4</v>
      </c>
      <c r="L11" s="63">
        <f>I11/'סכום נכסי הקרן'!$C$41</f>
        <v>3.7178897259374456E-6</v>
      </c>
    </row>
    <row r="12" spans="1:26">
      <c r="A12" s="61" t="s">
        <v>1862</v>
      </c>
      <c r="B12" s="55">
        <v>9398</v>
      </c>
      <c r="C12" s="68" t="s">
        <v>26</v>
      </c>
      <c r="D12" s="55" t="s">
        <v>1863</v>
      </c>
      <c r="E12" s="68" t="s">
        <v>1185</v>
      </c>
      <c r="F12" s="68" t="s">
        <v>129</v>
      </c>
      <c r="G12" s="62">
        <v>3205.6362829999998</v>
      </c>
      <c r="H12" s="62">
        <v>100</v>
      </c>
      <c r="I12" s="62">
        <v>11.626842798</v>
      </c>
      <c r="J12" s="63">
        <v>1.6028181414999999E-6</v>
      </c>
      <c r="K12" s="63">
        <f t="shared" si="0"/>
        <v>9.3022670117288487E-4</v>
      </c>
      <c r="L12" s="63">
        <f>I12/'סכום נכסי הקרן'!$C$41</f>
        <v>3.7178897259374456E-6</v>
      </c>
    </row>
    <row r="13" spans="1:26">
      <c r="A13" s="61" t="s">
        <v>1864</v>
      </c>
      <c r="B13" s="55">
        <v>9152</v>
      </c>
      <c r="C13" s="68" t="s">
        <v>26</v>
      </c>
      <c r="D13" s="55" t="s">
        <v>1865</v>
      </c>
      <c r="E13" s="68" t="s">
        <v>1185</v>
      </c>
      <c r="F13" s="68" t="s">
        <v>129</v>
      </c>
      <c r="G13" s="62">
        <v>3205.6362829999998</v>
      </c>
      <c r="H13" s="62">
        <v>100</v>
      </c>
      <c r="I13" s="62">
        <v>11.626842798</v>
      </c>
      <c r="J13" s="63">
        <v>1.6028181414999999E-6</v>
      </c>
      <c r="K13" s="63">
        <f t="shared" si="0"/>
        <v>9.3022670117288487E-4</v>
      </c>
      <c r="L13" s="63">
        <f>I13/'סכום נכסי הקרן'!$C$41</f>
        <v>3.7178897259374456E-6</v>
      </c>
    </row>
    <row r="14" spans="1:26">
      <c r="A14" s="61" t="s">
        <v>1866</v>
      </c>
      <c r="B14" s="55">
        <v>9262</v>
      </c>
      <c r="C14" s="68" t="s">
        <v>26</v>
      </c>
      <c r="D14" s="55" t="s">
        <v>1867</v>
      </c>
      <c r="E14" s="68" t="s">
        <v>1185</v>
      </c>
      <c r="F14" s="68" t="s">
        <v>129</v>
      </c>
      <c r="G14" s="62">
        <v>3205.6362829999998</v>
      </c>
      <c r="H14" s="62">
        <v>100</v>
      </c>
      <c r="I14" s="62">
        <v>11.626842798</v>
      </c>
      <c r="J14" s="63">
        <v>1.6028181414999999E-6</v>
      </c>
      <c r="K14" s="63">
        <f t="shared" si="0"/>
        <v>9.3022670117288487E-4</v>
      </c>
      <c r="L14" s="63">
        <f>I14/'סכום נכסי הקרן'!$C$41</f>
        <v>3.7178897259374456E-6</v>
      </c>
    </row>
    <row r="15" spans="1:26">
      <c r="A15" s="61" t="s">
        <v>1868</v>
      </c>
      <c r="B15" s="55">
        <v>8838</v>
      </c>
      <c r="C15" s="68" t="s">
        <v>26</v>
      </c>
      <c r="D15" s="55" t="s">
        <v>1869</v>
      </c>
      <c r="E15" s="68" t="s">
        <v>390</v>
      </c>
      <c r="F15" s="68" t="s">
        <v>129</v>
      </c>
      <c r="G15" s="62">
        <v>2297.42056</v>
      </c>
      <c r="H15" s="62">
        <v>1196.0574999999999</v>
      </c>
      <c r="I15" s="62">
        <v>99.664414097000005</v>
      </c>
      <c r="J15" s="63">
        <v>9.73531223410489E-5</v>
      </c>
      <c r="K15" s="63">
        <f t="shared" si="0"/>
        <v>7.9738326870410891E-3</v>
      </c>
      <c r="L15" s="63">
        <f>I15/'סכום נכסי הקרן'!$C$41</f>
        <v>3.186946857805202E-5</v>
      </c>
    </row>
    <row r="16" spans="1:26">
      <c r="A16" s="61" t="s">
        <v>1870</v>
      </c>
      <c r="B16" s="55">
        <v>8824</v>
      </c>
      <c r="C16" s="68" t="s">
        <v>26</v>
      </c>
      <c r="D16" s="55" t="s">
        <v>1871</v>
      </c>
      <c r="E16" s="68" t="s">
        <v>1185</v>
      </c>
      <c r="F16" s="68" t="s">
        <v>130</v>
      </c>
      <c r="G16" s="62">
        <v>320.597759</v>
      </c>
      <c r="H16" s="62">
        <v>3904.375</v>
      </c>
      <c r="I16" s="62">
        <v>12.517338779999999</v>
      </c>
      <c r="J16" s="63">
        <v>3.8471727078940384E-4</v>
      </c>
      <c r="K16" s="63">
        <f t="shared" si="0"/>
        <v>1.0014724515571647E-3</v>
      </c>
      <c r="L16" s="63">
        <f>I16/'סכום נכסי הקרן'!$C$41</f>
        <v>4.0026416504268586E-6</v>
      </c>
    </row>
    <row r="17" spans="1:12">
      <c r="A17" s="61" t="s">
        <v>1872</v>
      </c>
      <c r="B17" s="55">
        <v>5992</v>
      </c>
      <c r="C17" s="68" t="s">
        <v>26</v>
      </c>
      <c r="D17" s="55" t="s">
        <v>1836</v>
      </c>
      <c r="E17" s="68" t="s">
        <v>477</v>
      </c>
      <c r="F17" s="68" t="s">
        <v>130</v>
      </c>
      <c r="G17" s="62">
        <v>1821</v>
      </c>
      <c r="H17" s="62">
        <v>0</v>
      </c>
      <c r="I17" s="62">
        <v>0</v>
      </c>
      <c r="J17" s="63">
        <v>6.6703296703296699E-5</v>
      </c>
      <c r="K17" s="99">
        <v>0</v>
      </c>
      <c r="L17" s="99">
        <v>0</v>
      </c>
    </row>
    <row r="18" spans="1:12">
      <c r="A18" s="61" t="s">
        <v>1873</v>
      </c>
      <c r="B18" s="55" t="s">
        <v>1874</v>
      </c>
      <c r="C18" s="68" t="s">
        <v>26</v>
      </c>
      <c r="D18" s="55" t="s">
        <v>1875</v>
      </c>
      <c r="E18" s="68" t="s">
        <v>271</v>
      </c>
      <c r="F18" s="68" t="s">
        <v>129</v>
      </c>
      <c r="G18" s="62">
        <v>84344.21</v>
      </c>
      <c r="H18" s="62">
        <v>666.51610000000005</v>
      </c>
      <c r="I18" s="62">
        <v>2038.9823899999999</v>
      </c>
      <c r="J18" s="63">
        <v>1.4199919443133625E-3</v>
      </c>
      <c r="K18" s="63">
        <f>IFERROR(I18/$I$9,0)</f>
        <v>0.16313249394973928</v>
      </c>
      <c r="L18" s="63">
        <f>I18/'סכום נכסי הקרן'!$C$41</f>
        <v>6.5200087511739458E-4</v>
      </c>
    </row>
    <row r="19" spans="1:12">
      <c r="A19" s="123" t="s">
        <v>2923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  <c r="K19" s="124" t="s">
        <v>2923</v>
      </c>
      <c r="L19" s="124" t="s">
        <v>2923</v>
      </c>
    </row>
    <row r="20" spans="1:12">
      <c r="A20" s="56" t="s">
        <v>182</v>
      </c>
      <c r="B20" s="121" t="s">
        <v>2923</v>
      </c>
      <c r="C20" s="121" t="s">
        <v>2923</v>
      </c>
      <c r="D20" s="121" t="s">
        <v>2923</v>
      </c>
      <c r="E20" s="121" t="s">
        <v>2923</v>
      </c>
      <c r="F20" s="121" t="s">
        <v>2923</v>
      </c>
      <c r="G20" s="121" t="s">
        <v>2923</v>
      </c>
      <c r="H20" s="121" t="s">
        <v>2923</v>
      </c>
      <c r="I20" s="65">
        <v>10301.263190063002</v>
      </c>
      <c r="J20" s="121" t="s">
        <v>2923</v>
      </c>
      <c r="K20" s="66">
        <f>IFERROR(I20/$I$9,0)</f>
        <v>0.82417129410697099</v>
      </c>
      <c r="L20" s="66">
        <f>I20/'סכום נכסי הקרן'!$C$41</f>
        <v>3.2940120756686287E-3</v>
      </c>
    </row>
    <row r="21" spans="1:12">
      <c r="A21" s="71" t="s">
        <v>63</v>
      </c>
      <c r="B21" s="121" t="s">
        <v>2923</v>
      </c>
      <c r="C21" s="121" t="s">
        <v>2923</v>
      </c>
      <c r="D21" s="121" t="s">
        <v>2923</v>
      </c>
      <c r="E21" s="121" t="s">
        <v>2923</v>
      </c>
      <c r="F21" s="121" t="s">
        <v>2923</v>
      </c>
      <c r="G21" s="121" t="s">
        <v>2923</v>
      </c>
      <c r="H21" s="121" t="s">
        <v>2923</v>
      </c>
      <c r="I21" s="65">
        <v>10301.263190063002</v>
      </c>
      <c r="J21" s="121" t="s">
        <v>2923</v>
      </c>
      <c r="K21" s="66">
        <f>IFERROR(I21/$I$9,0)</f>
        <v>0.82417129410697099</v>
      </c>
      <c r="L21" s="66">
        <f>I21/'סכום נכסי הקרן'!$C$41</f>
        <v>3.2940120756686287E-3</v>
      </c>
    </row>
    <row r="22" spans="1:12">
      <c r="A22" s="61" t="s">
        <v>1877</v>
      </c>
      <c r="B22" s="55">
        <v>3610</v>
      </c>
      <c r="C22" s="68" t="s">
        <v>26</v>
      </c>
      <c r="D22" s="124" t="s">
        <v>2923</v>
      </c>
      <c r="E22" s="68" t="s">
        <v>2768</v>
      </c>
      <c r="F22" s="68" t="s">
        <v>129</v>
      </c>
      <c r="G22" s="62">
        <v>27000</v>
      </c>
      <c r="H22" s="62">
        <v>412.65140000000002</v>
      </c>
      <c r="I22" s="62">
        <v>404.10540000000003</v>
      </c>
      <c r="J22" s="63">
        <v>3.9525664446511555E-3</v>
      </c>
      <c r="K22" s="63">
        <f>IFERROR(I22/$I$9,0)</f>
        <v>3.2331187382426081E-2</v>
      </c>
      <c r="L22" s="63">
        <f>I22/'סכום נכסי הקרן'!$C$41</f>
        <v>1.2921988720052889E-4</v>
      </c>
    </row>
    <row r="23" spans="1:12">
      <c r="A23" s="61" t="s">
        <v>1878</v>
      </c>
      <c r="B23" s="55" t="s">
        <v>1879</v>
      </c>
      <c r="C23" s="68" t="s">
        <v>26</v>
      </c>
      <c r="D23" s="124" t="s">
        <v>2923</v>
      </c>
      <c r="E23" s="68" t="s">
        <v>2768</v>
      </c>
      <c r="F23" s="68" t="s">
        <v>129</v>
      </c>
      <c r="G23" s="62">
        <v>209.78</v>
      </c>
      <c r="H23" s="62">
        <v>136380.97640000001</v>
      </c>
      <c r="I23" s="62">
        <v>1037.69957</v>
      </c>
      <c r="J23" s="63">
        <v>2.4750562397479782E-3</v>
      </c>
      <c r="K23" s="63">
        <f>IFERROR(I23/$I$9,0)</f>
        <v>8.3023041128213002E-2</v>
      </c>
      <c r="L23" s="63">
        <f>I23/'סכום נכסי הקרן'!$C$41</f>
        <v>3.318228892349306E-4</v>
      </c>
    </row>
    <row r="24" spans="1:12">
      <c r="A24" s="61" t="s">
        <v>1880</v>
      </c>
      <c r="B24" s="55" t="s">
        <v>1881</v>
      </c>
      <c r="C24" s="68" t="s">
        <v>26</v>
      </c>
      <c r="D24" s="124" t="s">
        <v>2923</v>
      </c>
      <c r="E24" s="68" t="s">
        <v>2768</v>
      </c>
      <c r="F24" s="68" t="s">
        <v>129</v>
      </c>
      <c r="G24" s="62">
        <v>134106.85</v>
      </c>
      <c r="H24" s="62">
        <v>166.0179</v>
      </c>
      <c r="I24" s="62">
        <v>807.52028000000007</v>
      </c>
      <c r="J24" s="63">
        <v>4.7519979857887033E-3</v>
      </c>
      <c r="K24" s="63">
        <f>IFERROR(I24/$I$9,0)</f>
        <v>6.460712845655904E-2</v>
      </c>
      <c r="L24" s="63">
        <f>I24/'סכום נכסי הקרן'!$C$41</f>
        <v>2.5821896835266124E-4</v>
      </c>
    </row>
    <row r="25" spans="1:12">
      <c r="A25" s="61" t="s">
        <v>1882</v>
      </c>
      <c r="B25" s="55" t="s">
        <v>1883</v>
      </c>
      <c r="C25" s="68" t="s">
        <v>26</v>
      </c>
      <c r="D25" s="124" t="s">
        <v>2923</v>
      </c>
      <c r="E25" s="68" t="s">
        <v>2768</v>
      </c>
      <c r="F25" s="68" t="s">
        <v>129</v>
      </c>
      <c r="G25" s="62">
        <v>153.26</v>
      </c>
      <c r="H25" s="62">
        <v>0</v>
      </c>
      <c r="I25" s="62">
        <v>0</v>
      </c>
      <c r="J25" s="63">
        <v>2.9400452152327566E-3</v>
      </c>
      <c r="K25" s="63">
        <f t="shared" ref="K25:K26" si="1">IFERROR(I25/$I$9,0)</f>
        <v>0</v>
      </c>
      <c r="L25" s="63">
        <f>I25/'סכום נכסי הקרן'!$C$41</f>
        <v>0</v>
      </c>
    </row>
    <row r="26" spans="1:12">
      <c r="A26" s="61" t="s">
        <v>1884</v>
      </c>
      <c r="B26" s="55" t="s">
        <v>1885</v>
      </c>
      <c r="C26" s="68" t="s">
        <v>26</v>
      </c>
      <c r="D26" s="124" t="s">
        <v>2923</v>
      </c>
      <c r="E26" s="68" t="s">
        <v>2768</v>
      </c>
      <c r="F26" s="68" t="s">
        <v>131</v>
      </c>
      <c r="G26" s="62">
        <v>0.6</v>
      </c>
      <c r="H26" s="62">
        <v>0</v>
      </c>
      <c r="I26" s="62">
        <v>0</v>
      </c>
      <c r="J26" s="63">
        <v>2.0253458531212437E-5</v>
      </c>
      <c r="K26" s="63">
        <f t="shared" si="1"/>
        <v>0</v>
      </c>
      <c r="L26" s="63">
        <f>I26/'סכום נכסי הקרן'!$C$41</f>
        <v>0</v>
      </c>
    </row>
    <row r="27" spans="1:12">
      <c r="A27" s="61" t="s">
        <v>2767</v>
      </c>
      <c r="B27" s="55">
        <v>4654</v>
      </c>
      <c r="C27" s="68" t="s">
        <v>26</v>
      </c>
      <c r="D27" s="124" t="s">
        <v>2923</v>
      </c>
      <c r="E27" s="68" t="s">
        <v>2768</v>
      </c>
      <c r="F27" s="68" t="s">
        <v>132</v>
      </c>
      <c r="G27" s="62">
        <v>145700.5</v>
      </c>
      <c r="H27" s="62">
        <v>337.74180000000001</v>
      </c>
      <c r="I27" s="62">
        <v>2273.9055699999999</v>
      </c>
      <c r="J27" s="63">
        <v>1.4749999999999999E-2</v>
      </c>
      <c r="K27" s="63">
        <f>IFERROR(I27/$I$9,0)</f>
        <v>0.18192795016748695</v>
      </c>
      <c r="L27" s="63">
        <f>I27/'סכום נכסי הקרן'!$C$41</f>
        <v>7.271217391800613E-4</v>
      </c>
    </row>
    <row r="28" spans="1:12">
      <c r="A28" s="61" t="s">
        <v>1886</v>
      </c>
      <c r="B28" s="55" t="s">
        <v>1887</v>
      </c>
      <c r="C28" s="68" t="s">
        <v>26</v>
      </c>
      <c r="D28" s="124" t="s">
        <v>2923</v>
      </c>
      <c r="E28" s="68" t="s">
        <v>2768</v>
      </c>
      <c r="F28" s="68" t="s">
        <v>129</v>
      </c>
      <c r="G28" s="62">
        <v>12.49</v>
      </c>
      <c r="H28" s="62">
        <v>0</v>
      </c>
      <c r="I28" s="62">
        <v>0</v>
      </c>
      <c r="J28" s="63">
        <v>2.3595968999921978E-4</v>
      </c>
      <c r="K28" s="63">
        <f t="shared" ref="K28" si="2">IFERROR(I28/$I$9,0)</f>
        <v>0</v>
      </c>
      <c r="L28" s="63">
        <f>I28/'סכום נכסי הקרן'!$C$41</f>
        <v>0</v>
      </c>
    </row>
    <row r="29" spans="1:12">
      <c r="A29" s="61" t="s">
        <v>1888</v>
      </c>
      <c r="B29" s="55" t="s">
        <v>1889</v>
      </c>
      <c r="C29" s="68" t="s">
        <v>26</v>
      </c>
      <c r="D29" s="124" t="s">
        <v>2923</v>
      </c>
      <c r="E29" s="68" t="s">
        <v>2768</v>
      </c>
      <c r="F29" s="68" t="s">
        <v>129</v>
      </c>
      <c r="G29" s="62">
        <v>14944</v>
      </c>
      <c r="H29" s="62">
        <v>542.71450000000004</v>
      </c>
      <c r="I29" s="62">
        <v>294.16149000000001</v>
      </c>
      <c r="J29" s="63">
        <v>4.1581102964688681E-3</v>
      </c>
      <c r="K29" s="63">
        <f t="shared" ref="K29:K34" si="3">IFERROR(I29/$I$9,0)</f>
        <v>2.3534924932662755E-2</v>
      </c>
      <c r="L29" s="63">
        <f>I29/'סכום נכסי הקרן'!$C$41</f>
        <v>9.4063367023898981E-5</v>
      </c>
    </row>
    <row r="30" spans="1:12">
      <c r="A30" s="61" t="s">
        <v>1890</v>
      </c>
      <c r="B30" s="55" t="s">
        <v>1891</v>
      </c>
      <c r="C30" s="68" t="s">
        <v>26</v>
      </c>
      <c r="D30" s="124" t="s">
        <v>2923</v>
      </c>
      <c r="E30" s="68" t="s">
        <v>2768</v>
      </c>
      <c r="F30" s="68" t="s">
        <v>129</v>
      </c>
      <c r="G30" s="62">
        <v>105683</v>
      </c>
      <c r="H30" s="62">
        <v>390.4735</v>
      </c>
      <c r="I30" s="62">
        <v>1496.7327299999999</v>
      </c>
      <c r="J30" s="63">
        <v>2.4030848918492162E-3</v>
      </c>
      <c r="K30" s="63">
        <f t="shared" si="3"/>
        <v>0.11974882383417826</v>
      </c>
      <c r="L30" s="63">
        <f>I30/'סכום נכסי הקרן'!$C$41</f>
        <v>4.7860690438667651E-4</v>
      </c>
    </row>
    <row r="31" spans="1:12">
      <c r="A31" s="61" t="s">
        <v>1892</v>
      </c>
      <c r="B31" s="55">
        <v>9720</v>
      </c>
      <c r="C31" s="68" t="s">
        <v>26</v>
      </c>
      <c r="D31" s="124" t="s">
        <v>2923</v>
      </c>
      <c r="E31" s="68" t="s">
        <v>2765</v>
      </c>
      <c r="F31" s="68" t="s">
        <v>129</v>
      </c>
      <c r="G31" s="62">
        <v>105.225835</v>
      </c>
      <c r="H31" s="62">
        <v>100.6147</v>
      </c>
      <c r="I31" s="62">
        <v>0.384000063</v>
      </c>
      <c r="J31" s="63">
        <v>2.9463233811785297E-5</v>
      </c>
      <c r="K31" s="63">
        <f t="shared" si="3"/>
        <v>3.0722623334695405E-5</v>
      </c>
      <c r="L31" s="63">
        <f>I31/'סכום נכסי הקרן'!$C$41</f>
        <v>1.227908481941988E-7</v>
      </c>
    </row>
    <row r="32" spans="1:12">
      <c r="A32" s="61" t="s">
        <v>1893</v>
      </c>
      <c r="B32" s="55">
        <v>4637</v>
      </c>
      <c r="C32" s="68" t="s">
        <v>26</v>
      </c>
      <c r="D32" s="124" t="s">
        <v>2923</v>
      </c>
      <c r="E32" s="68" t="s">
        <v>2768</v>
      </c>
      <c r="F32" s="68" t="s">
        <v>132</v>
      </c>
      <c r="G32" s="62">
        <v>782469.49</v>
      </c>
      <c r="H32" s="62">
        <v>25.128299999999999</v>
      </c>
      <c r="I32" s="62">
        <v>908.56727000000001</v>
      </c>
      <c r="J32" s="63">
        <v>4.3320946712783158E-3</v>
      </c>
      <c r="K32" s="63">
        <f t="shared" si="3"/>
        <v>7.2691576642898881E-2</v>
      </c>
      <c r="L32" s="63">
        <f>I32/'סכום נכסי הקרן'!$C$41</f>
        <v>2.9053054015980106E-4</v>
      </c>
    </row>
    <row r="33" spans="1:12">
      <c r="A33" s="61" t="s">
        <v>1894</v>
      </c>
      <c r="B33" s="55">
        <v>5691</v>
      </c>
      <c r="C33" s="68" t="s">
        <v>26</v>
      </c>
      <c r="D33" s="124" t="s">
        <v>2923</v>
      </c>
      <c r="E33" s="68" t="s">
        <v>2768</v>
      </c>
      <c r="F33" s="68" t="s">
        <v>129</v>
      </c>
      <c r="G33" s="62">
        <v>949344.19</v>
      </c>
      <c r="H33" s="62">
        <v>17.670999999999999</v>
      </c>
      <c r="I33" s="62">
        <v>608.46047999999996</v>
      </c>
      <c r="J33" s="63">
        <v>9.7875373596316949E-3</v>
      </c>
      <c r="K33" s="63">
        <f t="shared" si="3"/>
        <v>4.8680987172358782E-2</v>
      </c>
      <c r="L33" s="63">
        <f>I33/'סכום נכסי הקרן'!$C$41</f>
        <v>1.9456605774528047E-4</v>
      </c>
    </row>
    <row r="34" spans="1:12">
      <c r="A34" s="61" t="s">
        <v>1895</v>
      </c>
      <c r="B34" s="55">
        <v>3865</v>
      </c>
      <c r="C34" s="68" t="s">
        <v>26</v>
      </c>
      <c r="D34" s="124" t="s">
        <v>2923</v>
      </c>
      <c r="E34" s="68" t="s">
        <v>2768</v>
      </c>
      <c r="F34" s="68" t="s">
        <v>129</v>
      </c>
      <c r="G34" s="62">
        <v>13855</v>
      </c>
      <c r="H34" s="62">
        <v>673.65</v>
      </c>
      <c r="I34" s="62">
        <v>338.52317999999997</v>
      </c>
      <c r="J34" s="63">
        <v>3.2036265598349048E-3</v>
      </c>
      <c r="K34" s="63">
        <f t="shared" si="3"/>
        <v>2.7084162611721474E-2</v>
      </c>
      <c r="L34" s="63">
        <f>I34/'סכום נכסי הקרן'!$C$41</f>
        <v>1.0824880621334021E-4</v>
      </c>
    </row>
    <row r="35" spans="1:12">
      <c r="A35" s="61" t="s">
        <v>1896</v>
      </c>
      <c r="B35" s="55" t="s">
        <v>1897</v>
      </c>
      <c r="C35" s="68" t="s">
        <v>26</v>
      </c>
      <c r="D35" s="124" t="s">
        <v>2923</v>
      </c>
      <c r="E35" s="68" t="s">
        <v>2768</v>
      </c>
      <c r="F35" s="68" t="s">
        <v>129</v>
      </c>
      <c r="G35" s="62">
        <v>36.43</v>
      </c>
      <c r="H35" s="62">
        <v>0</v>
      </c>
      <c r="I35" s="62">
        <v>0</v>
      </c>
      <c r="J35" s="63">
        <v>2.9401842397085483E-3</v>
      </c>
      <c r="K35" s="63">
        <f t="shared" ref="K35" si="4">IFERROR(I35/$I$9,0)</f>
        <v>0</v>
      </c>
      <c r="L35" s="63">
        <f>I35/'סכום נכסי הקרן'!$C$41</f>
        <v>0</v>
      </c>
    </row>
    <row r="36" spans="1:12">
      <c r="A36" s="61" t="s">
        <v>1898</v>
      </c>
      <c r="B36" s="55">
        <v>4811</v>
      </c>
      <c r="C36" s="68" t="s">
        <v>26</v>
      </c>
      <c r="D36" s="124" t="s">
        <v>2923</v>
      </c>
      <c r="E36" s="68" t="s">
        <v>2768</v>
      </c>
      <c r="F36" s="68" t="s">
        <v>129</v>
      </c>
      <c r="G36" s="62">
        <v>17062.189999999999</v>
      </c>
      <c r="H36" s="62">
        <v>1E-4</v>
      </c>
      <c r="I36" s="62">
        <v>7.0000000000000007E-5</v>
      </c>
      <c r="J36" s="63">
        <v>9.8971466469237324E-4</v>
      </c>
      <c r="K36" s="63">
        <f>IFERROR(I36/$I$9,0)</f>
        <v>5.6004772932255443E-9</v>
      </c>
      <c r="L36" s="63">
        <f>I36/'סכום נכסי הקרן'!$C$41</f>
        <v>2.2383744696401045E-11</v>
      </c>
    </row>
    <row r="37" spans="1:12">
      <c r="A37" s="61" t="s">
        <v>1899</v>
      </c>
      <c r="B37" s="55">
        <v>5356</v>
      </c>
      <c r="C37" s="68" t="s">
        <v>26</v>
      </c>
      <c r="D37" s="124" t="s">
        <v>2923</v>
      </c>
      <c r="E37" s="68" t="s">
        <v>2768</v>
      </c>
      <c r="F37" s="68" t="s">
        <v>129</v>
      </c>
      <c r="G37" s="62">
        <v>252639.79</v>
      </c>
      <c r="H37" s="62">
        <v>232.58170000000001</v>
      </c>
      <c r="I37" s="62">
        <v>2131.2031499999998</v>
      </c>
      <c r="J37" s="63">
        <v>1.0657587403714081E-2</v>
      </c>
      <c r="K37" s="63">
        <f>IFERROR(I37/$I$9,0)</f>
        <v>0.17051078355465357</v>
      </c>
      <c r="L37" s="63">
        <f>I37/'סכום נכסי הקרן'!$C$41</f>
        <v>6.8149010293950987E-4</v>
      </c>
    </row>
    <row r="38" spans="1:12">
      <c r="A38" s="126" t="s">
        <v>2923</v>
      </c>
      <c r="B38" s="127" t="s">
        <v>2923</v>
      </c>
      <c r="C38" s="127" t="s">
        <v>2923</v>
      </c>
      <c r="D38" s="127" t="s">
        <v>2923</v>
      </c>
      <c r="E38" s="127" t="s">
        <v>2923</v>
      </c>
      <c r="F38" s="127" t="s">
        <v>2923</v>
      </c>
      <c r="G38" s="127" t="s">
        <v>2923</v>
      </c>
      <c r="H38" s="127" t="s">
        <v>2923</v>
      </c>
      <c r="I38" s="127" t="s">
        <v>2923</v>
      </c>
      <c r="J38" s="127" t="s">
        <v>2923</v>
      </c>
      <c r="K38" s="127" t="s">
        <v>2923</v>
      </c>
      <c r="L38" s="127" t="s">
        <v>2923</v>
      </c>
    </row>
    <row r="39" spans="1:12">
      <c r="A39" s="126" t="s">
        <v>2923</v>
      </c>
      <c r="B39" s="127" t="s">
        <v>2923</v>
      </c>
      <c r="C39" s="127" t="s">
        <v>2923</v>
      </c>
      <c r="D39" s="127" t="s">
        <v>2923</v>
      </c>
      <c r="E39" s="127" t="s">
        <v>2923</v>
      </c>
      <c r="F39" s="127" t="s">
        <v>2923</v>
      </c>
      <c r="G39" s="127" t="s">
        <v>2923</v>
      </c>
      <c r="H39" s="127" t="s">
        <v>2923</v>
      </c>
      <c r="I39" s="127" t="s">
        <v>2923</v>
      </c>
      <c r="J39" s="127" t="s">
        <v>2923</v>
      </c>
      <c r="K39" s="127" t="s">
        <v>2923</v>
      </c>
      <c r="L39" s="127" t="s">
        <v>2923</v>
      </c>
    </row>
    <row r="40" spans="1:12">
      <c r="A40" s="126" t="s">
        <v>2923</v>
      </c>
      <c r="B40" s="127" t="s">
        <v>2923</v>
      </c>
      <c r="C40" s="127" t="s">
        <v>2923</v>
      </c>
      <c r="D40" s="127" t="s">
        <v>2923</v>
      </c>
      <c r="E40" s="127" t="s">
        <v>2923</v>
      </c>
      <c r="F40" s="127" t="s">
        <v>2923</v>
      </c>
      <c r="G40" s="127" t="s">
        <v>2923</v>
      </c>
      <c r="H40" s="127" t="s">
        <v>2923</v>
      </c>
      <c r="I40" s="127" t="s">
        <v>2923</v>
      </c>
      <c r="J40" s="127" t="s">
        <v>2923</v>
      </c>
      <c r="K40" s="127" t="s">
        <v>2923</v>
      </c>
      <c r="L40" s="127" t="s">
        <v>2923</v>
      </c>
    </row>
    <row r="41" spans="1:12">
      <c r="A41" s="96" t="s">
        <v>205</v>
      </c>
      <c r="B41" s="127" t="s">
        <v>2923</v>
      </c>
      <c r="C41" s="127" t="s">
        <v>2923</v>
      </c>
      <c r="D41" s="127" t="s">
        <v>2923</v>
      </c>
      <c r="E41" s="127" t="s">
        <v>2923</v>
      </c>
      <c r="F41" s="127" t="s">
        <v>2923</v>
      </c>
      <c r="G41" s="127" t="s">
        <v>2923</v>
      </c>
      <c r="H41" s="127" t="s">
        <v>2923</v>
      </c>
      <c r="I41" s="127" t="s">
        <v>2923</v>
      </c>
      <c r="J41" s="127" t="s">
        <v>2923</v>
      </c>
      <c r="K41" s="127" t="s">
        <v>2923</v>
      </c>
      <c r="L41" s="127" t="s">
        <v>2923</v>
      </c>
    </row>
    <row r="42" spans="1:12">
      <c r="A42" s="96" t="s">
        <v>110</v>
      </c>
      <c r="B42" s="127" t="s">
        <v>2923</v>
      </c>
      <c r="C42" s="127" t="s">
        <v>2923</v>
      </c>
      <c r="D42" s="127" t="s">
        <v>2923</v>
      </c>
      <c r="E42" s="127" t="s">
        <v>2923</v>
      </c>
      <c r="F42" s="127" t="s">
        <v>2923</v>
      </c>
      <c r="G42" s="127" t="s">
        <v>2923</v>
      </c>
      <c r="H42" s="127" t="s">
        <v>2923</v>
      </c>
      <c r="I42" s="127" t="s">
        <v>2923</v>
      </c>
      <c r="J42" s="127" t="s">
        <v>2923</v>
      </c>
      <c r="K42" s="127" t="s">
        <v>2923</v>
      </c>
      <c r="L42" s="127" t="s">
        <v>2923</v>
      </c>
    </row>
    <row r="43" spans="1:12">
      <c r="A43" s="96" t="s">
        <v>188</v>
      </c>
      <c r="B43" s="127" t="s">
        <v>2923</v>
      </c>
      <c r="C43" s="127" t="s">
        <v>2923</v>
      </c>
      <c r="D43" s="127" t="s">
        <v>2923</v>
      </c>
      <c r="E43" s="127" t="s">
        <v>2923</v>
      </c>
      <c r="F43" s="127" t="s">
        <v>2923</v>
      </c>
      <c r="G43" s="127" t="s">
        <v>2923</v>
      </c>
      <c r="H43" s="127" t="s">
        <v>2923</v>
      </c>
      <c r="I43" s="127" t="s">
        <v>2923</v>
      </c>
      <c r="J43" s="127" t="s">
        <v>2923</v>
      </c>
      <c r="K43" s="127" t="s">
        <v>2923</v>
      </c>
      <c r="L43" s="127" t="s">
        <v>2923</v>
      </c>
    </row>
    <row r="44" spans="1:12">
      <c r="A44" s="96" t="s">
        <v>196</v>
      </c>
      <c r="B44" s="127" t="s">
        <v>2923</v>
      </c>
      <c r="C44" s="127" t="s">
        <v>2923</v>
      </c>
      <c r="D44" s="127" t="s">
        <v>2923</v>
      </c>
      <c r="E44" s="127" t="s">
        <v>2923</v>
      </c>
      <c r="F44" s="127" t="s">
        <v>2923</v>
      </c>
      <c r="G44" s="127" t="s">
        <v>2923</v>
      </c>
      <c r="H44" s="127" t="s">
        <v>2923</v>
      </c>
      <c r="I44" s="127" t="s">
        <v>2923</v>
      </c>
      <c r="J44" s="127" t="s">
        <v>2923</v>
      </c>
      <c r="K44" s="127" t="s">
        <v>2923</v>
      </c>
      <c r="L44" s="127" t="s">
        <v>2923</v>
      </c>
    </row>
    <row r="45" spans="1:12" hidden="1">
      <c r="B45" s="1"/>
      <c r="C45" s="1"/>
      <c r="D45" s="1"/>
    </row>
    <row r="46" spans="1:12" hidden="1">
      <c r="B46" s="1"/>
      <c r="C46" s="1"/>
      <c r="D46" s="1"/>
    </row>
    <row r="47" spans="1:12" hidden="1">
      <c r="B47" s="1"/>
      <c r="C47" s="1"/>
      <c r="D47" s="1"/>
    </row>
    <row r="48" spans="1:12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2"/>
      <c r="B399" s="1"/>
      <c r="C399" s="1"/>
      <c r="D399" s="1"/>
    </row>
    <row r="400" spans="1:4" hidden="1">
      <c r="A400" s="32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69.28515625" style="2" bestFit="1" customWidth="1"/>
    <col min="3" max="3" width="12.28515625" style="1" bestFit="1" customWidth="1"/>
    <col min="4" max="4" width="11.28515625" style="1" bestFit="1" customWidth="1"/>
    <col min="5" max="6" width="13.140625" style="1" bestFit="1" customWidth="1"/>
    <col min="7" max="7" width="10.140625" style="1" bestFit="1" customWidth="1"/>
    <col min="8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143</v>
      </c>
      <c r="B1" s="37" t="s" vm="1">
        <v>213</v>
      </c>
    </row>
    <row r="2" spans="1:10">
      <c r="A2" s="37" t="s">
        <v>142</v>
      </c>
      <c r="B2" s="37" t="s">
        <v>214</v>
      </c>
    </row>
    <row r="3" spans="1:10">
      <c r="A3" s="37" t="s">
        <v>144</v>
      </c>
      <c r="B3" s="37" t="s">
        <v>215</v>
      </c>
    </row>
    <row r="4" spans="1:10">
      <c r="A4" s="37" t="s">
        <v>145</v>
      </c>
      <c r="B4" s="37">
        <v>2207</v>
      </c>
    </row>
    <row r="5" spans="1:10" ht="18.75">
      <c r="A5" s="152" t="s">
        <v>96</v>
      </c>
      <c r="B5" s="153"/>
      <c r="C5" s="153"/>
      <c r="D5" s="153"/>
      <c r="E5" s="153"/>
      <c r="F5" s="153"/>
      <c r="G5" s="153"/>
      <c r="H5" s="153"/>
      <c r="I5" s="153"/>
      <c r="J5" s="154"/>
    </row>
    <row r="6" spans="1:10" s="3" customFormat="1" ht="78.75">
      <c r="A6" s="17" t="s">
        <v>114</v>
      </c>
      <c r="B6" s="25" t="s">
        <v>45</v>
      </c>
      <c r="C6" s="25" t="s">
        <v>101</v>
      </c>
      <c r="D6" s="25" t="s">
        <v>102</v>
      </c>
      <c r="E6" s="25" t="s">
        <v>190</v>
      </c>
      <c r="F6" s="25" t="s">
        <v>189</v>
      </c>
      <c r="G6" s="25" t="s">
        <v>109</v>
      </c>
      <c r="H6" s="25" t="s">
        <v>59</v>
      </c>
      <c r="I6" s="25" t="s">
        <v>146</v>
      </c>
      <c r="J6" s="26" t="s">
        <v>148</v>
      </c>
    </row>
    <row r="7" spans="1:10" s="3" customFormat="1">
      <c r="A7" s="117" t="s">
        <v>2923</v>
      </c>
      <c r="B7" s="118" t="s">
        <v>2923</v>
      </c>
      <c r="C7" s="118" t="s">
        <v>2923</v>
      </c>
      <c r="D7" s="27" t="s">
        <v>21</v>
      </c>
      <c r="E7" s="27" t="s">
        <v>197</v>
      </c>
      <c r="F7" s="118" t="s">
        <v>2923</v>
      </c>
      <c r="G7" s="27" t="s">
        <v>193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19" t="s">
        <v>2923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70" t="s">
        <v>1900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72">
        <v>58396.250953475988</v>
      </c>
      <c r="H9" s="120" t="s">
        <v>2923</v>
      </c>
      <c r="I9" s="74">
        <f>IFERROR(G9/$G$9,0)</f>
        <v>1</v>
      </c>
      <c r="J9" s="74">
        <f>G9/'סכום נכסי הקרן'!$C$41</f>
        <v>1.867323960813675E-2</v>
      </c>
    </row>
    <row r="10" spans="1:10">
      <c r="A10" s="56" t="s">
        <v>1901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65">
        <v>8024.6925264869988</v>
      </c>
      <c r="H10" s="121" t="s">
        <v>2923</v>
      </c>
      <c r="I10" s="66">
        <f t="shared" ref="I10:I69" si="0">IFERROR(G10/$G$9,0)</f>
        <v>0.13741794028661589</v>
      </c>
      <c r="J10" s="66">
        <f>G10/'סכום נכסי הקרן'!$C$41</f>
        <v>2.5660381254286064E-3</v>
      </c>
    </row>
    <row r="11" spans="1:10">
      <c r="A11" s="71" t="s">
        <v>177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65">
        <v>2096.615222421</v>
      </c>
      <c r="H11" s="121" t="s">
        <v>2923</v>
      </c>
      <c r="I11" s="66">
        <f t="shared" si="0"/>
        <v>3.5903250434541824E-2</v>
      </c>
      <c r="J11" s="66">
        <f>G11/'סכום נכסי הקרן'!$C$41</f>
        <v>6.704299980751393E-4</v>
      </c>
    </row>
    <row r="12" spans="1:10">
      <c r="A12" s="61" t="s">
        <v>1902</v>
      </c>
      <c r="B12" s="55">
        <v>5224</v>
      </c>
      <c r="C12" s="68" t="s">
        <v>129</v>
      </c>
      <c r="D12" s="77">
        <v>40801</v>
      </c>
      <c r="E12" s="62">
        <v>43735.418796999991</v>
      </c>
      <c r="F12" s="64">
        <v>120.56959999999999</v>
      </c>
      <c r="G12" s="62">
        <v>191.25758412099998</v>
      </c>
      <c r="H12" s="63">
        <v>5.9999999999999995E-4</v>
      </c>
      <c r="I12" s="63">
        <f t="shared" si="0"/>
        <v>3.2751688849575974E-3</v>
      </c>
      <c r="J12" s="63">
        <f>G12/'סכום נכסי הקרן'!$C$41</f>
        <v>6.1158013345927282E-5</v>
      </c>
    </row>
    <row r="13" spans="1:10">
      <c r="A13" s="61" t="s">
        <v>1903</v>
      </c>
      <c r="B13" s="55">
        <v>7034</v>
      </c>
      <c r="C13" s="68" t="s">
        <v>129</v>
      </c>
      <c r="D13" s="77">
        <v>43850</v>
      </c>
      <c r="E13" s="62">
        <v>57513.002633999997</v>
      </c>
      <c r="F13" s="64">
        <v>66</v>
      </c>
      <c r="G13" s="62">
        <v>137.67577597100001</v>
      </c>
      <c r="H13" s="63">
        <v>8.0000000000000004E-4</v>
      </c>
      <c r="I13" s="63">
        <f t="shared" si="0"/>
        <v>2.3576132666579168E-3</v>
      </c>
      <c r="J13" s="63">
        <f>G13/'סכום נכסי הקרן'!$C$41</f>
        <v>4.4024277431625278E-5</v>
      </c>
    </row>
    <row r="14" spans="1:10">
      <c r="A14" s="61" t="s">
        <v>1904</v>
      </c>
      <c r="B14" s="55">
        <v>8401</v>
      </c>
      <c r="C14" s="68" t="s">
        <v>129</v>
      </c>
      <c r="D14" s="77">
        <v>44621</v>
      </c>
      <c r="E14" s="62">
        <v>9153.8492050000004</v>
      </c>
      <c r="F14" s="64">
        <v>81.944800000000001</v>
      </c>
      <c r="G14" s="62">
        <v>27.206502160999996</v>
      </c>
      <c r="H14" s="63">
        <v>2.9999999999999997E-4</v>
      </c>
      <c r="I14" s="63">
        <f t="shared" si="0"/>
        <v>4.6589467160614961E-4</v>
      </c>
      <c r="J14" s="63">
        <f>G14/'סכום נכסי הקרן'!$C$41</f>
        <v>8.699762835055817E-6</v>
      </c>
    </row>
    <row r="15" spans="1:10">
      <c r="A15" s="61" t="s">
        <v>1905</v>
      </c>
      <c r="B15" s="55">
        <v>8507</v>
      </c>
      <c r="C15" s="68" t="s">
        <v>129</v>
      </c>
      <c r="D15" s="77">
        <v>44621</v>
      </c>
      <c r="E15" s="62">
        <v>7811.2842249999994</v>
      </c>
      <c r="F15" s="64">
        <v>100.4772</v>
      </c>
      <c r="G15" s="62">
        <v>28.466725986999997</v>
      </c>
      <c r="H15" s="63">
        <v>2.0000000000000001E-4</v>
      </c>
      <c r="I15" s="63">
        <f t="shared" si="0"/>
        <v>4.8747523209459627E-4</v>
      </c>
      <c r="J15" s="63">
        <f>G15/'סכום נכסי הקרן'!$C$41</f>
        <v>9.1027418119344707E-6</v>
      </c>
    </row>
    <row r="16" spans="1:10">
      <c r="A16" s="61" t="s">
        <v>2769</v>
      </c>
      <c r="B16" s="55">
        <v>9867</v>
      </c>
      <c r="C16" s="68" t="s">
        <v>129</v>
      </c>
      <c r="D16" s="77">
        <v>45222</v>
      </c>
      <c r="E16" s="62">
        <v>9550.2161340000002</v>
      </c>
      <c r="F16" s="64">
        <v>102</v>
      </c>
      <c r="G16" s="62">
        <v>35.331406618999999</v>
      </c>
      <c r="H16" s="63">
        <v>0</v>
      </c>
      <c r="I16" s="63">
        <f t="shared" si="0"/>
        <v>6.0502867978885083E-4</v>
      </c>
      <c r="J16" s="63">
        <f>G16/'סכום נכסי הקרן'!$C$41</f>
        <v>1.1297845507491857E-5</v>
      </c>
    </row>
    <row r="17" spans="1:10">
      <c r="A17" s="61" t="s">
        <v>1906</v>
      </c>
      <c r="B17" s="55">
        <v>5277</v>
      </c>
      <c r="C17" s="68" t="s">
        <v>129</v>
      </c>
      <c r="D17" s="77">
        <v>42481</v>
      </c>
      <c r="E17" s="62">
        <v>416420.53</v>
      </c>
      <c r="F17" s="64">
        <v>109.8112</v>
      </c>
      <c r="G17" s="62">
        <v>1658.54143</v>
      </c>
      <c r="H17" s="63">
        <v>1.6999999999999999E-3</v>
      </c>
      <c r="I17" s="63">
        <f t="shared" si="0"/>
        <v>2.8401505283641444E-2</v>
      </c>
      <c r="J17" s="63">
        <f>G17/'סכום נכסי הקרן'!$C$41</f>
        <v>5.3034811339319862E-4</v>
      </c>
    </row>
    <row r="18" spans="1:10">
      <c r="A18" s="61" t="s">
        <v>1907</v>
      </c>
      <c r="B18" s="55">
        <v>8402</v>
      </c>
      <c r="C18" s="68" t="s">
        <v>129</v>
      </c>
      <c r="D18" s="77">
        <v>44560</v>
      </c>
      <c r="E18" s="62">
        <v>5001.1151</v>
      </c>
      <c r="F18" s="64">
        <v>99.982100000000003</v>
      </c>
      <c r="G18" s="62">
        <v>18.135797562</v>
      </c>
      <c r="H18" s="63">
        <v>2.0000000000000001E-4</v>
      </c>
      <c r="I18" s="63">
        <f t="shared" si="0"/>
        <v>3.1056441579526572E-4</v>
      </c>
      <c r="J18" s="63">
        <f>G18/'סכום נכסי הקרן'!$C$41</f>
        <v>5.7992437499060073E-6</v>
      </c>
    </row>
    <row r="19" spans="1:10">
      <c r="A19" s="123" t="s">
        <v>2923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</row>
    <row r="20" spans="1:10">
      <c r="A20" s="58" t="s">
        <v>179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62">
        <v>21.283680047000004</v>
      </c>
      <c r="H20" s="124" t="s">
        <v>2923</v>
      </c>
      <c r="I20" s="63">
        <f t="shared" si="0"/>
        <v>3.644699736624635E-4</v>
      </c>
      <c r="J20" s="63">
        <f>G20/'סכום נכסי הקרן'!$C$41</f>
        <v>6.8058351481704723E-6</v>
      </c>
    </row>
    <row r="21" spans="1:10">
      <c r="A21" s="61" t="s">
        <v>1908</v>
      </c>
      <c r="B21" s="55" t="s">
        <v>1909</v>
      </c>
      <c r="C21" s="68" t="s">
        <v>130</v>
      </c>
      <c r="D21" s="77">
        <v>45158</v>
      </c>
      <c r="E21" s="62">
        <v>12.929516</v>
      </c>
      <c r="F21" s="64">
        <v>164613.12</v>
      </c>
      <c r="G21" s="62">
        <v>21.283680047000004</v>
      </c>
      <c r="H21" s="63">
        <v>9.8025140257771043E-9</v>
      </c>
      <c r="I21" s="63">
        <f t="shared" si="0"/>
        <v>3.644699736624635E-4</v>
      </c>
      <c r="J21" s="63">
        <f>G21/'סכום נכסי הקרן'!$C$41</f>
        <v>6.8058351481704723E-6</v>
      </c>
    </row>
    <row r="22" spans="1:10">
      <c r="A22" s="123" t="s">
        <v>2923</v>
      </c>
      <c r="B22" s="124" t="s">
        <v>2923</v>
      </c>
      <c r="C22" s="124" t="s">
        <v>2923</v>
      </c>
      <c r="D22" s="124" t="s">
        <v>2923</v>
      </c>
      <c r="E22" s="124" t="s">
        <v>2923</v>
      </c>
      <c r="F22" s="124" t="s">
        <v>2923</v>
      </c>
      <c r="G22" s="124" t="s">
        <v>2923</v>
      </c>
      <c r="H22" s="124" t="s">
        <v>2923</v>
      </c>
      <c r="I22" s="124" t="s">
        <v>2923</v>
      </c>
      <c r="J22" s="124" t="s">
        <v>2923</v>
      </c>
    </row>
    <row r="23" spans="1:10">
      <c r="A23" s="71" t="s">
        <v>181</v>
      </c>
      <c r="B23" s="121" t="s">
        <v>2923</v>
      </c>
      <c r="C23" s="121" t="s">
        <v>2923</v>
      </c>
      <c r="D23" s="121" t="s">
        <v>2923</v>
      </c>
      <c r="E23" s="121" t="s">
        <v>2923</v>
      </c>
      <c r="F23" s="121" t="s">
        <v>2923</v>
      </c>
      <c r="G23" s="65">
        <v>5906.7936240190002</v>
      </c>
      <c r="H23" s="121" t="s">
        <v>2923</v>
      </c>
      <c r="I23" s="66">
        <f t="shared" si="0"/>
        <v>0.10115021987841162</v>
      </c>
      <c r="J23" s="66">
        <f>G23/'סכום נכסי הקרן'!$C$41</f>
        <v>1.888802292205297E-3</v>
      </c>
    </row>
    <row r="24" spans="1:10">
      <c r="A24" s="61" t="s">
        <v>1910</v>
      </c>
      <c r="B24" s="55">
        <v>5272</v>
      </c>
      <c r="C24" s="68" t="s">
        <v>129</v>
      </c>
      <c r="D24" s="77">
        <v>42403</v>
      </c>
      <c r="E24" s="62">
        <v>61659.297571000003</v>
      </c>
      <c r="F24" s="64">
        <v>113.42319999999999</v>
      </c>
      <c r="G24" s="62">
        <v>253.65768477899996</v>
      </c>
      <c r="H24" s="63">
        <v>1E-4</v>
      </c>
      <c r="I24" s="63">
        <f t="shared" si="0"/>
        <v>4.3437323567413226E-3</v>
      </c>
      <c r="J24" s="63">
        <f>G24/'סכום נכסי הקרן'!$C$41</f>
        <v>8.1111555091047254E-5</v>
      </c>
    </row>
    <row r="25" spans="1:10">
      <c r="A25" s="61" t="s">
        <v>1911</v>
      </c>
      <c r="B25" s="55">
        <v>7038</v>
      </c>
      <c r="C25" s="68" t="s">
        <v>129</v>
      </c>
      <c r="D25" s="77">
        <v>43556</v>
      </c>
      <c r="E25" s="62">
        <v>91917.807346999994</v>
      </c>
      <c r="F25" s="64">
        <v>117.4562</v>
      </c>
      <c r="G25" s="62">
        <v>391.58239453199997</v>
      </c>
      <c r="H25" s="63">
        <v>2.0000000000000001E-4</v>
      </c>
      <c r="I25" s="63">
        <f t="shared" si="0"/>
        <v>6.7056084618166969E-3</v>
      </c>
      <c r="J25" s="63">
        <f>G25/'סכום נכסי הקרן'!$C$41</f>
        <v>1.252154335258525E-4</v>
      </c>
    </row>
    <row r="26" spans="1:10">
      <c r="A26" s="61" t="s">
        <v>1912</v>
      </c>
      <c r="B26" s="55">
        <v>9290</v>
      </c>
      <c r="C26" s="68" t="s">
        <v>129</v>
      </c>
      <c r="D26" s="77">
        <v>44853</v>
      </c>
      <c r="E26" s="62">
        <v>8392.6013710000007</v>
      </c>
      <c r="F26" s="64">
        <v>111.11109999999999</v>
      </c>
      <c r="G26" s="62">
        <v>33.822180210999996</v>
      </c>
      <c r="H26" s="63">
        <v>1E-4</v>
      </c>
      <c r="I26" s="63">
        <f t="shared" si="0"/>
        <v>5.7918410272512122E-4</v>
      </c>
      <c r="J26" s="63">
        <f>G26/'סכום נכסי הקרן'!$C$41</f>
        <v>1.0815243527409878E-5</v>
      </c>
    </row>
    <row r="27" spans="1:10">
      <c r="A27" s="61" t="s">
        <v>1913</v>
      </c>
      <c r="B27" s="55">
        <v>6662</v>
      </c>
      <c r="C27" s="68" t="s">
        <v>129</v>
      </c>
      <c r="D27" s="77">
        <v>43556</v>
      </c>
      <c r="E27" s="62">
        <v>49555.322096000004</v>
      </c>
      <c r="F27" s="64">
        <v>133.20480000000001</v>
      </c>
      <c r="G27" s="62">
        <v>239.418515601</v>
      </c>
      <c r="H27" s="63">
        <v>1E-4</v>
      </c>
      <c r="I27" s="63">
        <f t="shared" si="0"/>
        <v>4.0998953133437209E-3</v>
      </c>
      <c r="J27" s="63">
        <f>G27/'סכום נכסי הקרן'!$C$41</f>
        <v>7.6558327554344198E-5</v>
      </c>
    </row>
    <row r="28" spans="1:10">
      <c r="A28" s="61" t="s">
        <v>1914</v>
      </c>
      <c r="B28" s="55">
        <v>5322</v>
      </c>
      <c r="C28" s="68" t="s">
        <v>131</v>
      </c>
      <c r="D28" s="77">
        <v>42527</v>
      </c>
      <c r="E28" s="62">
        <v>373319.62</v>
      </c>
      <c r="F28" s="64">
        <v>317.93540000000002</v>
      </c>
      <c r="G28" s="62">
        <v>4761.4291299999995</v>
      </c>
      <c r="H28" s="63">
        <v>4.0000000000000001E-3</v>
      </c>
      <c r="I28" s="63">
        <f t="shared" si="0"/>
        <v>8.1536555040038566E-2</v>
      </c>
      <c r="J28" s="63">
        <f>G28/'סכום נכסי הקרן'!$C$41</f>
        <v>1.5225516290846704E-3</v>
      </c>
    </row>
    <row r="29" spans="1:10">
      <c r="A29" s="61" t="s">
        <v>1915</v>
      </c>
      <c r="B29" s="55">
        <v>5289</v>
      </c>
      <c r="C29" s="68" t="s">
        <v>129</v>
      </c>
      <c r="D29" s="77">
        <v>42736</v>
      </c>
      <c r="E29" s="62">
        <v>44507.204380999996</v>
      </c>
      <c r="F29" s="64">
        <v>112.22150000000001</v>
      </c>
      <c r="G29" s="62">
        <v>181.156508094</v>
      </c>
      <c r="H29" s="63">
        <v>2.9999999999999997E-4</v>
      </c>
      <c r="I29" s="63">
        <f t="shared" si="0"/>
        <v>3.1021941500718347E-3</v>
      </c>
      <c r="J29" s="63">
        <f>G29/'סכום נכסי הקרן'!$C$41</f>
        <v>5.7928014675251504E-5</v>
      </c>
    </row>
    <row r="30" spans="1:10">
      <c r="A30" s="61" t="s">
        <v>1916</v>
      </c>
      <c r="B30" s="55">
        <v>8405</v>
      </c>
      <c r="C30" s="68" t="s">
        <v>129</v>
      </c>
      <c r="D30" s="77">
        <v>44581</v>
      </c>
      <c r="E30" s="62">
        <v>7448.7885199999992</v>
      </c>
      <c r="F30" s="64">
        <v>108.9652</v>
      </c>
      <c r="G30" s="62">
        <v>29.438862226000001</v>
      </c>
      <c r="H30" s="63">
        <v>2.0000000000000001E-4</v>
      </c>
      <c r="I30" s="63">
        <f t="shared" si="0"/>
        <v>5.0412246925669597E-4</v>
      </c>
      <c r="J30" s="63">
        <f>G30/'סכום נכסי הקרן'!$C$41</f>
        <v>9.4135996602758363E-6</v>
      </c>
    </row>
    <row r="31" spans="1:10">
      <c r="A31" s="61" t="s">
        <v>1917</v>
      </c>
      <c r="B31" s="55">
        <v>5230</v>
      </c>
      <c r="C31" s="68" t="s">
        <v>129</v>
      </c>
      <c r="D31" s="77">
        <v>40372</v>
      </c>
      <c r="E31" s="62">
        <v>24062.517509000005</v>
      </c>
      <c r="F31" s="64">
        <v>18.6633</v>
      </c>
      <c r="G31" s="62">
        <v>16.288348576000001</v>
      </c>
      <c r="H31" s="63">
        <v>2.0000000000000001E-4</v>
      </c>
      <c r="I31" s="63">
        <f t="shared" si="0"/>
        <v>2.7892798441764435E-4</v>
      </c>
      <c r="J31" s="63">
        <f>G31/'סכום נכסי הקרן'!$C$41</f>
        <v>5.208489086445307E-6</v>
      </c>
    </row>
    <row r="32" spans="1:10">
      <c r="A32" s="123" t="s">
        <v>2923</v>
      </c>
      <c r="B32" s="124" t="s">
        <v>2923</v>
      </c>
      <c r="C32" s="124" t="s">
        <v>2923</v>
      </c>
      <c r="D32" s="124" t="s">
        <v>2923</v>
      </c>
      <c r="E32" s="124" t="s">
        <v>2923</v>
      </c>
      <c r="F32" s="124" t="s">
        <v>2923</v>
      </c>
      <c r="G32" s="124" t="s">
        <v>2923</v>
      </c>
      <c r="H32" s="124" t="s">
        <v>2923</v>
      </c>
      <c r="I32" s="124" t="s">
        <v>2923</v>
      </c>
      <c r="J32" s="124" t="s">
        <v>2923</v>
      </c>
    </row>
    <row r="33" spans="1:10">
      <c r="A33" s="56" t="s">
        <v>1918</v>
      </c>
      <c r="B33" s="121" t="s">
        <v>2923</v>
      </c>
      <c r="C33" s="121" t="s">
        <v>2923</v>
      </c>
      <c r="D33" s="121" t="s">
        <v>2923</v>
      </c>
      <c r="E33" s="121" t="s">
        <v>2923</v>
      </c>
      <c r="F33" s="121" t="s">
        <v>2923</v>
      </c>
      <c r="G33" s="65">
        <v>50371.558426988988</v>
      </c>
      <c r="H33" s="121" t="s">
        <v>2923</v>
      </c>
      <c r="I33" s="66">
        <f t="shared" si="0"/>
        <v>0.86258205971338409</v>
      </c>
      <c r="J33" s="66">
        <f>G33/'סכום נכסי הקרן'!$C$41</f>
        <v>1.6107201482708142E-2</v>
      </c>
    </row>
    <row r="34" spans="1:10">
      <c r="A34" s="71" t="s">
        <v>177</v>
      </c>
      <c r="B34" s="121" t="s">
        <v>2923</v>
      </c>
      <c r="C34" s="121" t="s">
        <v>2923</v>
      </c>
      <c r="D34" s="121" t="s">
        <v>2923</v>
      </c>
      <c r="E34" s="121" t="s">
        <v>2923</v>
      </c>
      <c r="F34" s="121" t="s">
        <v>2923</v>
      </c>
      <c r="G34" s="65">
        <v>469.65513299900005</v>
      </c>
      <c r="H34" s="121" t="s">
        <v>2923</v>
      </c>
      <c r="I34" s="66">
        <f t="shared" si="0"/>
        <v>8.0425562485710259E-3</v>
      </c>
      <c r="J34" s="66">
        <f>G34/'סכום נכסי הקרן'!$C$41</f>
        <v>1.501805798914842E-4</v>
      </c>
    </row>
    <row r="35" spans="1:10">
      <c r="A35" s="61" t="s">
        <v>1919</v>
      </c>
      <c r="B35" s="55">
        <v>8888</v>
      </c>
      <c r="C35" s="68" t="s">
        <v>129</v>
      </c>
      <c r="D35" s="77">
        <v>44476</v>
      </c>
      <c r="E35" s="62">
        <v>5151.7870999999996</v>
      </c>
      <c r="F35" s="64">
        <v>89.915700000000001</v>
      </c>
      <c r="G35" s="62">
        <v>16.801226676999999</v>
      </c>
      <c r="H35" s="63">
        <v>5.0000000000000001E-4</v>
      </c>
      <c r="I35" s="63">
        <f t="shared" si="0"/>
        <v>2.8771070749705242E-4</v>
      </c>
      <c r="J35" s="63">
        <f>G35/'סכום נכסי הקרן'!$C$41</f>
        <v>5.3724909789190069E-6</v>
      </c>
    </row>
    <row r="36" spans="1:10">
      <c r="A36" s="61" t="s">
        <v>1920</v>
      </c>
      <c r="B36" s="55">
        <v>84032</v>
      </c>
      <c r="C36" s="68" t="s">
        <v>129</v>
      </c>
      <c r="D36" s="77">
        <v>44314</v>
      </c>
      <c r="E36" s="62">
        <v>24355.55</v>
      </c>
      <c r="F36" s="64">
        <v>100</v>
      </c>
      <c r="G36" s="62">
        <v>88.337559999999996</v>
      </c>
      <c r="H36" s="63">
        <v>0</v>
      </c>
      <c r="I36" s="63">
        <f t="shared" si="0"/>
        <v>1.5127265630524485E-3</v>
      </c>
      <c r="J36" s="63">
        <f>G36/'סכום נכסי הקרן'!$C$41</f>
        <v>2.8247505573471555E-5</v>
      </c>
    </row>
    <row r="37" spans="1:10">
      <c r="A37" s="61" t="s">
        <v>1921</v>
      </c>
      <c r="B37" s="55">
        <v>84034</v>
      </c>
      <c r="C37" s="68" t="s">
        <v>129</v>
      </c>
      <c r="D37" s="77">
        <v>44314</v>
      </c>
      <c r="E37" s="62">
        <v>14014.9</v>
      </c>
      <c r="F37" s="64">
        <v>100</v>
      </c>
      <c r="G37" s="62">
        <v>50.83202</v>
      </c>
      <c r="H37" s="63">
        <v>0</v>
      </c>
      <c r="I37" s="63">
        <f t="shared" si="0"/>
        <v>8.7046718188291963E-4</v>
      </c>
      <c r="J37" s="63">
        <f>G37/'סכום נכסי הקרן'!$C$41</f>
        <v>1.6254442258319312E-5</v>
      </c>
    </row>
    <row r="38" spans="1:10">
      <c r="A38" s="61" t="s">
        <v>1922</v>
      </c>
      <c r="B38" s="55">
        <v>9239</v>
      </c>
      <c r="C38" s="68" t="s">
        <v>129</v>
      </c>
      <c r="D38" s="77">
        <v>44742</v>
      </c>
      <c r="E38" s="62">
        <v>11659.159202000001</v>
      </c>
      <c r="F38" s="64">
        <v>106.13509999999999</v>
      </c>
      <c r="G38" s="62">
        <v>44.882167453000001</v>
      </c>
      <c r="H38" s="63">
        <v>0</v>
      </c>
      <c r="I38" s="63">
        <f t="shared" si="0"/>
        <v>7.6857960434407698E-4</v>
      </c>
      <c r="J38" s="63">
        <f>G38/'סכום נכסי הקרן'!$C$41</f>
        <v>1.4351871109843889E-5</v>
      </c>
    </row>
    <row r="39" spans="1:10">
      <c r="A39" s="61" t="s">
        <v>1923</v>
      </c>
      <c r="B39" s="55">
        <v>97211</v>
      </c>
      <c r="C39" s="68" t="s">
        <v>129</v>
      </c>
      <c r="D39" s="77">
        <v>45166</v>
      </c>
      <c r="E39" s="62">
        <v>8086.38</v>
      </c>
      <c r="F39" s="64">
        <v>100</v>
      </c>
      <c r="G39" s="62">
        <v>29.3293</v>
      </c>
      <c r="H39" s="63">
        <v>1E-4</v>
      </c>
      <c r="I39" s="63">
        <f t="shared" si="0"/>
        <v>5.0224628329935959E-4</v>
      </c>
      <c r="J39" s="63">
        <f>G39/'סכום נכסי הקרן'!$C$41</f>
        <v>9.378565190345074E-6</v>
      </c>
    </row>
    <row r="40" spans="1:10">
      <c r="A40" s="61" t="s">
        <v>1924</v>
      </c>
      <c r="B40" s="55">
        <v>9616</v>
      </c>
      <c r="C40" s="68" t="s">
        <v>129</v>
      </c>
      <c r="D40" s="77">
        <v>45093</v>
      </c>
      <c r="E40" s="62">
        <v>2555.2371910000002</v>
      </c>
      <c r="F40" s="64">
        <v>98.447900000000004</v>
      </c>
      <c r="G40" s="62">
        <v>9.1239990009999996</v>
      </c>
      <c r="H40" s="63">
        <v>5.0000000000000001E-4</v>
      </c>
      <c r="I40" s="63">
        <f t="shared" si="0"/>
        <v>1.5624288977504817E-4</v>
      </c>
      <c r="J40" s="63">
        <f>G40/'סכום נכסי הקרן'!$C$41</f>
        <v>2.9175609178371737E-6</v>
      </c>
    </row>
    <row r="41" spans="1:10">
      <c r="A41" s="61" t="s">
        <v>1925</v>
      </c>
      <c r="B41" s="55">
        <v>8338</v>
      </c>
      <c r="C41" s="68" t="s">
        <v>129</v>
      </c>
      <c r="D41" s="77">
        <v>44561</v>
      </c>
      <c r="E41" s="62">
        <v>8089.5553840000011</v>
      </c>
      <c r="F41" s="64">
        <v>80.141499999999994</v>
      </c>
      <c r="G41" s="62">
        <v>23.514171117</v>
      </c>
      <c r="H41" s="63">
        <v>2.9999999999999997E-4</v>
      </c>
      <c r="I41" s="63">
        <f t="shared" si="0"/>
        <v>4.0266576591935032E-4</v>
      </c>
      <c r="J41" s="63">
        <f>G41/'סכום נכסי הקרן'!$C$41</f>
        <v>7.5190743290059336E-6</v>
      </c>
    </row>
    <row r="42" spans="1:10">
      <c r="A42" s="61" t="s">
        <v>1926</v>
      </c>
      <c r="B42" s="55">
        <v>84031</v>
      </c>
      <c r="C42" s="68" t="s">
        <v>129</v>
      </c>
      <c r="D42" s="77">
        <v>44314</v>
      </c>
      <c r="E42" s="62">
        <v>14658.37</v>
      </c>
      <c r="F42" s="64">
        <v>100</v>
      </c>
      <c r="G42" s="62">
        <v>53.165910000000004</v>
      </c>
      <c r="H42" s="63">
        <v>0</v>
      </c>
      <c r="I42" s="63">
        <f t="shared" si="0"/>
        <v>9.1043361743131472E-4</v>
      </c>
      <c r="J42" s="63">
        <f>G42/'סכום נכסי הקרן'!$C$41</f>
        <v>1.7000745085597647E-5</v>
      </c>
    </row>
    <row r="43" spans="1:10">
      <c r="A43" s="61" t="s">
        <v>1927</v>
      </c>
      <c r="B43" s="55">
        <v>84033</v>
      </c>
      <c r="C43" s="68" t="s">
        <v>129</v>
      </c>
      <c r="D43" s="77">
        <v>44314</v>
      </c>
      <c r="E43" s="62">
        <v>14360.76</v>
      </c>
      <c r="F43" s="64">
        <v>100</v>
      </c>
      <c r="G43" s="62">
        <v>52.086489999999998</v>
      </c>
      <c r="H43" s="63">
        <v>0</v>
      </c>
      <c r="I43" s="63">
        <f t="shared" si="0"/>
        <v>8.9194921162827822E-4</v>
      </c>
      <c r="J43" s="63">
        <f>G43/'סכום נכסי הקרן'!$C$41</f>
        <v>1.6655581347023515E-5</v>
      </c>
    </row>
    <row r="44" spans="1:10">
      <c r="A44" s="61" t="s">
        <v>1928</v>
      </c>
      <c r="B44" s="55">
        <v>84036</v>
      </c>
      <c r="C44" s="68" t="s">
        <v>129</v>
      </c>
      <c r="D44" s="77">
        <v>44314</v>
      </c>
      <c r="E44" s="62">
        <v>21918.38</v>
      </c>
      <c r="F44" s="64">
        <v>100</v>
      </c>
      <c r="G44" s="62">
        <v>79.497969999999995</v>
      </c>
      <c r="H44" s="63">
        <v>0</v>
      </c>
      <c r="I44" s="63">
        <f t="shared" si="0"/>
        <v>1.3613540030735132E-3</v>
      </c>
      <c r="J44" s="63">
        <f>G44/'סכום נכסי הקרן'!$C$41</f>
        <v>2.5420889490887844E-5</v>
      </c>
    </row>
    <row r="45" spans="1:10">
      <c r="A45" s="61" t="s">
        <v>1929</v>
      </c>
      <c r="B45" s="55">
        <v>84035</v>
      </c>
      <c r="C45" s="68" t="s">
        <v>129</v>
      </c>
      <c r="D45" s="77">
        <v>44314</v>
      </c>
      <c r="E45" s="62">
        <v>6088.89</v>
      </c>
      <c r="F45" s="64">
        <v>100</v>
      </c>
      <c r="G45" s="62">
        <v>22.084389999999999</v>
      </c>
      <c r="H45" s="63">
        <v>0</v>
      </c>
      <c r="I45" s="63">
        <f t="shared" si="0"/>
        <v>3.7818164076311212E-4</v>
      </c>
      <c r="J45" s="63">
        <f>G45/'סכום נכסי הקרן'!$C$41</f>
        <v>7.0618763933678888E-6</v>
      </c>
    </row>
    <row r="46" spans="1:10">
      <c r="A46" s="123" t="s">
        <v>2923</v>
      </c>
      <c r="B46" s="124" t="s">
        <v>2923</v>
      </c>
      <c r="C46" s="124" t="s">
        <v>2923</v>
      </c>
      <c r="D46" s="124" t="s">
        <v>2923</v>
      </c>
      <c r="E46" s="124" t="s">
        <v>2923</v>
      </c>
      <c r="F46" s="124" t="s">
        <v>2923</v>
      </c>
      <c r="G46" s="124" t="s">
        <v>2923</v>
      </c>
      <c r="H46" s="124" t="s">
        <v>2923</v>
      </c>
      <c r="I46" s="124" t="s">
        <v>2923</v>
      </c>
      <c r="J46" s="124" t="s">
        <v>2923</v>
      </c>
    </row>
    <row r="47" spans="1:10">
      <c r="A47" s="71" t="s">
        <v>1930</v>
      </c>
      <c r="B47" s="124" t="s">
        <v>2923</v>
      </c>
      <c r="C47" s="124" t="s">
        <v>2923</v>
      </c>
      <c r="D47" s="124" t="s">
        <v>2923</v>
      </c>
      <c r="E47" s="124" t="s">
        <v>2923</v>
      </c>
      <c r="F47" s="124" t="s">
        <v>2923</v>
      </c>
      <c r="G47" s="62">
        <v>36.595861001999999</v>
      </c>
      <c r="H47" s="124" t="s">
        <v>2923</v>
      </c>
      <c r="I47" s="63">
        <f t="shared" si="0"/>
        <v>6.2668168597254203E-4</v>
      </c>
      <c r="J47" s="63">
        <f>G47/'סכום נכסי הקרן'!$C$41</f>
        <v>1.170217728019639E-5</v>
      </c>
    </row>
    <row r="48" spans="1:10">
      <c r="A48" s="61" t="s">
        <v>1931</v>
      </c>
      <c r="B48" s="55" t="s">
        <v>1932</v>
      </c>
      <c r="C48" s="68" t="s">
        <v>129</v>
      </c>
      <c r="D48" s="77">
        <v>44616</v>
      </c>
      <c r="E48" s="62">
        <v>5.5572359999999996</v>
      </c>
      <c r="F48" s="64">
        <v>100927.1</v>
      </c>
      <c r="G48" s="62">
        <v>20.342962127</v>
      </c>
      <c r="H48" s="63">
        <v>7.2138163570921981E-6</v>
      </c>
      <c r="I48" s="63">
        <f t="shared" si="0"/>
        <v>3.4836075595344538E-4</v>
      </c>
      <c r="J48" s="63">
        <f>G48/'סכום נכסי הקרן'!$C$41</f>
        <v>6.5050238659903366E-6</v>
      </c>
    </row>
    <row r="49" spans="1:10">
      <c r="A49" s="61" t="s">
        <v>1933</v>
      </c>
      <c r="B49" s="55">
        <v>9628</v>
      </c>
      <c r="C49" s="68" t="s">
        <v>129</v>
      </c>
      <c r="D49" s="77">
        <v>45103</v>
      </c>
      <c r="E49" s="62">
        <v>1.8759749999999999</v>
      </c>
      <c r="F49" s="64">
        <v>130547.18</v>
      </c>
      <c r="G49" s="62">
        <v>8.8826343909999999</v>
      </c>
      <c r="H49" s="63">
        <v>6.0333797797492762E-5</v>
      </c>
      <c r="I49" s="63">
        <f t="shared" si="0"/>
        <v>1.5210966878809998E-4</v>
      </c>
      <c r="J49" s="63">
        <f>G49/'סכום נכסי הקרן'!$C$41</f>
        <v>2.8403802919945108E-6</v>
      </c>
    </row>
    <row r="50" spans="1:10">
      <c r="A50" s="61" t="s">
        <v>1934</v>
      </c>
      <c r="B50" s="55">
        <v>9768</v>
      </c>
      <c r="C50" s="68" t="s">
        <v>129</v>
      </c>
      <c r="D50" s="77">
        <v>45103</v>
      </c>
      <c r="E50" s="62">
        <v>1.5551919999999999</v>
      </c>
      <c r="F50" s="64">
        <v>130662.52</v>
      </c>
      <c r="G50" s="62">
        <v>7.3702644840000007</v>
      </c>
      <c r="H50" s="63">
        <v>5.0061279966926236E-5</v>
      </c>
      <c r="I50" s="63">
        <f t="shared" si="0"/>
        <v>1.2621126123099676E-4</v>
      </c>
      <c r="J50" s="63">
        <f>G50/'סכום נכסי הקרן'!$C$41</f>
        <v>2.3567731222115428E-6</v>
      </c>
    </row>
    <row r="51" spans="1:10">
      <c r="A51" s="123" t="s">
        <v>2923</v>
      </c>
      <c r="B51" s="124" t="s">
        <v>2923</v>
      </c>
      <c r="C51" s="124" t="s">
        <v>2923</v>
      </c>
      <c r="D51" s="124" t="s">
        <v>2923</v>
      </c>
      <c r="E51" s="124" t="s">
        <v>2923</v>
      </c>
      <c r="F51" s="124" t="s">
        <v>2923</v>
      </c>
      <c r="G51" s="124" t="s">
        <v>2923</v>
      </c>
      <c r="H51" s="124" t="s">
        <v>2923</v>
      </c>
      <c r="I51" s="124" t="s">
        <v>2923</v>
      </c>
      <c r="J51" s="124" t="s">
        <v>2923</v>
      </c>
    </row>
    <row r="52" spans="1:10">
      <c r="A52" s="71" t="s">
        <v>180</v>
      </c>
      <c r="B52" s="121" t="s">
        <v>2923</v>
      </c>
      <c r="C52" s="121" t="s">
        <v>2923</v>
      </c>
      <c r="D52" s="121" t="s">
        <v>2923</v>
      </c>
      <c r="E52" s="121" t="s">
        <v>2923</v>
      </c>
      <c r="F52" s="121" t="s">
        <v>2923</v>
      </c>
      <c r="G52" s="65">
        <v>8032.5559099999991</v>
      </c>
      <c r="H52" s="121" t="s">
        <v>2923</v>
      </c>
      <c r="I52" s="66">
        <f t="shared" si="0"/>
        <v>0.13755259590893082</v>
      </c>
      <c r="J52" s="66">
        <f>G52/'סכום נכסי הקרן'!$C$41</f>
        <v>2.5685525821286764E-3</v>
      </c>
    </row>
    <row r="53" spans="1:10">
      <c r="A53" s="61" t="s">
        <v>1935</v>
      </c>
      <c r="B53" s="55">
        <v>5343</v>
      </c>
      <c r="C53" s="68" t="s">
        <v>129</v>
      </c>
      <c r="D53" s="77">
        <v>43382</v>
      </c>
      <c r="E53" s="62">
        <v>429545.65</v>
      </c>
      <c r="F53" s="64">
        <v>171.4846</v>
      </c>
      <c r="G53" s="62">
        <v>2671.6650299999997</v>
      </c>
      <c r="H53" s="63">
        <v>3.3999999999999998E-3</v>
      </c>
      <c r="I53" s="63">
        <f t="shared" si="0"/>
        <v>4.5750625877138969E-2</v>
      </c>
      <c r="J53" s="63">
        <f>G53/'סכום נכסי הקרן'!$C$41</f>
        <v>8.5431239922603751E-4</v>
      </c>
    </row>
    <row r="54" spans="1:10">
      <c r="A54" s="61" t="s">
        <v>1936</v>
      </c>
      <c r="B54" s="55">
        <v>5299</v>
      </c>
      <c r="C54" s="68" t="s">
        <v>129</v>
      </c>
      <c r="D54" s="77">
        <v>42831</v>
      </c>
      <c r="E54" s="62">
        <v>1083885.8500000001</v>
      </c>
      <c r="F54" s="64">
        <v>136.0231</v>
      </c>
      <c r="G54" s="62">
        <v>5347.4135199999992</v>
      </c>
      <c r="H54" s="63">
        <v>1.1999999999999999E-3</v>
      </c>
      <c r="I54" s="63">
        <f t="shared" si="0"/>
        <v>9.1571178503569647E-2</v>
      </c>
      <c r="J54" s="63">
        <f>G54/'סכום נכסי הקרן'!$C$41</f>
        <v>1.7099305573966175E-3</v>
      </c>
    </row>
    <row r="55" spans="1:10">
      <c r="A55" s="61" t="s">
        <v>1937</v>
      </c>
      <c r="B55" s="55">
        <v>53431</v>
      </c>
      <c r="C55" s="68" t="s">
        <v>129</v>
      </c>
      <c r="D55" s="77">
        <v>43382</v>
      </c>
      <c r="E55" s="62">
        <v>3269.53</v>
      </c>
      <c r="F55" s="64">
        <v>113.65049999999999</v>
      </c>
      <c r="G55" s="62">
        <v>13.477360000000001</v>
      </c>
      <c r="H55" s="63">
        <v>3.3999999999999998E-3</v>
      </c>
      <c r="I55" s="63">
        <f t="shared" si="0"/>
        <v>2.3079152822220298E-4</v>
      </c>
      <c r="J55" s="63">
        <f>G55/'סכום נכסי הקרן'!$C$41</f>
        <v>4.3096255060212514E-6</v>
      </c>
    </row>
    <row r="56" spans="1:10">
      <c r="A56" s="123" t="s">
        <v>2923</v>
      </c>
      <c r="B56" s="124" t="s">
        <v>2923</v>
      </c>
      <c r="C56" s="124" t="s">
        <v>2923</v>
      </c>
      <c r="D56" s="124" t="s">
        <v>2923</v>
      </c>
      <c r="E56" s="124" t="s">
        <v>2923</v>
      </c>
      <c r="F56" s="124" t="s">
        <v>2923</v>
      </c>
      <c r="G56" s="124" t="s">
        <v>2923</v>
      </c>
      <c r="H56" s="124" t="s">
        <v>2923</v>
      </c>
      <c r="I56" s="124" t="s">
        <v>2923</v>
      </c>
      <c r="J56" s="124" t="s">
        <v>2923</v>
      </c>
    </row>
    <row r="57" spans="1:10">
      <c r="A57" s="71" t="s">
        <v>181</v>
      </c>
      <c r="B57" s="121" t="s">
        <v>2923</v>
      </c>
      <c r="C57" s="121" t="s">
        <v>2923</v>
      </c>
      <c r="D57" s="121" t="s">
        <v>2923</v>
      </c>
      <c r="E57" s="121" t="s">
        <v>2923</v>
      </c>
      <c r="F57" s="121" t="s">
        <v>2923</v>
      </c>
      <c r="G57" s="65">
        <v>41832.751522988008</v>
      </c>
      <c r="H57" s="121" t="s">
        <v>2923</v>
      </c>
      <c r="I57" s="66">
        <f t="shared" si="0"/>
        <v>0.71636022586990999</v>
      </c>
      <c r="J57" s="66">
        <f>G57/'סכום נכסי הקרן'!$C$41</f>
        <v>1.3376766143407793E-2</v>
      </c>
    </row>
    <row r="58" spans="1:10">
      <c r="A58" s="61" t="s">
        <v>1938</v>
      </c>
      <c r="B58" s="55">
        <v>7055</v>
      </c>
      <c r="C58" s="68" t="s">
        <v>129</v>
      </c>
      <c r="D58" s="77">
        <v>43914</v>
      </c>
      <c r="E58" s="62">
        <v>96621.876331000007</v>
      </c>
      <c r="F58" s="64">
        <v>113.4684</v>
      </c>
      <c r="G58" s="62">
        <v>397.64722263300001</v>
      </c>
      <c r="H58" s="63">
        <v>5.0000000000000001E-4</v>
      </c>
      <c r="I58" s="63">
        <f t="shared" si="0"/>
        <v>6.8094649252364442E-3</v>
      </c>
      <c r="J58" s="63">
        <f>G58/'סכום נכסי הקרן'!$C$41</f>
        <v>1.2715477015214313E-4</v>
      </c>
    </row>
    <row r="59" spans="1:10">
      <c r="A59" s="61" t="s">
        <v>1939</v>
      </c>
      <c r="B59" s="55">
        <v>5271</v>
      </c>
      <c r="C59" s="68" t="s">
        <v>129</v>
      </c>
      <c r="D59" s="77">
        <v>42352</v>
      </c>
      <c r="E59" s="62">
        <v>62218.93437100001</v>
      </c>
      <c r="F59" s="64">
        <v>84.997500000000002</v>
      </c>
      <c r="G59" s="62">
        <v>191.812221924</v>
      </c>
      <c r="H59" s="63">
        <v>5.0000000000000001E-4</v>
      </c>
      <c r="I59" s="63">
        <f t="shared" si="0"/>
        <v>3.2846667173345744E-3</v>
      </c>
      <c r="J59" s="63">
        <f>G59/'סכום נכסי הקרן'!$C$41</f>
        <v>6.1335368645660501E-5</v>
      </c>
    </row>
    <row r="60" spans="1:10">
      <c r="A60" s="61" t="s">
        <v>1940</v>
      </c>
      <c r="B60" s="55">
        <v>5238</v>
      </c>
      <c r="C60" s="68" t="s">
        <v>131</v>
      </c>
      <c r="D60" s="77">
        <v>43221</v>
      </c>
      <c r="E60" s="62">
        <v>74650.142149000007</v>
      </c>
      <c r="F60" s="64">
        <v>89.927700000000002</v>
      </c>
      <c r="G60" s="62">
        <v>269.30334495699998</v>
      </c>
      <c r="H60" s="63">
        <v>0</v>
      </c>
      <c r="I60" s="63">
        <f t="shared" si="0"/>
        <v>4.6116546963186501E-3</v>
      </c>
      <c r="J60" s="63">
        <f>G60/'סכום נכסי הקרן'!$C$41</f>
        <v>8.6114533134347266E-5</v>
      </c>
    </row>
    <row r="61" spans="1:10">
      <c r="A61" s="61" t="s">
        <v>1941</v>
      </c>
      <c r="B61" s="55">
        <v>7070</v>
      </c>
      <c r="C61" s="68" t="s">
        <v>131</v>
      </c>
      <c r="D61" s="77">
        <v>44075</v>
      </c>
      <c r="E61" s="62">
        <v>181003.616912</v>
      </c>
      <c r="F61" s="64">
        <v>101.8006</v>
      </c>
      <c r="G61" s="62">
        <v>739.18852028799995</v>
      </c>
      <c r="H61" s="63">
        <v>0</v>
      </c>
      <c r="I61" s="63">
        <f t="shared" si="0"/>
        <v>1.2658150278806561E-2</v>
      </c>
      <c r="J61" s="63">
        <f>G61/'סכום נכסי הקרן'!$C$41</f>
        <v>2.3636867315195791E-4</v>
      </c>
    </row>
    <row r="62" spans="1:10">
      <c r="A62" s="61" t="s">
        <v>1942</v>
      </c>
      <c r="B62" s="55">
        <v>5339</v>
      </c>
      <c r="C62" s="68" t="s">
        <v>129</v>
      </c>
      <c r="D62" s="77">
        <v>42916</v>
      </c>
      <c r="E62" s="62">
        <v>106614.329513</v>
      </c>
      <c r="F62" s="64">
        <v>77.599299999999999</v>
      </c>
      <c r="G62" s="62">
        <v>300.06886749799997</v>
      </c>
      <c r="H62" s="63">
        <v>1E-4</v>
      </c>
      <c r="I62" s="63">
        <f t="shared" si="0"/>
        <v>5.1384954102115799E-3</v>
      </c>
      <c r="J62" s="63">
        <f>G62/'סכום נכסי הקרן'!$C$41</f>
        <v>9.5952356020191781E-5</v>
      </c>
    </row>
    <row r="63" spans="1:10">
      <c r="A63" s="61" t="s">
        <v>1943</v>
      </c>
      <c r="B63" s="55">
        <v>60831</v>
      </c>
      <c r="C63" s="68" t="s">
        <v>129</v>
      </c>
      <c r="D63" s="77">
        <v>42555</v>
      </c>
      <c r="E63" s="62">
        <v>9674.9599999999991</v>
      </c>
      <c r="F63" s="64">
        <v>100</v>
      </c>
      <c r="G63" s="62">
        <v>35.091070000000002</v>
      </c>
      <c r="H63" s="63">
        <v>0</v>
      </c>
      <c r="I63" s="63">
        <f t="shared" si="0"/>
        <v>6.0091306251760731E-4</v>
      </c>
      <c r="J63" s="63">
        <f>G63/'סכום נכסי הקרן'!$C$41</f>
        <v>1.1220993600050541E-5</v>
      </c>
    </row>
    <row r="64" spans="1:10">
      <c r="A64" s="61" t="s">
        <v>1944</v>
      </c>
      <c r="B64" s="55">
        <v>8400</v>
      </c>
      <c r="C64" s="68" t="s">
        <v>129</v>
      </c>
      <c r="D64" s="77">
        <v>44544</v>
      </c>
      <c r="E64" s="62">
        <v>15676.186663000002</v>
      </c>
      <c r="F64" s="64">
        <v>115.3809</v>
      </c>
      <c r="G64" s="62">
        <v>65.602728669000001</v>
      </c>
      <c r="H64" s="63">
        <v>0</v>
      </c>
      <c r="I64" s="63">
        <f t="shared" si="0"/>
        <v>1.1234065132240318E-3</v>
      </c>
      <c r="J64" s="63">
        <f>G64/'סכום נכסי הקרן'!$C$41</f>
        <v>2.0977638998773792E-5</v>
      </c>
    </row>
    <row r="65" spans="1:10">
      <c r="A65" s="61" t="s">
        <v>1945</v>
      </c>
      <c r="B65" s="55">
        <v>8843</v>
      </c>
      <c r="C65" s="68" t="s">
        <v>129</v>
      </c>
      <c r="D65" s="77">
        <v>44562</v>
      </c>
      <c r="E65" s="62">
        <v>17311.746239</v>
      </c>
      <c r="F65" s="64">
        <v>109.55670000000001</v>
      </c>
      <c r="G65" s="62">
        <v>68.79032712499999</v>
      </c>
      <c r="H65" s="63">
        <v>0</v>
      </c>
      <c r="I65" s="63">
        <f t="shared" si="0"/>
        <v>1.1779921827482541E-3</v>
      </c>
      <c r="J65" s="63">
        <f>G65/'סכום נכסי הקרן'!$C$41</f>
        <v>2.1996930284970162E-5</v>
      </c>
    </row>
    <row r="66" spans="1:10">
      <c r="A66" s="61" t="s">
        <v>1946</v>
      </c>
      <c r="B66" s="55">
        <v>5291</v>
      </c>
      <c r="C66" s="68" t="s">
        <v>129</v>
      </c>
      <c r="D66" s="77">
        <v>42787</v>
      </c>
      <c r="E66" s="62">
        <v>61691.654634999999</v>
      </c>
      <c r="F66" s="64">
        <v>63.939500000000002</v>
      </c>
      <c r="G66" s="62">
        <v>143.06823191300001</v>
      </c>
      <c r="H66" s="63">
        <v>0</v>
      </c>
      <c r="I66" s="63">
        <f t="shared" si="0"/>
        <v>2.4499557690267097E-3</v>
      </c>
      <c r="J66" s="63">
        <f>G66/'סכום נכסי הקרן'!$C$41</f>
        <v>4.5748611104372688E-5</v>
      </c>
    </row>
    <row r="67" spans="1:10">
      <c r="A67" s="61" t="s">
        <v>1947</v>
      </c>
      <c r="B67" s="55">
        <v>5281</v>
      </c>
      <c r="C67" s="68" t="s">
        <v>129</v>
      </c>
      <c r="D67" s="77">
        <v>42603</v>
      </c>
      <c r="E67" s="62">
        <v>1418390.9</v>
      </c>
      <c r="F67" s="64">
        <v>22.7532</v>
      </c>
      <c r="G67" s="62">
        <v>1170.5392400000001</v>
      </c>
      <c r="H67" s="63">
        <v>4.0000000000000002E-4</v>
      </c>
      <c r="I67" s="63">
        <f t="shared" si="0"/>
        <v>2.0044766930886762E-2</v>
      </c>
      <c r="J67" s="63">
        <f>G67/'סכום נכסי הקרן'!$C$41</f>
        <v>3.7430073578970444E-4</v>
      </c>
    </row>
    <row r="68" spans="1:10">
      <c r="A68" s="61" t="s">
        <v>1948</v>
      </c>
      <c r="B68" s="55">
        <v>5302</v>
      </c>
      <c r="C68" s="68" t="s">
        <v>129</v>
      </c>
      <c r="D68" s="77">
        <v>42948</v>
      </c>
      <c r="E68" s="62">
        <v>1464070.17</v>
      </c>
      <c r="F68" s="64">
        <v>112.99769999999999</v>
      </c>
      <c r="G68" s="62">
        <v>6000.38411</v>
      </c>
      <c r="H68" s="63">
        <v>1E-4</v>
      </c>
      <c r="I68" s="63">
        <f t="shared" si="0"/>
        <v>0.10275289957878421</v>
      </c>
      <c r="J68" s="63">
        <f>G68/'סכום נכסי הקרן'!$C$41</f>
        <v>1.9187295142654513E-3</v>
      </c>
    </row>
    <row r="69" spans="1:10">
      <c r="A69" s="61" t="s">
        <v>1949</v>
      </c>
      <c r="B69" s="55">
        <v>7045</v>
      </c>
      <c r="C69" s="68" t="s">
        <v>131</v>
      </c>
      <c r="D69" s="77">
        <v>43909</v>
      </c>
      <c r="E69" s="62">
        <v>136579.93074099999</v>
      </c>
      <c r="F69" s="64">
        <v>97.9345</v>
      </c>
      <c r="G69" s="62">
        <v>536.58709201900001</v>
      </c>
      <c r="H69" s="63">
        <v>1E-4</v>
      </c>
      <c r="I69" s="63">
        <f t="shared" si="0"/>
        <v>9.1887250167223301E-3</v>
      </c>
      <c r="J69" s="63">
        <f>G69/'סכום נכסי הקרן'!$C$41</f>
        <v>1.7158326393053644E-4</v>
      </c>
    </row>
    <row r="70" spans="1:10">
      <c r="A70" s="61" t="s">
        <v>1950</v>
      </c>
      <c r="B70" s="55">
        <v>879510</v>
      </c>
      <c r="C70" s="68" t="s">
        <v>131</v>
      </c>
      <c r="D70" s="77">
        <v>44895</v>
      </c>
      <c r="E70" s="62">
        <v>5077.6099999999997</v>
      </c>
      <c r="F70" s="64">
        <v>100</v>
      </c>
      <c r="G70" s="62">
        <v>20.369340000000001</v>
      </c>
      <c r="H70" s="63">
        <v>0</v>
      </c>
      <c r="I70" s="63">
        <f t="shared" ref="I70:I130" si="1">IFERROR(G70/$G$9,0)</f>
        <v>3.488124608586287E-4</v>
      </c>
      <c r="J70" s="63">
        <f>G70/'סכום נכסי הקרן'!$C$41</f>
        <v>6.5134586599169949E-6</v>
      </c>
    </row>
    <row r="71" spans="1:10">
      <c r="A71" s="61" t="s">
        <v>1951</v>
      </c>
      <c r="B71" s="55">
        <v>9817</v>
      </c>
      <c r="C71" s="68" t="s">
        <v>131</v>
      </c>
      <c r="D71" s="77">
        <v>44776</v>
      </c>
      <c r="E71" s="62">
        <v>7463.1311850000002</v>
      </c>
      <c r="F71" s="64">
        <v>100</v>
      </c>
      <c r="G71" s="62">
        <v>29.939097051000001</v>
      </c>
      <c r="H71" s="63">
        <v>0</v>
      </c>
      <c r="I71" s="63">
        <f t="shared" si="1"/>
        <v>5.1268868398507872E-4</v>
      </c>
      <c r="J71" s="63">
        <f>G71/'סכום נכסי הקרן'!$C$41</f>
        <v>9.5735586404336775E-6</v>
      </c>
    </row>
    <row r="72" spans="1:10">
      <c r="A72" s="61" t="s">
        <v>1952</v>
      </c>
      <c r="B72" s="55">
        <v>7086</v>
      </c>
      <c r="C72" s="68" t="s">
        <v>129</v>
      </c>
      <c r="D72" s="77">
        <v>44160</v>
      </c>
      <c r="E72" s="62">
        <v>93659.929975000006</v>
      </c>
      <c r="F72" s="64">
        <v>101.47490000000001</v>
      </c>
      <c r="G72" s="62">
        <v>344.71486869199998</v>
      </c>
      <c r="H72" s="63">
        <v>0</v>
      </c>
      <c r="I72" s="63">
        <f t="shared" si="1"/>
        <v>5.9030308121429346E-3</v>
      </c>
      <c r="J72" s="63">
        <f>G72/'סכום נכסי הקרן'!$C$41</f>
        <v>1.102287087693591E-4</v>
      </c>
    </row>
    <row r="73" spans="1:10">
      <c r="A73" s="61" t="s">
        <v>1953</v>
      </c>
      <c r="B73" s="55">
        <v>87952</v>
      </c>
      <c r="C73" s="68" t="s">
        <v>131</v>
      </c>
      <c r="D73" s="77">
        <v>44819</v>
      </c>
      <c r="E73" s="62">
        <v>3369.9</v>
      </c>
      <c r="F73" s="64">
        <v>100</v>
      </c>
      <c r="G73" s="62">
        <v>13.51868</v>
      </c>
      <c r="H73" s="63">
        <v>0</v>
      </c>
      <c r="I73" s="63">
        <f t="shared" si="1"/>
        <v>2.3149910789256432E-4</v>
      </c>
      <c r="J73" s="63">
        <f>G73/'סכום נכסי הקרן'!$C$41</f>
        <v>4.3228383107477554E-6</v>
      </c>
    </row>
    <row r="74" spans="1:10">
      <c r="A74" s="61" t="s">
        <v>1954</v>
      </c>
      <c r="B74" s="55">
        <v>9391</v>
      </c>
      <c r="C74" s="68" t="s">
        <v>131</v>
      </c>
      <c r="D74" s="77">
        <v>44608</v>
      </c>
      <c r="E74" s="62">
        <v>48023.858977999997</v>
      </c>
      <c r="F74" s="64">
        <v>96.610600000000005</v>
      </c>
      <c r="G74" s="62">
        <v>186.12274840800001</v>
      </c>
      <c r="H74" s="63">
        <v>0</v>
      </c>
      <c r="I74" s="63">
        <f t="shared" si="1"/>
        <v>3.1872379710862452E-3</v>
      </c>
      <c r="J74" s="63">
        <f>G74/'סכום נכסי הקרן'!$C$41</f>
        <v>5.9516058322245082E-5</v>
      </c>
    </row>
    <row r="75" spans="1:10">
      <c r="A75" s="61" t="s">
        <v>1955</v>
      </c>
      <c r="B75" s="55">
        <v>8314</v>
      </c>
      <c r="C75" s="68" t="s">
        <v>129</v>
      </c>
      <c r="D75" s="77">
        <v>44264</v>
      </c>
      <c r="E75" s="62">
        <v>24714.661716999999</v>
      </c>
      <c r="F75" s="64">
        <v>101.6375</v>
      </c>
      <c r="G75" s="62">
        <v>91.107934294999993</v>
      </c>
      <c r="H75" s="63">
        <v>0</v>
      </c>
      <c r="I75" s="63">
        <f t="shared" si="1"/>
        <v>1.5601675245827894E-3</v>
      </c>
      <c r="J75" s="63">
        <f>G75/'סכום נכסי הקרן'!$C$41</f>
        <v>2.9133382015368012E-5</v>
      </c>
    </row>
    <row r="76" spans="1:10">
      <c r="A76" s="61" t="s">
        <v>1956</v>
      </c>
      <c r="B76" s="55">
        <v>8337</v>
      </c>
      <c r="C76" s="68" t="s">
        <v>129</v>
      </c>
      <c r="D76" s="77">
        <v>44470</v>
      </c>
      <c r="E76" s="62">
        <v>36926.013139000002</v>
      </c>
      <c r="F76" s="64">
        <v>151.66829999999999</v>
      </c>
      <c r="G76" s="62">
        <v>203.13033948</v>
      </c>
      <c r="H76" s="63">
        <v>1E-4</v>
      </c>
      <c r="I76" s="63">
        <f t="shared" si="1"/>
        <v>3.4784825423439078E-3</v>
      </c>
      <c r="J76" s="63">
        <f>G76/'סכום נכסי הקרן'!$C$41</f>
        <v>6.4954537985908482E-5</v>
      </c>
    </row>
    <row r="77" spans="1:10">
      <c r="A77" s="61" t="s">
        <v>1957</v>
      </c>
      <c r="B77" s="55">
        <v>7042</v>
      </c>
      <c r="C77" s="68" t="s">
        <v>129</v>
      </c>
      <c r="D77" s="77">
        <v>43558</v>
      </c>
      <c r="E77" s="62">
        <v>58551.021119999998</v>
      </c>
      <c r="F77" s="64">
        <v>100.9816</v>
      </c>
      <c r="G77" s="62">
        <v>214.44912403699999</v>
      </c>
      <c r="H77" s="63">
        <v>1E-4</v>
      </c>
      <c r="I77" s="63">
        <f t="shared" si="1"/>
        <v>3.6723097893364863E-3</v>
      </c>
      <c r="J77" s="63">
        <f>G77/'סכום נכסי הקרן'!$C$41</f>
        <v>6.8573920611586403E-5</v>
      </c>
    </row>
    <row r="78" spans="1:10">
      <c r="A78" s="61" t="s">
        <v>1958</v>
      </c>
      <c r="B78" s="55">
        <v>7057</v>
      </c>
      <c r="C78" s="68" t="s">
        <v>129</v>
      </c>
      <c r="D78" s="77">
        <v>43917</v>
      </c>
      <c r="E78" s="62">
        <v>7679.2669669999996</v>
      </c>
      <c r="F78" s="64">
        <v>117.6644</v>
      </c>
      <c r="G78" s="62">
        <v>32.772713813999999</v>
      </c>
      <c r="H78" s="63">
        <v>2.0000000000000001E-4</v>
      </c>
      <c r="I78" s="63">
        <f t="shared" si="1"/>
        <v>5.6121263401155436E-4</v>
      </c>
      <c r="J78" s="63">
        <f>G78/'סכום נכסי הקרן'!$C$41</f>
        <v>1.0479657986011311E-5</v>
      </c>
    </row>
    <row r="79" spans="1:10">
      <c r="A79" s="61" t="s">
        <v>1959</v>
      </c>
      <c r="B79" s="55">
        <v>87954</v>
      </c>
      <c r="C79" s="68" t="s">
        <v>131</v>
      </c>
      <c r="D79" s="77">
        <v>44837</v>
      </c>
      <c r="E79" s="62">
        <v>4107.75</v>
      </c>
      <c r="F79" s="64">
        <v>100</v>
      </c>
      <c r="G79" s="62">
        <v>16.478630000000003</v>
      </c>
      <c r="H79" s="63">
        <v>0</v>
      </c>
      <c r="I79" s="63">
        <f t="shared" si="1"/>
        <v>2.8218643715892736E-4</v>
      </c>
      <c r="J79" s="63">
        <f>G79/'סכום נכסי הקרן'!$C$41</f>
        <v>5.269334955235074E-6</v>
      </c>
    </row>
    <row r="80" spans="1:10">
      <c r="A80" s="61" t="s">
        <v>1960</v>
      </c>
      <c r="B80" s="55">
        <v>87953</v>
      </c>
      <c r="C80" s="68" t="s">
        <v>131</v>
      </c>
      <c r="D80" s="77">
        <v>44792</v>
      </c>
      <c r="E80" s="62">
        <v>5178.3599999999997</v>
      </c>
      <c r="F80" s="64">
        <v>100</v>
      </c>
      <c r="G80" s="62">
        <v>20.773499999999999</v>
      </c>
      <c r="H80" s="63">
        <v>0</v>
      </c>
      <c r="I80" s="63">
        <f t="shared" si="1"/>
        <v>3.5573345310386698E-4</v>
      </c>
      <c r="J80" s="63">
        <f>G80/'סכום נכסי הקרן'!$C$41</f>
        <v>6.6426960064383862E-6</v>
      </c>
    </row>
    <row r="81" spans="1:10">
      <c r="A81" s="61" t="s">
        <v>1961</v>
      </c>
      <c r="B81" s="55">
        <v>5237</v>
      </c>
      <c r="C81" s="68" t="s">
        <v>129</v>
      </c>
      <c r="D81" s="77">
        <v>43007</v>
      </c>
      <c r="E81" s="62">
        <v>125208.486751</v>
      </c>
      <c r="F81" s="64">
        <v>34.284599999999998</v>
      </c>
      <c r="G81" s="62">
        <v>155.69705901099999</v>
      </c>
      <c r="H81" s="63">
        <v>1E-4</v>
      </c>
      <c r="I81" s="63">
        <f t="shared" si="1"/>
        <v>2.6662166914626605E-3</v>
      </c>
      <c r="J81" s="63">
        <f>G81/'סכום נכסי הקרן'!$C$41</f>
        <v>4.978690312689588E-5</v>
      </c>
    </row>
    <row r="82" spans="1:10">
      <c r="A82" s="61" t="s">
        <v>1962</v>
      </c>
      <c r="B82" s="55">
        <v>87343</v>
      </c>
      <c r="C82" s="68" t="s">
        <v>129</v>
      </c>
      <c r="D82" s="77">
        <v>44421</v>
      </c>
      <c r="E82" s="62">
        <v>6914.98</v>
      </c>
      <c r="F82" s="64">
        <v>100</v>
      </c>
      <c r="G82" s="62">
        <v>25.08062</v>
      </c>
      <c r="H82" s="63">
        <v>0</v>
      </c>
      <c r="I82" s="63">
        <f t="shared" si="1"/>
        <v>4.2949024278941486E-4</v>
      </c>
      <c r="J82" s="63">
        <f>G82/'סכום נכסי הקרן'!$C$41</f>
        <v>8.0199742129635698E-6</v>
      </c>
    </row>
    <row r="83" spans="1:10">
      <c r="A83" s="61" t="s">
        <v>1963</v>
      </c>
      <c r="B83" s="55">
        <v>87342</v>
      </c>
      <c r="C83" s="68" t="s">
        <v>129</v>
      </c>
      <c r="D83" s="77">
        <v>44421</v>
      </c>
      <c r="E83" s="62">
        <v>3242.56</v>
      </c>
      <c r="F83" s="64">
        <v>100</v>
      </c>
      <c r="G83" s="62">
        <v>11.76078</v>
      </c>
      <c r="H83" s="63">
        <v>0</v>
      </c>
      <c r="I83" s="63">
        <f t="shared" si="1"/>
        <v>2.0139614800562724E-4</v>
      </c>
      <c r="J83" s="63">
        <f>G83/'סכום נכסי הקרן'!$C$41</f>
        <v>3.7607185278648497E-6</v>
      </c>
    </row>
    <row r="84" spans="1:10">
      <c r="A84" s="61" t="s">
        <v>1964</v>
      </c>
      <c r="B84" s="55">
        <v>9730</v>
      </c>
      <c r="C84" s="68" t="s">
        <v>132</v>
      </c>
      <c r="D84" s="77">
        <v>45146</v>
      </c>
      <c r="E84" s="62">
        <v>12835.105218999997</v>
      </c>
      <c r="F84" s="64">
        <v>100.5967</v>
      </c>
      <c r="G84" s="62">
        <v>59.663638884999997</v>
      </c>
      <c r="H84" s="63">
        <v>1E-4</v>
      </c>
      <c r="I84" s="63">
        <f t="shared" si="1"/>
        <v>1.0217032414038658E-3</v>
      </c>
      <c r="J84" s="63">
        <f>G84/'סכום נכסי הקרן'!$C$41</f>
        <v>1.9078509435144367E-5</v>
      </c>
    </row>
    <row r="85" spans="1:10">
      <c r="A85" s="61" t="s">
        <v>1965</v>
      </c>
      <c r="B85" s="55">
        <v>9011</v>
      </c>
      <c r="C85" s="68" t="s">
        <v>132</v>
      </c>
      <c r="D85" s="77">
        <v>44644</v>
      </c>
      <c r="E85" s="62">
        <v>67841.757645999998</v>
      </c>
      <c r="F85" s="64">
        <v>107.1643</v>
      </c>
      <c r="G85" s="62">
        <v>335.94934035900002</v>
      </c>
      <c r="H85" s="63">
        <v>1E-4</v>
      </c>
      <c r="I85" s="63">
        <f t="shared" si="1"/>
        <v>5.7529265128107151E-3</v>
      </c>
      <c r="J85" s="63">
        <f>G85/'סכום נכסי הקרן'!$C$41</f>
        <v>1.0742577522171708E-4</v>
      </c>
    </row>
    <row r="86" spans="1:10">
      <c r="A86" s="61" t="s">
        <v>1966</v>
      </c>
      <c r="B86" s="55">
        <v>5290</v>
      </c>
      <c r="C86" s="68" t="s">
        <v>129</v>
      </c>
      <c r="D86" s="77">
        <v>42359</v>
      </c>
      <c r="E86" s="62">
        <v>75589.299434999994</v>
      </c>
      <c r="F86" s="64">
        <v>52.264800000000001</v>
      </c>
      <c r="G86" s="62">
        <v>143.290424304</v>
      </c>
      <c r="H86" s="63">
        <v>0</v>
      </c>
      <c r="I86" s="63">
        <f t="shared" si="1"/>
        <v>2.4537606775160751E-3</v>
      </c>
      <c r="J86" s="63">
        <f>G86/'סכום נכסי הקרן'!$C$41</f>
        <v>4.5819661072281642E-5</v>
      </c>
    </row>
    <row r="87" spans="1:10">
      <c r="A87" s="61" t="s">
        <v>1967</v>
      </c>
      <c r="B87" s="55">
        <v>5294</v>
      </c>
      <c r="C87" s="68" t="s">
        <v>132</v>
      </c>
      <c r="D87" s="77">
        <v>42646</v>
      </c>
      <c r="E87" s="62">
        <v>1405762.51</v>
      </c>
      <c r="F87" s="64">
        <v>40.900599999999997</v>
      </c>
      <c r="G87" s="62">
        <v>2656.8571499999998</v>
      </c>
      <c r="H87" s="63">
        <v>2.3E-3</v>
      </c>
      <c r="I87" s="63">
        <f t="shared" si="1"/>
        <v>4.5497050009540942E-2</v>
      </c>
      <c r="J87" s="63">
        <f>G87/'סכום נכסי הקרן'!$C$41</f>
        <v>8.4957731629153844E-4</v>
      </c>
    </row>
    <row r="88" spans="1:10">
      <c r="A88" s="61" t="s">
        <v>1968</v>
      </c>
      <c r="B88" s="55">
        <v>8323</v>
      </c>
      <c r="C88" s="68" t="s">
        <v>129</v>
      </c>
      <c r="D88" s="77">
        <v>44406</v>
      </c>
      <c r="E88" s="62">
        <v>86052.172699000002</v>
      </c>
      <c r="F88" s="64">
        <v>83.801400000000001</v>
      </c>
      <c r="G88" s="62">
        <v>261.55358069100004</v>
      </c>
      <c r="H88" s="63">
        <v>0</v>
      </c>
      <c r="I88" s="63">
        <f t="shared" si="1"/>
        <v>4.4789447339586667E-3</v>
      </c>
      <c r="J88" s="63">
        <f>G88/'סכום נכסי הקרן'!$C$41</f>
        <v>8.3636408208812493E-5</v>
      </c>
    </row>
    <row r="89" spans="1:10">
      <c r="A89" s="61" t="s">
        <v>1969</v>
      </c>
      <c r="B89" s="55">
        <v>60832</v>
      </c>
      <c r="C89" s="68" t="s">
        <v>129</v>
      </c>
      <c r="D89" s="77">
        <v>42555</v>
      </c>
      <c r="E89" s="62">
        <v>820.48</v>
      </c>
      <c r="F89" s="64">
        <v>100</v>
      </c>
      <c r="G89" s="62">
        <v>2.9758800000000001</v>
      </c>
      <c r="H89" s="63">
        <v>1E-4</v>
      </c>
      <c r="I89" s="63">
        <f t="shared" si="1"/>
        <v>5.0960120751088443E-5</v>
      </c>
      <c r="J89" s="63">
        <f>G89/'סכום נכסי הקרן'!$C$41</f>
        <v>9.5159054524465629E-7</v>
      </c>
    </row>
    <row r="90" spans="1:10">
      <c r="A90" s="61" t="s">
        <v>1970</v>
      </c>
      <c r="B90" s="55">
        <v>9697</v>
      </c>
      <c r="C90" s="68" t="s">
        <v>129</v>
      </c>
      <c r="D90" s="77">
        <v>45014</v>
      </c>
      <c r="E90" s="62">
        <v>15090.849817000002</v>
      </c>
      <c r="F90" s="64">
        <v>104.8687</v>
      </c>
      <c r="G90" s="62">
        <v>57.399371374000005</v>
      </c>
      <c r="H90" s="63">
        <v>1E-4</v>
      </c>
      <c r="I90" s="63">
        <f t="shared" si="1"/>
        <v>9.8292904830020347E-4</v>
      </c>
      <c r="J90" s="63">
        <f>G90/'סכום נכסי הקרן'!$C$41</f>
        <v>1.8354469636707521E-5</v>
      </c>
    </row>
    <row r="91" spans="1:10">
      <c r="A91" s="61" t="s">
        <v>1971</v>
      </c>
      <c r="B91" s="55">
        <v>9317</v>
      </c>
      <c r="C91" s="68" t="s">
        <v>131</v>
      </c>
      <c r="D91" s="77">
        <v>44545</v>
      </c>
      <c r="E91" s="62">
        <v>69256.856281999993</v>
      </c>
      <c r="F91" s="64">
        <v>106.4143</v>
      </c>
      <c r="G91" s="62">
        <v>295.65170590399998</v>
      </c>
      <c r="H91" s="63">
        <v>0</v>
      </c>
      <c r="I91" s="63">
        <f t="shared" si="1"/>
        <v>5.0628542256855539E-3</v>
      </c>
      <c r="J91" s="63">
        <f>G91/'סכום נכסי הקרן'!$C$41</f>
        <v>9.4539890057294005E-5</v>
      </c>
    </row>
    <row r="92" spans="1:10">
      <c r="A92" s="61" t="s">
        <v>1972</v>
      </c>
      <c r="B92" s="55">
        <v>60833</v>
      </c>
      <c r="C92" s="68" t="s">
        <v>129</v>
      </c>
      <c r="D92" s="77">
        <v>42555</v>
      </c>
      <c r="E92" s="62">
        <v>63545.87</v>
      </c>
      <c r="F92" s="64">
        <v>100</v>
      </c>
      <c r="G92" s="62">
        <v>230.48086999999998</v>
      </c>
      <c r="H92" s="63">
        <v>0</v>
      </c>
      <c r="I92" s="63">
        <f t="shared" si="1"/>
        <v>3.9468436113068795E-3</v>
      </c>
      <c r="J92" s="63">
        <f>G92/'סכום נכסי הקרן'!$C$41</f>
        <v>7.3700356449777114E-5</v>
      </c>
    </row>
    <row r="93" spans="1:10">
      <c r="A93" s="61" t="s">
        <v>1973</v>
      </c>
      <c r="B93" s="55">
        <v>60834</v>
      </c>
      <c r="C93" s="68" t="s">
        <v>129</v>
      </c>
      <c r="D93" s="77">
        <v>42555</v>
      </c>
      <c r="E93" s="62">
        <v>6577.73</v>
      </c>
      <c r="F93" s="64">
        <v>100</v>
      </c>
      <c r="G93" s="62">
        <v>23.85744</v>
      </c>
      <c r="H93" s="63">
        <v>0</v>
      </c>
      <c r="I93" s="63">
        <f t="shared" si="1"/>
        <v>4.0854403511292374E-4</v>
      </c>
      <c r="J93" s="63">
        <f>G93/'סכום נכסי הקרן'!$C$41</f>
        <v>7.6288406581386589E-6</v>
      </c>
    </row>
    <row r="94" spans="1:10">
      <c r="A94" s="61" t="s">
        <v>1974</v>
      </c>
      <c r="B94" s="55">
        <v>87957</v>
      </c>
      <c r="C94" s="68" t="s">
        <v>131</v>
      </c>
      <c r="D94" s="77">
        <v>44895</v>
      </c>
      <c r="E94" s="62">
        <v>7310.56</v>
      </c>
      <c r="F94" s="64">
        <v>100</v>
      </c>
      <c r="G94" s="62">
        <v>29.32705</v>
      </c>
      <c r="H94" s="63">
        <v>0</v>
      </c>
      <c r="I94" s="63">
        <f t="shared" si="1"/>
        <v>5.0220775342863563E-4</v>
      </c>
      <c r="J94" s="63">
        <f>G94/'סכום נכסי הקרן'!$C$41</f>
        <v>9.3778457128369753E-6</v>
      </c>
    </row>
    <row r="95" spans="1:10">
      <c r="A95" s="61" t="s">
        <v>1975</v>
      </c>
      <c r="B95" s="55">
        <v>87958</v>
      </c>
      <c r="C95" s="68" t="s">
        <v>131</v>
      </c>
      <c r="D95" s="77">
        <v>44895</v>
      </c>
      <c r="E95" s="62">
        <v>9829.9699999999993</v>
      </c>
      <c r="F95" s="64">
        <v>100</v>
      </c>
      <c r="G95" s="62">
        <v>39.433910000000004</v>
      </c>
      <c r="H95" s="63">
        <v>0</v>
      </c>
      <c r="I95" s="63">
        <f t="shared" si="1"/>
        <v>6.7528153530638138E-4</v>
      </c>
      <c r="J95" s="63">
        <f>G95/'סכום נכסי הקרן'!$C$41</f>
        <v>1.2609693911726516E-5</v>
      </c>
    </row>
    <row r="96" spans="1:10">
      <c r="A96" s="61" t="s">
        <v>1976</v>
      </c>
      <c r="B96" s="55">
        <v>87959</v>
      </c>
      <c r="C96" s="68" t="s">
        <v>131</v>
      </c>
      <c r="D96" s="77">
        <v>44895</v>
      </c>
      <c r="E96" s="62">
        <v>4165.7700000000004</v>
      </c>
      <c r="F96" s="64">
        <v>100</v>
      </c>
      <c r="G96" s="62">
        <v>16.711389999999998</v>
      </c>
      <c r="H96" s="63">
        <v>0</v>
      </c>
      <c r="I96" s="63">
        <f t="shared" si="1"/>
        <v>2.8617230947435105E-4</v>
      </c>
      <c r="J96" s="63">
        <f>G96/'סכום נכסי הקרן'!$C$41</f>
        <v>5.3437641040284203E-6</v>
      </c>
    </row>
    <row r="97" spans="1:10">
      <c r="A97" s="61" t="s">
        <v>1977</v>
      </c>
      <c r="B97" s="55">
        <v>62171</v>
      </c>
      <c r="C97" s="68" t="s">
        <v>129</v>
      </c>
      <c r="D97" s="77">
        <v>42549</v>
      </c>
      <c r="E97" s="62">
        <v>8846.33</v>
      </c>
      <c r="F97" s="64">
        <v>100</v>
      </c>
      <c r="G97" s="62">
        <v>32.085650000000001</v>
      </c>
      <c r="H97" s="63">
        <v>0</v>
      </c>
      <c r="I97" s="63">
        <f t="shared" si="1"/>
        <v>5.4944708737488098E-4</v>
      </c>
      <c r="J97" s="63">
        <f>G97/'סכום נכסי הקרן'!$C$41</f>
        <v>1.0259957114544002E-5</v>
      </c>
    </row>
    <row r="98" spans="1:10">
      <c r="A98" s="61" t="s">
        <v>1978</v>
      </c>
      <c r="B98" s="55">
        <v>62172</v>
      </c>
      <c r="C98" s="68" t="s">
        <v>129</v>
      </c>
      <c r="D98" s="77">
        <v>42549</v>
      </c>
      <c r="E98" s="62">
        <v>24673.94</v>
      </c>
      <c r="F98" s="64">
        <v>100</v>
      </c>
      <c r="G98" s="62">
        <v>89.492380000000011</v>
      </c>
      <c r="H98" s="63">
        <v>0</v>
      </c>
      <c r="I98" s="63">
        <f t="shared" si="1"/>
        <v>1.5325021476344117E-3</v>
      </c>
      <c r="J98" s="63">
        <f>G98/'סכום נכסי הקרן'!$C$41</f>
        <v>2.861677980276153E-5</v>
      </c>
    </row>
    <row r="99" spans="1:10">
      <c r="A99" s="61" t="s">
        <v>1979</v>
      </c>
      <c r="B99" s="55">
        <v>62173</v>
      </c>
      <c r="C99" s="68" t="s">
        <v>129</v>
      </c>
      <c r="D99" s="77">
        <v>42549</v>
      </c>
      <c r="E99" s="62">
        <v>62381.37</v>
      </c>
      <c r="F99" s="64">
        <v>100</v>
      </c>
      <c r="G99" s="62">
        <v>226.25725</v>
      </c>
      <c r="H99" s="63">
        <v>1E-4</v>
      </c>
      <c r="I99" s="63">
        <f t="shared" si="1"/>
        <v>3.874516707934865E-3</v>
      </c>
      <c r="J99" s="63">
        <f>G99/'סכום נכסי הקרן'!$C$41</f>
        <v>7.2349778852996929E-5</v>
      </c>
    </row>
    <row r="100" spans="1:10">
      <c r="A100" s="61" t="s">
        <v>1980</v>
      </c>
      <c r="B100" s="55">
        <v>87956</v>
      </c>
      <c r="C100" s="68" t="s">
        <v>131</v>
      </c>
      <c r="D100" s="77">
        <v>44837</v>
      </c>
      <c r="E100" s="62">
        <v>5047.1099999999997</v>
      </c>
      <c r="F100" s="64">
        <v>100</v>
      </c>
      <c r="G100" s="62">
        <v>20.247</v>
      </c>
      <c r="H100" s="63">
        <v>0</v>
      </c>
      <c r="I100" s="63">
        <f t="shared" si="1"/>
        <v>3.4671746335446582E-4</v>
      </c>
      <c r="J100" s="63">
        <f>G100/'סכום נכסי הקרן'!$C$41</f>
        <v>6.474338269543313E-6</v>
      </c>
    </row>
    <row r="101" spans="1:10">
      <c r="A101" s="61" t="s">
        <v>1981</v>
      </c>
      <c r="B101" s="55">
        <v>5295</v>
      </c>
      <c r="C101" s="68" t="s">
        <v>129</v>
      </c>
      <c r="D101" s="77">
        <v>42879</v>
      </c>
      <c r="E101" s="62">
        <v>925515.04</v>
      </c>
      <c r="F101" s="64">
        <v>195.47139999999999</v>
      </c>
      <c r="G101" s="62">
        <v>6561.6681200000003</v>
      </c>
      <c r="H101" s="63">
        <v>6.9999999999999999E-4</v>
      </c>
      <c r="I101" s="63">
        <f t="shared" si="1"/>
        <v>0.11236454417643436</v>
      </c>
      <c r="J101" s="63">
        <f>G101/'סכום נכסי הקרן'!$C$41</f>
        <v>2.098210056865626E-3</v>
      </c>
    </row>
    <row r="102" spans="1:10">
      <c r="A102" s="61" t="s">
        <v>1982</v>
      </c>
      <c r="B102" s="55">
        <v>9157</v>
      </c>
      <c r="C102" s="68" t="s">
        <v>131</v>
      </c>
      <c r="D102" s="77">
        <v>44763</v>
      </c>
      <c r="E102" s="62">
        <v>45861.741317999993</v>
      </c>
      <c r="F102" s="64">
        <v>98.095699999999994</v>
      </c>
      <c r="G102" s="62">
        <v>180.47545006800001</v>
      </c>
      <c r="H102" s="63">
        <v>0</v>
      </c>
      <c r="I102" s="63">
        <f t="shared" si="1"/>
        <v>3.0905314488730439E-3</v>
      </c>
      <c r="J102" s="63">
        <f>G102/'סכום נכסי הקרן'!$C$41</f>
        <v>5.7710234261288382E-5</v>
      </c>
    </row>
    <row r="103" spans="1:10">
      <c r="A103" s="61" t="s">
        <v>1983</v>
      </c>
      <c r="B103" s="55">
        <v>62174</v>
      </c>
      <c r="C103" s="68" t="s">
        <v>129</v>
      </c>
      <c r="D103" s="77">
        <v>42549</v>
      </c>
      <c r="E103" s="62">
        <v>17311.16</v>
      </c>
      <c r="F103" s="64">
        <v>100</v>
      </c>
      <c r="G103" s="62">
        <v>62.787570000000002</v>
      </c>
      <c r="H103" s="63">
        <v>0</v>
      </c>
      <c r="I103" s="63">
        <f t="shared" si="1"/>
        <v>1.0751986467422807E-3</v>
      </c>
      <c r="J103" s="63">
        <f>G103/'סכום נכסי הקרן'!$C$41</f>
        <v>2.0077441956962991E-5</v>
      </c>
    </row>
    <row r="104" spans="1:10">
      <c r="A104" s="61" t="s">
        <v>1984</v>
      </c>
      <c r="B104" s="55">
        <v>60837</v>
      </c>
      <c r="C104" s="68" t="s">
        <v>129</v>
      </c>
      <c r="D104" s="77">
        <v>42555</v>
      </c>
      <c r="E104" s="62">
        <v>7571.84</v>
      </c>
      <c r="F104" s="64">
        <v>100</v>
      </c>
      <c r="G104" s="62">
        <v>27.463049999999999</v>
      </c>
      <c r="H104" s="63">
        <v>0</v>
      </c>
      <c r="I104" s="63">
        <f t="shared" si="1"/>
        <v>4.7028789608222758E-4</v>
      </c>
      <c r="J104" s="63">
        <f>G104/'סכום נכסי הקרן'!$C$41</f>
        <v>8.7817985683499519E-6</v>
      </c>
    </row>
    <row r="105" spans="1:10">
      <c r="A105" s="61" t="s">
        <v>1985</v>
      </c>
      <c r="B105" s="55">
        <v>87344</v>
      </c>
      <c r="C105" s="68" t="s">
        <v>129</v>
      </c>
      <c r="D105" s="77">
        <v>44421</v>
      </c>
      <c r="E105" s="62">
        <v>3909.25</v>
      </c>
      <c r="F105" s="64">
        <v>100</v>
      </c>
      <c r="G105" s="62">
        <v>14.17886</v>
      </c>
      <c r="H105" s="63">
        <v>0</v>
      </c>
      <c r="I105" s="63">
        <f t="shared" si="1"/>
        <v>2.4280428569457702E-4</v>
      </c>
      <c r="J105" s="63">
        <f>G105/'סכום נכסי הקרן'!$C$41</f>
        <v>4.5339426046573271E-6</v>
      </c>
    </row>
    <row r="106" spans="1:10">
      <c r="A106" s="61" t="s">
        <v>1986</v>
      </c>
      <c r="B106" s="55">
        <v>62175</v>
      </c>
      <c r="C106" s="68" t="s">
        <v>129</v>
      </c>
      <c r="D106" s="77">
        <v>42549</v>
      </c>
      <c r="E106" s="62">
        <v>52815.98</v>
      </c>
      <c r="F106" s="64">
        <v>100</v>
      </c>
      <c r="G106" s="62">
        <v>191.56354999999999</v>
      </c>
      <c r="H106" s="63">
        <v>0</v>
      </c>
      <c r="I106" s="63">
        <f t="shared" si="1"/>
        <v>3.2804083630748443E-3</v>
      </c>
      <c r="J106" s="63">
        <f>G106/'סכום נכסי הקרן'!$C$41</f>
        <v>6.1255851376232232E-5</v>
      </c>
    </row>
    <row r="107" spans="1:10">
      <c r="A107" s="61" t="s">
        <v>1987</v>
      </c>
      <c r="B107" s="55">
        <v>87346</v>
      </c>
      <c r="C107" s="68" t="s">
        <v>129</v>
      </c>
      <c r="D107" s="77">
        <v>44421</v>
      </c>
      <c r="E107" s="62">
        <v>5374.84</v>
      </c>
      <c r="F107" s="64">
        <v>100</v>
      </c>
      <c r="G107" s="62">
        <v>19.494529999999997</v>
      </c>
      <c r="H107" s="63">
        <v>1E-4</v>
      </c>
      <c r="I107" s="63">
        <f t="shared" si="1"/>
        <v>3.3383187587729212E-4</v>
      </c>
      <c r="J107" s="63">
        <f>G107/'סכום נכסי הקרן'!$C$41</f>
        <v>6.2337226070904425E-6</v>
      </c>
    </row>
    <row r="108" spans="1:10">
      <c r="A108" s="61" t="s">
        <v>1988</v>
      </c>
      <c r="B108" s="55">
        <v>62176</v>
      </c>
      <c r="C108" s="68" t="s">
        <v>129</v>
      </c>
      <c r="D108" s="77">
        <v>42549</v>
      </c>
      <c r="E108" s="62">
        <v>15421.31</v>
      </c>
      <c r="F108" s="64">
        <v>100</v>
      </c>
      <c r="G108" s="62">
        <v>55.933070000000001</v>
      </c>
      <c r="H108" s="63">
        <v>0</v>
      </c>
      <c r="I108" s="63">
        <f t="shared" si="1"/>
        <v>9.5781953613018078E-4</v>
      </c>
      <c r="J108" s="63">
        <f>G108/'סכום נכסי הקרן'!$C$41</f>
        <v>1.7885593699513263E-5</v>
      </c>
    </row>
    <row r="109" spans="1:10">
      <c r="A109" s="61" t="s">
        <v>1989</v>
      </c>
      <c r="B109" s="55">
        <v>9457</v>
      </c>
      <c r="C109" s="68" t="s">
        <v>129</v>
      </c>
      <c r="D109" s="77">
        <v>44893</v>
      </c>
      <c r="E109" s="62">
        <v>1637.5404929999997</v>
      </c>
      <c r="F109" s="64">
        <v>82.376199999999997</v>
      </c>
      <c r="G109" s="62">
        <v>4.8926185550000003</v>
      </c>
      <c r="H109" s="63">
        <v>8.0000000000000004E-4</v>
      </c>
      <c r="I109" s="63">
        <f t="shared" si="1"/>
        <v>8.3783093522526401E-5</v>
      </c>
      <c r="J109" s="63">
        <f>G109/'סכום נכסי הקרן'!$C$41</f>
        <v>1.5645017804570657E-6</v>
      </c>
    </row>
    <row r="110" spans="1:10">
      <c r="A110" s="61" t="s">
        <v>1990</v>
      </c>
      <c r="B110" s="55">
        <v>87955</v>
      </c>
      <c r="C110" s="68" t="s">
        <v>131</v>
      </c>
      <c r="D110" s="77">
        <v>44827</v>
      </c>
      <c r="E110" s="62">
        <v>9735.82</v>
      </c>
      <c r="F110" s="64">
        <v>100</v>
      </c>
      <c r="G110" s="62">
        <v>39.056230000000006</v>
      </c>
      <c r="H110" s="63">
        <v>0</v>
      </c>
      <c r="I110" s="63">
        <f t="shared" si="1"/>
        <v>6.6881399682859632E-4</v>
      </c>
      <c r="J110" s="63">
        <f>G110/'סכום נכסי הקרן'!$C$41</f>
        <v>1.2488924016055993E-5</v>
      </c>
    </row>
    <row r="111" spans="1:10">
      <c r="A111" s="61" t="s">
        <v>1991</v>
      </c>
      <c r="B111" s="55">
        <v>8410</v>
      </c>
      <c r="C111" s="68" t="s">
        <v>131</v>
      </c>
      <c r="D111" s="77">
        <v>44651</v>
      </c>
      <c r="E111" s="62">
        <v>18025.614131999999</v>
      </c>
      <c r="F111" s="64">
        <v>119.0085</v>
      </c>
      <c r="G111" s="62">
        <v>86.056895327000007</v>
      </c>
      <c r="H111" s="63">
        <v>1E-4</v>
      </c>
      <c r="I111" s="63">
        <f t="shared" si="1"/>
        <v>1.4736715786011867E-3</v>
      </c>
      <c r="J111" s="63">
        <f>G111/'סכום נכסי הקרן'!$C$41</f>
        <v>2.7518222490921089E-5</v>
      </c>
    </row>
    <row r="112" spans="1:10">
      <c r="A112" s="61" t="s">
        <v>1992</v>
      </c>
      <c r="B112" s="55">
        <v>7001</v>
      </c>
      <c r="C112" s="68" t="s">
        <v>131</v>
      </c>
      <c r="D112" s="77">
        <v>43602</v>
      </c>
      <c r="E112" s="62">
        <v>31786.189014</v>
      </c>
      <c r="F112" s="64">
        <v>63.311199999999999</v>
      </c>
      <c r="G112" s="62">
        <v>80.73031175700001</v>
      </c>
      <c r="H112" s="63">
        <v>1E-4</v>
      </c>
      <c r="I112" s="63">
        <f t="shared" si="1"/>
        <v>1.3824571002223663E-3</v>
      </c>
      <c r="J112" s="63">
        <f>G112/'סכום נכסי הקרן'!$C$41</f>
        <v>2.5814952680422168E-5</v>
      </c>
    </row>
    <row r="113" spans="1:10">
      <c r="A113" s="61" t="s">
        <v>1993</v>
      </c>
      <c r="B113" s="55">
        <v>8319</v>
      </c>
      <c r="C113" s="68" t="s">
        <v>131</v>
      </c>
      <c r="D113" s="77">
        <v>44377</v>
      </c>
      <c r="E113" s="62">
        <v>22251.228440999999</v>
      </c>
      <c r="F113" s="64">
        <v>94.475399999999993</v>
      </c>
      <c r="G113" s="62">
        <v>84.331602727000003</v>
      </c>
      <c r="H113" s="63">
        <v>0</v>
      </c>
      <c r="I113" s="63">
        <f t="shared" si="1"/>
        <v>1.4441270004505356E-3</v>
      </c>
      <c r="J113" s="63">
        <f>G113/'סכום נכסי הקרן'!$C$41</f>
        <v>2.696652950399266E-5</v>
      </c>
    </row>
    <row r="114" spans="1:10">
      <c r="A114" s="61" t="s">
        <v>1994</v>
      </c>
      <c r="B114" s="55">
        <v>8411</v>
      </c>
      <c r="C114" s="68" t="s">
        <v>131</v>
      </c>
      <c r="D114" s="77">
        <v>44651</v>
      </c>
      <c r="E114" s="62">
        <v>24334.578051</v>
      </c>
      <c r="F114" s="64">
        <v>103.7527</v>
      </c>
      <c r="G114" s="62">
        <v>101.28400134</v>
      </c>
      <c r="H114" s="63">
        <v>1E-4</v>
      </c>
      <c r="I114" s="63">
        <f t="shared" si="1"/>
        <v>1.73442643468144E-3</v>
      </c>
      <c r="J114" s="63">
        <f>G114/'סכום נכסי הקרן'!$C$41</f>
        <v>3.2387360397492875E-5</v>
      </c>
    </row>
    <row r="115" spans="1:10">
      <c r="A115" s="61" t="s">
        <v>1995</v>
      </c>
      <c r="B115" s="55">
        <v>9384</v>
      </c>
      <c r="C115" s="68" t="s">
        <v>131</v>
      </c>
      <c r="D115" s="77">
        <v>44910</v>
      </c>
      <c r="E115" s="62">
        <v>3668.7948729999998</v>
      </c>
      <c r="F115" s="64">
        <v>101.1901</v>
      </c>
      <c r="G115" s="62">
        <v>14.892893338</v>
      </c>
      <c r="H115" s="63">
        <v>0</v>
      </c>
      <c r="I115" s="63">
        <f t="shared" si="1"/>
        <v>2.5503166889711973E-4</v>
      </c>
      <c r="J115" s="63">
        <f>G115/'סכום נכסי הקרן'!$C$41</f>
        <v>4.7622674609789137E-6</v>
      </c>
    </row>
    <row r="116" spans="1:10">
      <c r="A116" s="61" t="s">
        <v>1996</v>
      </c>
      <c r="B116" s="55">
        <v>5303</v>
      </c>
      <c r="C116" s="68" t="s">
        <v>131</v>
      </c>
      <c r="D116" s="77">
        <v>42788</v>
      </c>
      <c r="E116" s="62">
        <v>65814.757677000001</v>
      </c>
      <c r="F116" s="64">
        <v>53.851300000000002</v>
      </c>
      <c r="G116" s="62">
        <v>142.17953880800002</v>
      </c>
      <c r="H116" s="63">
        <v>1E-4</v>
      </c>
      <c r="I116" s="63">
        <f t="shared" si="1"/>
        <v>2.4347374443827526E-3</v>
      </c>
      <c r="J116" s="63">
        <f>G116/'סכום נכסי הקרן'!$C$41</f>
        <v>4.5464435681861665E-5</v>
      </c>
    </row>
    <row r="117" spans="1:10">
      <c r="A117" s="61" t="s">
        <v>1997</v>
      </c>
      <c r="B117" s="55">
        <v>7011</v>
      </c>
      <c r="C117" s="68" t="s">
        <v>131</v>
      </c>
      <c r="D117" s="77">
        <v>43651</v>
      </c>
      <c r="E117" s="62">
        <v>106376.78868499999</v>
      </c>
      <c r="F117" s="64">
        <v>92.157700000000006</v>
      </c>
      <c r="G117" s="62">
        <v>393.27480613199998</v>
      </c>
      <c r="H117" s="63">
        <v>1E-4</v>
      </c>
      <c r="I117" s="63">
        <f t="shared" si="1"/>
        <v>6.7345899729987823E-3</v>
      </c>
      <c r="J117" s="63">
        <f>G117/'סכום נכסי הקרן'!$C$41</f>
        <v>1.2575661222836147E-4</v>
      </c>
    </row>
    <row r="118" spans="1:10">
      <c r="A118" s="61" t="s">
        <v>1998</v>
      </c>
      <c r="B118" s="55">
        <v>62177</v>
      </c>
      <c r="C118" s="68" t="s">
        <v>129</v>
      </c>
      <c r="D118" s="77">
        <v>42549</v>
      </c>
      <c r="E118" s="62">
        <v>39636.9</v>
      </c>
      <c r="F118" s="64">
        <v>100</v>
      </c>
      <c r="G118" s="62">
        <v>143.76302999999999</v>
      </c>
      <c r="H118" s="63">
        <v>0</v>
      </c>
      <c r="I118" s="63">
        <f t="shared" si="1"/>
        <v>2.4618537603473089E-3</v>
      </c>
      <c r="J118" s="63">
        <f>G118/'סכום נכסי הקרן'!$C$41</f>
        <v>4.5970785147157767E-5</v>
      </c>
    </row>
    <row r="119" spans="1:10">
      <c r="A119" s="61" t="s">
        <v>1999</v>
      </c>
      <c r="B119" s="55">
        <v>7017</v>
      </c>
      <c r="C119" s="68" t="s">
        <v>130</v>
      </c>
      <c r="D119" s="77">
        <v>43709</v>
      </c>
      <c r="E119" s="62">
        <v>178138.66811200001</v>
      </c>
      <c r="F119" s="64">
        <v>95.538200000000003</v>
      </c>
      <c r="G119" s="62">
        <v>170.19047699399999</v>
      </c>
      <c r="H119" s="63">
        <v>1E-4</v>
      </c>
      <c r="I119" s="63">
        <f t="shared" si="1"/>
        <v>2.9144075897884255E-3</v>
      </c>
      <c r="J119" s="63">
        <f>G119/'סכום נכסי הקרן'!$C$41</f>
        <v>5.4421431239891588E-5</v>
      </c>
    </row>
    <row r="120" spans="1:10">
      <c r="A120" s="61" t="s">
        <v>2000</v>
      </c>
      <c r="B120" s="55">
        <v>9536</v>
      </c>
      <c r="C120" s="68" t="s">
        <v>130</v>
      </c>
      <c r="D120" s="77">
        <v>45015</v>
      </c>
      <c r="E120" s="62">
        <v>70877.716528000004</v>
      </c>
      <c r="F120" s="64">
        <v>106.45387700000001</v>
      </c>
      <c r="G120" s="62">
        <v>75.452093464000001</v>
      </c>
      <c r="H120" s="63">
        <v>1E-4</v>
      </c>
      <c r="I120" s="63">
        <f t="shared" si="1"/>
        <v>1.2920708475636959E-3</v>
      </c>
      <c r="J120" s="63">
        <f>G120/'סכום נכסי הקרן'!$C$41</f>
        <v>2.4127148527245226E-5</v>
      </c>
    </row>
    <row r="121" spans="1:10">
      <c r="A121" s="61" t="s">
        <v>2001</v>
      </c>
      <c r="B121" s="55">
        <v>6885</v>
      </c>
      <c r="C121" s="68" t="s">
        <v>131</v>
      </c>
      <c r="D121" s="77">
        <v>43602</v>
      </c>
      <c r="E121" s="62">
        <v>46986.450786000009</v>
      </c>
      <c r="F121" s="64">
        <v>92.204800000000006</v>
      </c>
      <c r="G121" s="62">
        <v>173.79760754500001</v>
      </c>
      <c r="H121" s="63">
        <v>1E-4</v>
      </c>
      <c r="I121" s="63">
        <f t="shared" si="1"/>
        <v>2.976177489261489E-3</v>
      </c>
      <c r="J121" s="63">
        <f>G121/'סכום נכסי הקרן'!$C$41</f>
        <v>5.557487537332263E-5</v>
      </c>
    </row>
    <row r="122" spans="1:10">
      <c r="A122" s="61" t="s">
        <v>2002</v>
      </c>
      <c r="B122" s="55">
        <v>60838</v>
      </c>
      <c r="C122" s="68" t="s">
        <v>129</v>
      </c>
      <c r="D122" s="77">
        <v>42555</v>
      </c>
      <c r="E122" s="62">
        <v>8751.9599999999991</v>
      </c>
      <c r="F122" s="64">
        <v>100</v>
      </c>
      <c r="G122" s="62">
        <v>31.743380000000002</v>
      </c>
      <c r="H122" s="63">
        <v>0</v>
      </c>
      <c r="I122" s="63">
        <f t="shared" si="1"/>
        <v>5.4358592344035583E-4</v>
      </c>
      <c r="J122" s="63">
        <f>G122/'סכום נכסי הקרן'!$C$41</f>
        <v>1.0150510196012043E-5</v>
      </c>
    </row>
    <row r="123" spans="1:10">
      <c r="A123" s="61" t="s">
        <v>2003</v>
      </c>
      <c r="B123" s="55">
        <v>87345</v>
      </c>
      <c r="C123" s="68" t="s">
        <v>129</v>
      </c>
      <c r="D123" s="77">
        <v>44421</v>
      </c>
      <c r="E123" s="62">
        <v>3695.41</v>
      </c>
      <c r="F123" s="64">
        <v>100</v>
      </c>
      <c r="G123" s="62">
        <v>13.40325</v>
      </c>
      <c r="H123" s="63">
        <v>0</v>
      </c>
      <c r="I123" s="63">
        <f t="shared" si="1"/>
        <v>2.2952243990249143E-4</v>
      </c>
      <c r="J123" s="63">
        <f>G123/'סכום נכסי הקרן'!$C$41</f>
        <v>4.2859275157433899E-6</v>
      </c>
    </row>
    <row r="124" spans="1:10">
      <c r="A124" s="61" t="s">
        <v>2004</v>
      </c>
      <c r="B124" s="55">
        <v>7077</v>
      </c>
      <c r="C124" s="68" t="s">
        <v>129</v>
      </c>
      <c r="D124" s="77">
        <v>44012</v>
      </c>
      <c r="E124" s="62">
        <v>131895.666471</v>
      </c>
      <c r="F124" s="64">
        <v>117.1358</v>
      </c>
      <c r="G124" s="62">
        <v>560.36077884899998</v>
      </c>
      <c r="H124" s="63">
        <v>1E-4</v>
      </c>
      <c r="I124" s="63">
        <f t="shared" si="1"/>
        <v>9.5958348301406655E-3</v>
      </c>
      <c r="J124" s="63">
        <f>G124/'סכום נכסי הקרן'!$C$41</f>
        <v>1.7918532302332087E-4</v>
      </c>
    </row>
    <row r="125" spans="1:10">
      <c r="A125" s="61" t="s">
        <v>1928</v>
      </c>
      <c r="B125" s="55">
        <v>83111</v>
      </c>
      <c r="C125" s="68" t="s">
        <v>129</v>
      </c>
      <c r="D125" s="77">
        <v>44256</v>
      </c>
      <c r="E125" s="62">
        <v>22151.1</v>
      </c>
      <c r="F125" s="64">
        <v>100</v>
      </c>
      <c r="G125" s="62">
        <v>80.34205</v>
      </c>
      <c r="H125" s="63">
        <v>0</v>
      </c>
      <c r="I125" s="63">
        <f t="shared" si="1"/>
        <v>1.3758083556426957E-3</v>
      </c>
      <c r="J125" s="63">
        <f>G125/'סכום נכסי הקרן'!$C$41</f>
        <v>2.5690799079792677E-5</v>
      </c>
    </row>
    <row r="126" spans="1:10">
      <c r="A126" s="61" t="s">
        <v>2005</v>
      </c>
      <c r="B126" s="55">
        <v>9667</v>
      </c>
      <c r="C126" s="68" t="s">
        <v>129</v>
      </c>
      <c r="D126" s="77">
        <v>44959</v>
      </c>
      <c r="E126" s="62">
        <v>50508.395424000009</v>
      </c>
      <c r="F126" s="64">
        <v>103.92870000000001</v>
      </c>
      <c r="G126" s="62">
        <v>190.391090878</v>
      </c>
      <c r="H126" s="63">
        <v>0</v>
      </c>
      <c r="I126" s="63">
        <f t="shared" si="1"/>
        <v>3.2603307193416176E-3</v>
      </c>
      <c r="J126" s="63">
        <f>G126/'סכום נכסי הקרן'!$C$41</f>
        <v>6.088093672403488E-5</v>
      </c>
    </row>
    <row r="127" spans="1:10">
      <c r="A127" s="61" t="s">
        <v>2006</v>
      </c>
      <c r="B127" s="55">
        <v>6651</v>
      </c>
      <c r="C127" s="68" t="s">
        <v>131</v>
      </c>
      <c r="D127" s="77">
        <v>43465</v>
      </c>
      <c r="E127" s="62">
        <v>77960.715989999997</v>
      </c>
      <c r="F127" s="64">
        <v>103.34990000000001</v>
      </c>
      <c r="G127" s="62">
        <v>323.22392704200001</v>
      </c>
      <c r="H127" s="63">
        <v>2.9999999999999997E-4</v>
      </c>
      <c r="I127" s="63">
        <f t="shared" si="1"/>
        <v>5.5350116105828606E-3</v>
      </c>
      <c r="J127" s="63">
        <f>G127/'סכום נכסי הקרן'!$C$41</f>
        <v>1.0335659803823266E-4</v>
      </c>
    </row>
    <row r="128" spans="1:10">
      <c r="A128" s="61" t="s">
        <v>2007</v>
      </c>
      <c r="B128" s="55">
        <v>87341</v>
      </c>
      <c r="C128" s="68" t="s">
        <v>129</v>
      </c>
      <c r="D128" s="77">
        <v>44421</v>
      </c>
      <c r="E128" s="62">
        <v>3248.18</v>
      </c>
      <c r="F128" s="64">
        <v>100</v>
      </c>
      <c r="G128" s="62">
        <v>11.78116</v>
      </c>
      <c r="H128" s="63">
        <v>0</v>
      </c>
      <c r="I128" s="63">
        <f t="shared" si="1"/>
        <v>2.0174514301245114E-4</v>
      </c>
      <c r="J128" s="63">
        <f>G128/'סכום נכסי הקרן'!$C$41</f>
        <v>3.767235395249316E-6</v>
      </c>
    </row>
    <row r="129" spans="1:10">
      <c r="A129" s="61" t="s">
        <v>2008</v>
      </c>
      <c r="B129" s="55">
        <v>9695</v>
      </c>
      <c r="C129" s="68" t="s">
        <v>129</v>
      </c>
      <c r="D129" s="77">
        <v>45108</v>
      </c>
      <c r="E129" s="62">
        <v>105225.835985</v>
      </c>
      <c r="F129" s="64">
        <v>99.217799999999997</v>
      </c>
      <c r="G129" s="62">
        <v>378.66880870200004</v>
      </c>
      <c r="H129" s="63">
        <v>0</v>
      </c>
      <c r="I129" s="63">
        <f t="shared" si="1"/>
        <v>6.4844712206556486E-3</v>
      </c>
      <c r="J129" s="63">
        <f>G129/'סכום נכסי הקרן'!$C$41</f>
        <v>1.2108608483536993E-4</v>
      </c>
    </row>
    <row r="130" spans="1:10">
      <c r="A130" s="61" t="s">
        <v>2009</v>
      </c>
      <c r="B130" s="55">
        <v>87951</v>
      </c>
      <c r="C130" s="68" t="s">
        <v>131</v>
      </c>
      <c r="D130" s="77">
        <v>44771</v>
      </c>
      <c r="E130" s="62">
        <v>7489.74</v>
      </c>
      <c r="F130" s="64">
        <v>100</v>
      </c>
      <c r="G130" s="62">
        <v>30.045819999999999</v>
      </c>
      <c r="H130" s="63">
        <v>0</v>
      </c>
      <c r="I130" s="63">
        <f t="shared" si="1"/>
        <v>5.1451624906429969E-4</v>
      </c>
      <c r="J130" s="63">
        <f>G130/'סכום נכסי הקרן'!$C$41</f>
        <v>9.6076852010574343E-6</v>
      </c>
    </row>
    <row r="131" spans="1:10">
      <c r="A131" s="61" t="s">
        <v>2010</v>
      </c>
      <c r="B131" s="55">
        <v>7085</v>
      </c>
      <c r="C131" s="68" t="s">
        <v>129</v>
      </c>
      <c r="D131" s="77">
        <v>43983</v>
      </c>
      <c r="E131" s="62">
        <v>123482.08741700002</v>
      </c>
      <c r="F131" s="64">
        <v>99.367400000000004</v>
      </c>
      <c r="G131" s="62">
        <v>445.03630843500002</v>
      </c>
      <c r="H131" s="63">
        <v>0</v>
      </c>
      <c r="I131" s="63">
        <f t="shared" ref="I131:I157" si="2">IFERROR(G131/$G$9,0)</f>
        <v>7.6209739695371594E-3</v>
      </c>
      <c r="J131" s="63">
        <f>G131/'סכום נכסי הקרן'!$C$41</f>
        <v>1.4230827298054044E-4</v>
      </c>
    </row>
    <row r="132" spans="1:10">
      <c r="A132" s="61" t="s">
        <v>2011</v>
      </c>
      <c r="B132" s="55">
        <v>608311</v>
      </c>
      <c r="C132" s="68" t="s">
        <v>129</v>
      </c>
      <c r="D132" s="77">
        <v>42555</v>
      </c>
      <c r="E132" s="62">
        <v>13301.87</v>
      </c>
      <c r="F132" s="64">
        <v>100</v>
      </c>
      <c r="G132" s="62">
        <v>48.245890000000003</v>
      </c>
      <c r="H132" s="63">
        <v>0</v>
      </c>
      <c r="I132" s="63">
        <f t="shared" si="2"/>
        <v>8.2618129096056645E-4</v>
      </c>
      <c r="J132" s="63">
        <f>G132/'סכום נכסי הקרן'!$C$41</f>
        <v>1.5427481205866403E-5</v>
      </c>
    </row>
    <row r="133" spans="1:10">
      <c r="A133" s="61" t="s">
        <v>2012</v>
      </c>
      <c r="B133" s="55">
        <v>9828</v>
      </c>
      <c r="C133" s="68" t="s">
        <v>129</v>
      </c>
      <c r="D133" s="77">
        <v>44256</v>
      </c>
      <c r="E133" s="62">
        <v>18068.259309000001</v>
      </c>
      <c r="F133" s="64">
        <v>143.2039</v>
      </c>
      <c r="G133" s="62">
        <v>93.846637354000009</v>
      </c>
      <c r="H133" s="63">
        <v>1E-4</v>
      </c>
      <c r="I133" s="63">
        <f t="shared" si="2"/>
        <v>1.6070661356114655E-3</v>
      </c>
      <c r="J133" s="63">
        <f>G133/'סכום נכסי הקרן'!$C$41</f>
        <v>3.0009131016395283E-5</v>
      </c>
    </row>
    <row r="134" spans="1:10">
      <c r="A134" s="61" t="s">
        <v>2013</v>
      </c>
      <c r="B134" s="55">
        <v>62178</v>
      </c>
      <c r="C134" s="68" t="s">
        <v>129</v>
      </c>
      <c r="D134" s="77">
        <v>42549</v>
      </c>
      <c r="E134" s="62">
        <v>10952.83</v>
      </c>
      <c r="F134" s="64">
        <v>100</v>
      </c>
      <c r="G134" s="62">
        <v>39.725929999999998</v>
      </c>
      <c r="H134" s="63">
        <v>0</v>
      </c>
      <c r="I134" s="63">
        <f t="shared" si="2"/>
        <v>6.8028219879473864E-4</v>
      </c>
      <c r="J134" s="63">
        <f>G134/'סכום נכסי הקרן'!$C$41</f>
        <v>1.2703072499244272E-5</v>
      </c>
    </row>
    <row r="135" spans="1:10">
      <c r="A135" s="61" t="s">
        <v>2014</v>
      </c>
      <c r="B135" s="55">
        <v>5287</v>
      </c>
      <c r="C135" s="68" t="s">
        <v>131</v>
      </c>
      <c r="D135" s="77">
        <v>42735</v>
      </c>
      <c r="E135" s="62">
        <v>51666.229734000008</v>
      </c>
      <c r="F135" s="64">
        <v>25.1159</v>
      </c>
      <c r="G135" s="62">
        <v>52.056281053999996</v>
      </c>
      <c r="H135" s="63">
        <v>0</v>
      </c>
      <c r="I135" s="63">
        <f t="shared" si="2"/>
        <v>8.91431901946462E-4</v>
      </c>
      <c r="J135" s="63">
        <f>G135/'סכום נכסי הקרן'!$C$41</f>
        <v>1.6645921499383351E-5</v>
      </c>
    </row>
    <row r="136" spans="1:10">
      <c r="A136" s="61" t="s">
        <v>2015</v>
      </c>
      <c r="B136" s="55">
        <v>8339</v>
      </c>
      <c r="C136" s="68" t="s">
        <v>129</v>
      </c>
      <c r="D136" s="77">
        <v>44539</v>
      </c>
      <c r="E136" s="62">
        <v>11765.165231999999</v>
      </c>
      <c r="F136" s="64">
        <v>98.227999999999994</v>
      </c>
      <c r="G136" s="62">
        <v>41.916101935999997</v>
      </c>
      <c r="H136" s="63">
        <v>0</v>
      </c>
      <c r="I136" s="63">
        <f t="shared" si="2"/>
        <v>7.1778755059797163E-4</v>
      </c>
      <c r="J136" s="63">
        <f>G136/'סכום נכסי הקרן'!$C$41</f>
        <v>1.3403418920053507E-5</v>
      </c>
    </row>
    <row r="137" spans="1:10">
      <c r="A137" s="61" t="s">
        <v>2016</v>
      </c>
      <c r="B137" s="55">
        <v>7013</v>
      </c>
      <c r="C137" s="68" t="s">
        <v>131</v>
      </c>
      <c r="D137" s="77">
        <v>43507</v>
      </c>
      <c r="E137" s="62">
        <v>69111.432702000006</v>
      </c>
      <c r="F137" s="64">
        <v>93.620599999999996</v>
      </c>
      <c r="G137" s="62">
        <v>259.560701284</v>
      </c>
      <c r="H137" s="63">
        <v>1E-4</v>
      </c>
      <c r="I137" s="63">
        <f t="shared" si="2"/>
        <v>4.4448178957719525E-3</v>
      </c>
      <c r="J137" s="63">
        <f>G137/'סכום נכסי הקרן'!$C$41</f>
        <v>8.2999149582283865E-5</v>
      </c>
    </row>
    <row r="138" spans="1:10">
      <c r="A138" s="61" t="s">
        <v>2017</v>
      </c>
      <c r="B138" s="55">
        <v>608312</v>
      </c>
      <c r="C138" s="68" t="s">
        <v>129</v>
      </c>
      <c r="D138" s="77">
        <v>42555</v>
      </c>
      <c r="E138" s="62">
        <v>7141.36</v>
      </c>
      <c r="F138" s="64">
        <v>100</v>
      </c>
      <c r="G138" s="62">
        <v>25.901709999999998</v>
      </c>
      <c r="H138" s="63">
        <v>0</v>
      </c>
      <c r="I138" s="63">
        <f t="shared" si="2"/>
        <v>4.4355090570173358E-4</v>
      </c>
      <c r="J138" s="63">
        <f>G138/'סכום נכסי הקרן'!$C$41</f>
        <v>8.2825323405745398E-6</v>
      </c>
    </row>
    <row r="139" spans="1:10">
      <c r="A139" s="61" t="s">
        <v>2018</v>
      </c>
      <c r="B139" s="55">
        <v>608314</v>
      </c>
      <c r="C139" s="68" t="s">
        <v>129</v>
      </c>
      <c r="D139" s="77">
        <v>42555</v>
      </c>
      <c r="E139" s="62">
        <v>2824.29</v>
      </c>
      <c r="F139" s="64">
        <v>100</v>
      </c>
      <c r="G139" s="62">
        <v>10.2437</v>
      </c>
      <c r="H139" s="63">
        <v>1E-4</v>
      </c>
      <c r="I139" s="63">
        <f t="shared" si="2"/>
        <v>1.7541708299324057E-4</v>
      </c>
      <c r="J139" s="63">
        <f>G139/'סכום נכסי הקרן'!$C$41</f>
        <v>3.2756052220931911E-6</v>
      </c>
    </row>
    <row r="140" spans="1:10">
      <c r="A140" s="61" t="s">
        <v>2019</v>
      </c>
      <c r="B140" s="55">
        <v>608315</v>
      </c>
      <c r="C140" s="68" t="s">
        <v>129</v>
      </c>
      <c r="D140" s="77">
        <v>42555</v>
      </c>
      <c r="E140" s="62">
        <v>2912.65</v>
      </c>
      <c r="F140" s="64">
        <v>100</v>
      </c>
      <c r="G140" s="62">
        <v>10.564159999999999</v>
      </c>
      <c r="H140" s="63">
        <v>0</v>
      </c>
      <c r="I140" s="63">
        <f t="shared" si="2"/>
        <v>1.8090476404754844E-4</v>
      </c>
      <c r="J140" s="63">
        <f>G140/'סכום נכסי הקרן'!$C$41</f>
        <v>3.378078005313315E-6</v>
      </c>
    </row>
    <row r="141" spans="1:10">
      <c r="A141" s="61" t="s">
        <v>2020</v>
      </c>
      <c r="B141" s="55">
        <v>608316</v>
      </c>
      <c r="C141" s="68" t="s">
        <v>129</v>
      </c>
      <c r="D141" s="77">
        <v>42555</v>
      </c>
      <c r="E141" s="62">
        <v>11311.92</v>
      </c>
      <c r="F141" s="64">
        <v>100</v>
      </c>
      <c r="G141" s="62">
        <v>41.028330000000004</v>
      </c>
      <c r="H141" s="63">
        <v>0</v>
      </c>
      <c r="I141" s="63">
        <f t="shared" si="2"/>
        <v>7.0258500040845217E-4</v>
      </c>
      <c r="J141" s="63">
        <f>G141/'סכום נכסי הקרן'!$C$41</f>
        <v>1.3119538057709885E-5</v>
      </c>
    </row>
    <row r="142" spans="1:10">
      <c r="A142" s="61" t="s">
        <v>2021</v>
      </c>
      <c r="B142" s="55">
        <v>608317</v>
      </c>
      <c r="C142" s="68" t="s">
        <v>129</v>
      </c>
      <c r="D142" s="77">
        <v>42555</v>
      </c>
      <c r="E142" s="62">
        <v>16.28</v>
      </c>
      <c r="F142" s="64">
        <v>100</v>
      </c>
      <c r="G142" s="62">
        <v>5.9049999999999998E-2</v>
      </c>
      <c r="H142" s="63">
        <v>0</v>
      </c>
      <c r="I142" s="63">
        <f t="shared" si="2"/>
        <v>1.0111950516659853E-6</v>
      </c>
      <c r="J142" s="63">
        <f>G142/'סכום נכסי הקרן'!$C$41</f>
        <v>1.8882287490321167E-8</v>
      </c>
    </row>
    <row r="143" spans="1:10">
      <c r="A143" s="61" t="s">
        <v>2022</v>
      </c>
      <c r="B143" s="55">
        <v>7043</v>
      </c>
      <c r="C143" s="68" t="s">
        <v>131</v>
      </c>
      <c r="D143" s="77">
        <v>43860</v>
      </c>
      <c r="E143" s="62">
        <v>156070.393354</v>
      </c>
      <c r="F143" s="64">
        <v>93.663799999999995</v>
      </c>
      <c r="G143" s="62">
        <v>586.42154929100002</v>
      </c>
      <c r="H143" s="63">
        <v>0</v>
      </c>
      <c r="I143" s="63">
        <f t="shared" si="2"/>
        <v>1.0042109548405757E-2</v>
      </c>
      <c r="J143" s="63">
        <f>G143/'סכום נכסי הקרן'!$C$41</f>
        <v>1.8751871776853863E-4</v>
      </c>
    </row>
    <row r="144" spans="1:10">
      <c r="A144" s="61" t="s">
        <v>2023</v>
      </c>
      <c r="B144" s="55">
        <v>5304</v>
      </c>
      <c r="C144" s="68" t="s">
        <v>131</v>
      </c>
      <c r="D144" s="77">
        <v>42928</v>
      </c>
      <c r="E144" s="62">
        <v>78515.955155999996</v>
      </c>
      <c r="F144" s="64">
        <v>56.852400000000003</v>
      </c>
      <c r="G144" s="62">
        <v>179.07062273700001</v>
      </c>
      <c r="H144" s="63">
        <v>0</v>
      </c>
      <c r="I144" s="63">
        <f t="shared" si="2"/>
        <v>3.0664746420050958E-3</v>
      </c>
      <c r="J144" s="63">
        <f>G144/'סכום נכסי הקרן'!$C$41</f>
        <v>5.7261015742436515E-5</v>
      </c>
    </row>
    <row r="145" spans="1:10">
      <c r="A145" s="61" t="s">
        <v>2024</v>
      </c>
      <c r="B145" s="55">
        <v>5284</v>
      </c>
      <c r="C145" s="68" t="s">
        <v>131</v>
      </c>
      <c r="D145" s="77">
        <v>42531</v>
      </c>
      <c r="E145" s="62">
        <v>62505.969112999999</v>
      </c>
      <c r="F145" s="64">
        <v>44.164499999999997</v>
      </c>
      <c r="G145" s="62">
        <v>110.74201805400001</v>
      </c>
      <c r="H145" s="63">
        <v>0</v>
      </c>
      <c r="I145" s="63">
        <f t="shared" si="2"/>
        <v>1.8963891730348862E-3</v>
      </c>
      <c r="J145" s="63">
        <f>G145/'סכום נכסי הקרן'!$C$41</f>
        <v>3.5411729418356733E-5</v>
      </c>
    </row>
    <row r="146" spans="1:10">
      <c r="A146" s="61" t="s">
        <v>2025</v>
      </c>
      <c r="B146" s="55">
        <v>7041</v>
      </c>
      <c r="C146" s="68" t="s">
        <v>129</v>
      </c>
      <c r="D146" s="77">
        <v>43516</v>
      </c>
      <c r="E146" s="62">
        <v>73559.900005000003</v>
      </c>
      <c r="F146" s="64">
        <v>79.245099999999994</v>
      </c>
      <c r="G146" s="62">
        <v>211.427319348</v>
      </c>
      <c r="H146" s="63">
        <v>0</v>
      </c>
      <c r="I146" s="63">
        <f t="shared" si="2"/>
        <v>3.6205632364386393E-3</v>
      </c>
      <c r="J146" s="63">
        <f>G146/'סכום נכסי הקרן'!$C$41</f>
        <v>6.760764483042978E-5</v>
      </c>
    </row>
    <row r="147" spans="1:10">
      <c r="A147" s="61" t="s">
        <v>2026</v>
      </c>
      <c r="B147" s="55">
        <v>5288</v>
      </c>
      <c r="C147" s="68" t="s">
        <v>129</v>
      </c>
      <c r="D147" s="77">
        <v>42649</v>
      </c>
      <c r="E147" s="62">
        <v>639412.57999999996</v>
      </c>
      <c r="F147" s="64">
        <v>262.49160000000001</v>
      </c>
      <c r="G147" s="62">
        <v>6087.5724700000001</v>
      </c>
      <c r="H147" s="63">
        <v>1.6000000000000001E-3</v>
      </c>
      <c r="I147" s="63">
        <f t="shared" si="2"/>
        <v>0.10424594679630958</v>
      </c>
      <c r="J147" s="63">
        <f>G147/'סכום נכסי הקרן'!$C$41</f>
        <v>1.9466095427045644E-3</v>
      </c>
    </row>
    <row r="148" spans="1:10">
      <c r="A148" s="61" t="s">
        <v>2027</v>
      </c>
      <c r="B148" s="55">
        <v>62179</v>
      </c>
      <c r="C148" s="68" t="s">
        <v>129</v>
      </c>
      <c r="D148" s="77">
        <v>42549</v>
      </c>
      <c r="E148" s="62">
        <v>21682.97</v>
      </c>
      <c r="F148" s="64">
        <v>100</v>
      </c>
      <c r="G148" s="62">
        <v>78.644139999999993</v>
      </c>
      <c r="H148" s="63">
        <v>0</v>
      </c>
      <c r="I148" s="63">
        <f t="shared" si="2"/>
        <v>1.3467326877311936E-3</v>
      </c>
      <c r="J148" s="63">
        <f>G148/'סכום נכסי הקרן'!$C$41</f>
        <v>2.5147862166114585E-5</v>
      </c>
    </row>
    <row r="149" spans="1:10">
      <c r="A149" s="61" t="s">
        <v>2028</v>
      </c>
      <c r="B149" s="55">
        <v>6646</v>
      </c>
      <c r="C149" s="68" t="s">
        <v>131</v>
      </c>
      <c r="D149" s="77">
        <v>42947</v>
      </c>
      <c r="E149" s="62">
        <v>84765.820657000004</v>
      </c>
      <c r="F149" s="64">
        <v>63.564799999999998</v>
      </c>
      <c r="G149" s="62">
        <v>216.14991970999995</v>
      </c>
      <c r="H149" s="63">
        <v>1E-4</v>
      </c>
      <c r="I149" s="63">
        <f t="shared" si="2"/>
        <v>3.7014348726291616E-3</v>
      </c>
      <c r="J149" s="63">
        <f>G149/'סכום נכסי הקרן'!$C$41</f>
        <v>6.9117780270517464E-5</v>
      </c>
    </row>
    <row r="150" spans="1:10">
      <c r="A150" s="61" t="s">
        <v>2029</v>
      </c>
      <c r="B150" s="55">
        <v>621710</v>
      </c>
      <c r="C150" s="68" t="s">
        <v>129</v>
      </c>
      <c r="D150" s="77">
        <v>42549</v>
      </c>
      <c r="E150" s="62">
        <v>28813.23</v>
      </c>
      <c r="F150" s="64">
        <v>100</v>
      </c>
      <c r="G150" s="62">
        <v>104.50557999999999</v>
      </c>
      <c r="H150" s="63">
        <v>0</v>
      </c>
      <c r="I150" s="63">
        <f t="shared" si="2"/>
        <v>1.7895939943689038E-3</v>
      </c>
      <c r="J150" s="63">
        <f>G150/'סכום נכסי הקרן'!$C$41</f>
        <v>3.3417517458133067E-5</v>
      </c>
    </row>
    <row r="151" spans="1:10">
      <c r="A151" s="61" t="s">
        <v>2030</v>
      </c>
      <c r="B151" s="55">
        <v>5276</v>
      </c>
      <c r="C151" s="68" t="s">
        <v>129</v>
      </c>
      <c r="D151" s="77">
        <v>42423</v>
      </c>
      <c r="E151" s="62">
        <v>923541.33</v>
      </c>
      <c r="F151" s="64">
        <v>106.55719999999999</v>
      </c>
      <c r="G151" s="62">
        <v>3569.3298999999997</v>
      </c>
      <c r="H151" s="63">
        <v>1E-4</v>
      </c>
      <c r="I151" s="63">
        <f t="shared" si="2"/>
        <v>6.1122586496925424E-2</v>
      </c>
      <c r="J151" s="63">
        <f>G151/'סכום נכסי הקרן'!$C$41</f>
        <v>1.1413567031261524E-3</v>
      </c>
    </row>
    <row r="152" spans="1:10">
      <c r="A152" s="61" t="s">
        <v>2031</v>
      </c>
      <c r="B152" s="55">
        <v>8312</v>
      </c>
      <c r="C152" s="68" t="s">
        <v>131</v>
      </c>
      <c r="D152" s="77">
        <v>44377</v>
      </c>
      <c r="E152" s="62">
        <v>112336.26178999999</v>
      </c>
      <c r="F152" s="64">
        <v>91.874099999999999</v>
      </c>
      <c r="G152" s="62">
        <v>414.028929898</v>
      </c>
      <c r="H152" s="63">
        <v>1E-4</v>
      </c>
      <c r="I152" s="63">
        <f t="shared" si="2"/>
        <v>7.0899916199732554E-3</v>
      </c>
      <c r="J152" s="63">
        <f>G152/'סכום נכסי הקרן'!$C$41</f>
        <v>1.3239311233944224E-4</v>
      </c>
    </row>
    <row r="153" spans="1:10">
      <c r="A153" s="61" t="s">
        <v>2032</v>
      </c>
      <c r="B153" s="55">
        <v>608318</v>
      </c>
      <c r="C153" s="68" t="s">
        <v>129</v>
      </c>
      <c r="D153" s="77">
        <v>42555</v>
      </c>
      <c r="E153" s="62">
        <v>3711.18</v>
      </c>
      <c r="F153" s="64">
        <v>100</v>
      </c>
      <c r="G153" s="62">
        <v>13.46044</v>
      </c>
      <c r="H153" s="63">
        <v>0</v>
      </c>
      <c r="I153" s="63">
        <f t="shared" si="2"/>
        <v>2.3050178359435895E-4</v>
      </c>
      <c r="J153" s="63">
        <f>G153/'סכום נכסי הקרן'!$C$41</f>
        <v>4.3042150351603499E-6</v>
      </c>
    </row>
    <row r="154" spans="1:10">
      <c r="A154" s="61" t="s">
        <v>2033</v>
      </c>
      <c r="B154" s="55">
        <v>5286</v>
      </c>
      <c r="C154" s="68" t="s">
        <v>129</v>
      </c>
      <c r="D154" s="77">
        <v>42705</v>
      </c>
      <c r="E154" s="62">
        <v>847061.46</v>
      </c>
      <c r="F154" s="64">
        <v>94.793300000000002</v>
      </c>
      <c r="G154" s="62">
        <v>2912.3268900000003</v>
      </c>
      <c r="H154" s="63">
        <v>4.0000000000000002E-4</v>
      </c>
      <c r="I154" s="63">
        <f t="shared" si="2"/>
        <v>4.9871812701131057E-2</v>
      </c>
      <c r="J154" s="63">
        <f>G154/'סכום נכסי הקרן'!$C$41</f>
        <v>9.312683082603379E-4</v>
      </c>
    </row>
    <row r="155" spans="1:10">
      <c r="A155" s="61" t="s">
        <v>2034</v>
      </c>
      <c r="B155" s="55">
        <v>608320</v>
      </c>
      <c r="C155" s="68" t="s">
        <v>129</v>
      </c>
      <c r="D155" s="77">
        <v>42555</v>
      </c>
      <c r="E155" s="62">
        <v>6815.09</v>
      </c>
      <c r="F155" s="64">
        <v>100</v>
      </c>
      <c r="G155" s="62">
        <v>24.718340000000001</v>
      </c>
      <c r="H155" s="63">
        <v>0</v>
      </c>
      <c r="I155" s="63">
        <f t="shared" si="2"/>
        <v>4.2328641987125136E-4</v>
      </c>
      <c r="J155" s="63">
        <f>G155/'סכום נכסי הקרן'!$C$41</f>
        <v>7.9041287411262539E-6</v>
      </c>
    </row>
    <row r="156" spans="1:10">
      <c r="A156" s="61" t="s">
        <v>2035</v>
      </c>
      <c r="B156" s="55">
        <v>608321</v>
      </c>
      <c r="C156" s="68" t="s">
        <v>129</v>
      </c>
      <c r="D156" s="77">
        <v>42555</v>
      </c>
      <c r="E156" s="62">
        <v>6807.78</v>
      </c>
      <c r="F156" s="64">
        <v>100</v>
      </c>
      <c r="G156" s="62">
        <v>24.691800000000001</v>
      </c>
      <c r="H156" s="63">
        <v>0</v>
      </c>
      <c r="I156" s="63">
        <f t="shared" si="2"/>
        <v>4.2283193864057881E-4</v>
      </c>
      <c r="J156" s="63">
        <f>G156/'סכום נכסי הקרן'!$C$41</f>
        <v>7.8956421042085045E-6</v>
      </c>
    </row>
    <row r="157" spans="1:10">
      <c r="A157" s="61" t="s">
        <v>2036</v>
      </c>
      <c r="B157" s="55">
        <v>6658</v>
      </c>
      <c r="C157" s="68" t="s">
        <v>129</v>
      </c>
      <c r="D157" s="77">
        <v>43356</v>
      </c>
      <c r="E157" s="62">
        <v>98415.284484999996</v>
      </c>
      <c r="F157" s="64">
        <v>51.2164</v>
      </c>
      <c r="G157" s="62">
        <v>182.81808537399999</v>
      </c>
      <c r="H157" s="63">
        <v>1E-4</v>
      </c>
      <c r="I157" s="63">
        <f t="shared" si="2"/>
        <v>3.1306476424257145E-3</v>
      </c>
      <c r="J157" s="63">
        <f>G157/'סכום נכסי הקרן'!$C$41</f>
        <v>5.8459333555663793E-5</v>
      </c>
    </row>
    <row r="158" spans="1:10">
      <c r="A158" s="126" t="s">
        <v>2923</v>
      </c>
      <c r="B158" s="127" t="s">
        <v>2923</v>
      </c>
      <c r="C158" s="127" t="s">
        <v>2923</v>
      </c>
      <c r="D158" s="127" t="s">
        <v>2923</v>
      </c>
      <c r="E158" s="127" t="s">
        <v>2923</v>
      </c>
      <c r="F158" s="127" t="s">
        <v>2923</v>
      </c>
      <c r="G158" s="127" t="s">
        <v>2923</v>
      </c>
      <c r="H158" s="127" t="s">
        <v>2923</v>
      </c>
      <c r="I158" s="127" t="s">
        <v>2923</v>
      </c>
      <c r="J158" s="127" t="s">
        <v>2923</v>
      </c>
    </row>
    <row r="159" spans="1:10">
      <c r="A159" s="126" t="s">
        <v>2923</v>
      </c>
      <c r="B159" s="127" t="s">
        <v>2923</v>
      </c>
      <c r="C159" s="127" t="s">
        <v>2923</v>
      </c>
      <c r="D159" s="127" t="s">
        <v>2923</v>
      </c>
      <c r="E159" s="127" t="s">
        <v>2923</v>
      </c>
      <c r="F159" s="127" t="s">
        <v>2923</v>
      </c>
      <c r="G159" s="127" t="s">
        <v>2923</v>
      </c>
      <c r="H159" s="127" t="s">
        <v>2923</v>
      </c>
      <c r="I159" s="127" t="s">
        <v>2923</v>
      </c>
      <c r="J159" s="127" t="s">
        <v>2923</v>
      </c>
    </row>
    <row r="160" spans="1:10">
      <c r="A160" s="126" t="s">
        <v>2923</v>
      </c>
      <c r="B160" s="127" t="s">
        <v>2923</v>
      </c>
      <c r="C160" s="127" t="s">
        <v>2923</v>
      </c>
      <c r="D160" s="127" t="s">
        <v>2923</v>
      </c>
      <c r="E160" s="127" t="s">
        <v>2923</v>
      </c>
      <c r="F160" s="127" t="s">
        <v>2923</v>
      </c>
      <c r="G160" s="127" t="s">
        <v>2923</v>
      </c>
      <c r="H160" s="127" t="s">
        <v>2923</v>
      </c>
      <c r="I160" s="127" t="s">
        <v>2923</v>
      </c>
      <c r="J160" s="127" t="s">
        <v>2923</v>
      </c>
    </row>
    <row r="161" spans="1:10">
      <c r="A161" s="96" t="s">
        <v>110</v>
      </c>
      <c r="B161" s="127" t="s">
        <v>2923</v>
      </c>
      <c r="C161" s="127" t="s">
        <v>2923</v>
      </c>
      <c r="D161" s="127" t="s">
        <v>2923</v>
      </c>
      <c r="E161" s="127" t="s">
        <v>2923</v>
      </c>
      <c r="F161" s="127" t="s">
        <v>2923</v>
      </c>
      <c r="G161" s="127" t="s">
        <v>2923</v>
      </c>
      <c r="H161" s="127" t="s">
        <v>2923</v>
      </c>
      <c r="I161" s="127" t="s">
        <v>2923</v>
      </c>
      <c r="J161" s="127" t="s">
        <v>2923</v>
      </c>
    </row>
    <row r="162" spans="1:10">
      <c r="A162" s="96" t="s">
        <v>188</v>
      </c>
      <c r="B162" s="127" t="s">
        <v>2923</v>
      </c>
      <c r="C162" s="127" t="s">
        <v>2923</v>
      </c>
      <c r="D162" s="127" t="s">
        <v>2923</v>
      </c>
      <c r="E162" s="127" t="s">
        <v>2923</v>
      </c>
      <c r="F162" s="127" t="s">
        <v>2923</v>
      </c>
      <c r="G162" s="127" t="s">
        <v>2923</v>
      </c>
      <c r="H162" s="127" t="s">
        <v>2923</v>
      </c>
      <c r="I162" s="127" t="s">
        <v>2923</v>
      </c>
      <c r="J162" s="127" t="s">
        <v>2923</v>
      </c>
    </row>
    <row r="163" spans="1:10">
      <c r="A163" s="96" t="s">
        <v>196</v>
      </c>
      <c r="B163" s="127" t="s">
        <v>2923</v>
      </c>
      <c r="C163" s="127" t="s">
        <v>2923</v>
      </c>
      <c r="D163" s="127" t="s">
        <v>2923</v>
      </c>
      <c r="E163" s="127" t="s">
        <v>2923</v>
      </c>
      <c r="F163" s="127" t="s">
        <v>2923</v>
      </c>
      <c r="G163" s="127" t="s">
        <v>2923</v>
      </c>
      <c r="H163" s="127" t="s">
        <v>2923</v>
      </c>
      <c r="I163" s="127" t="s">
        <v>2923</v>
      </c>
      <c r="J163" s="127" t="s">
        <v>2923</v>
      </c>
    </row>
    <row r="164" spans="1:10" hidden="1">
      <c r="B164" s="1"/>
    </row>
    <row r="165" spans="1:10" hidden="1">
      <c r="B165" s="1"/>
    </row>
    <row r="166" spans="1:10" hidden="1">
      <c r="B166" s="1"/>
    </row>
    <row r="167" spans="1:10" hidden="1">
      <c r="B167" s="1"/>
    </row>
    <row r="168" spans="1:10" hidden="1">
      <c r="B168" s="1"/>
    </row>
    <row r="169" spans="1:10" hidden="1">
      <c r="B169" s="1"/>
    </row>
    <row r="170" spans="1:10" hidden="1">
      <c r="B170" s="1"/>
    </row>
    <row r="171" spans="1:10" hidden="1">
      <c r="B171" s="1"/>
    </row>
    <row r="172" spans="1:10" hidden="1">
      <c r="B172" s="1"/>
    </row>
    <row r="173" spans="1:10" hidden="1">
      <c r="B173" s="1"/>
    </row>
    <row r="174" spans="1:10" hidden="1">
      <c r="B174" s="1"/>
    </row>
    <row r="175" spans="1:10" hidden="1">
      <c r="B175" s="1"/>
    </row>
    <row r="176" spans="1:10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10000" spans="52:52" hidden="1">
      <c r="AZ10000"/>
    </row>
  </sheetData>
  <sheetProtection sheet="1" objects="1" scenarios="1"/>
  <autoFilter ref="A1:J157" xr:uid="{00000000-0009-0000-0000-000010000000}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9.28515625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143</v>
      </c>
      <c r="B1" s="37" t="s" vm="1">
        <v>213</v>
      </c>
    </row>
    <row r="2" spans="1:11">
      <c r="A2" s="37" t="s">
        <v>142</v>
      </c>
      <c r="B2" s="37" t="s">
        <v>214</v>
      </c>
    </row>
    <row r="3" spans="1:11">
      <c r="A3" s="37" t="s">
        <v>144</v>
      </c>
      <c r="B3" s="37" t="s">
        <v>215</v>
      </c>
    </row>
    <row r="4" spans="1:11">
      <c r="A4" s="37" t="s">
        <v>145</v>
      </c>
      <c r="B4" s="37">
        <v>2207</v>
      </c>
    </row>
    <row r="5" spans="1:11" ht="18.75">
      <c r="A5" s="152" t="s">
        <v>97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1" s="3" customFormat="1">
      <c r="A6" s="38" t="s">
        <v>114</v>
      </c>
      <c r="B6" s="39" t="s">
        <v>45</v>
      </c>
      <c r="C6" s="39" t="s">
        <v>65</v>
      </c>
      <c r="D6" s="39" t="s">
        <v>101</v>
      </c>
      <c r="E6" s="39" t="s">
        <v>102</v>
      </c>
      <c r="F6" s="39" t="s">
        <v>190</v>
      </c>
      <c r="G6" s="39" t="s">
        <v>189</v>
      </c>
      <c r="H6" s="39" t="s">
        <v>109</v>
      </c>
      <c r="I6" s="39" t="s">
        <v>59</v>
      </c>
      <c r="J6" s="39" t="s">
        <v>146</v>
      </c>
      <c r="K6" s="41" t="s">
        <v>148</v>
      </c>
    </row>
    <row r="7" spans="1:11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2" t="s">
        <v>21</v>
      </c>
      <c r="F7" s="12" t="s">
        <v>197</v>
      </c>
      <c r="G7" s="118" t="s">
        <v>2923</v>
      </c>
      <c r="H7" s="12" t="s">
        <v>193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3" t="s">
        <v>48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94">
        <v>0</v>
      </c>
      <c r="I9" s="124" t="s">
        <v>2923</v>
      </c>
      <c r="J9" s="95">
        <v>0</v>
      </c>
      <c r="K9" s="95">
        <v>0</v>
      </c>
    </row>
    <row r="10" spans="1:11">
      <c r="A10" s="76" t="s">
        <v>2037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00">
        <v>0</v>
      </c>
      <c r="I10" s="124" t="s">
        <v>2923</v>
      </c>
      <c r="J10" s="99">
        <v>0</v>
      </c>
      <c r="K10" s="101">
        <v>0</v>
      </c>
    </row>
    <row r="11" spans="1:11">
      <c r="A11" s="58" t="s">
        <v>2038</v>
      </c>
      <c r="B11" s="55">
        <v>8944</v>
      </c>
      <c r="C11" s="68" t="s">
        <v>527</v>
      </c>
      <c r="D11" s="68" t="s">
        <v>130</v>
      </c>
      <c r="E11" s="77">
        <v>44607</v>
      </c>
      <c r="F11" s="62">
        <v>717.80964999999992</v>
      </c>
      <c r="G11" s="64">
        <v>0</v>
      </c>
      <c r="H11" s="100">
        <v>0</v>
      </c>
      <c r="I11" s="63">
        <v>4.3092695482285096E-6</v>
      </c>
      <c r="J11" s="99">
        <v>0</v>
      </c>
      <c r="K11" s="101">
        <v>0</v>
      </c>
    </row>
    <row r="12" spans="1:11">
      <c r="A12" s="58" t="s">
        <v>2039</v>
      </c>
      <c r="B12" s="55">
        <v>8731</v>
      </c>
      <c r="C12" s="68" t="s">
        <v>152</v>
      </c>
      <c r="D12" s="68" t="s">
        <v>130</v>
      </c>
      <c r="E12" s="77">
        <v>44537</v>
      </c>
      <c r="F12" s="62">
        <v>152.82399000000001</v>
      </c>
      <c r="G12" s="64">
        <v>0</v>
      </c>
      <c r="H12" s="100">
        <v>0</v>
      </c>
      <c r="I12" s="63">
        <v>2.3355633341107135E-5</v>
      </c>
      <c r="J12" s="99">
        <v>0</v>
      </c>
      <c r="K12" s="101">
        <v>0</v>
      </c>
    </row>
    <row r="13" spans="1:11" hidden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idden="1">
      <c r="A16" s="92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idden="1">
      <c r="A17" s="92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idden="1">
      <c r="A18" s="92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8.71093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143</v>
      </c>
      <c r="B1" s="37" t="s" vm="1">
        <v>213</v>
      </c>
    </row>
    <row r="2" spans="1:11">
      <c r="A2" s="37" t="s">
        <v>142</v>
      </c>
      <c r="B2" s="37" t="s">
        <v>214</v>
      </c>
    </row>
    <row r="3" spans="1:11">
      <c r="A3" s="37" t="s">
        <v>144</v>
      </c>
      <c r="B3" s="37" t="s">
        <v>215</v>
      </c>
    </row>
    <row r="4" spans="1:11">
      <c r="A4" s="37" t="s">
        <v>145</v>
      </c>
      <c r="B4" s="37">
        <v>2207</v>
      </c>
    </row>
    <row r="5" spans="1:11" ht="18.75">
      <c r="A5" s="152" t="s">
        <v>98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1" s="3" customFormat="1">
      <c r="A6" s="38" t="s">
        <v>114</v>
      </c>
      <c r="B6" s="39" t="s">
        <v>45</v>
      </c>
      <c r="C6" s="39" t="s">
        <v>65</v>
      </c>
      <c r="D6" s="39" t="s">
        <v>101</v>
      </c>
      <c r="E6" s="39" t="s">
        <v>102</v>
      </c>
      <c r="F6" s="39" t="s">
        <v>190</v>
      </c>
      <c r="G6" s="39" t="s">
        <v>189</v>
      </c>
      <c r="H6" s="39" t="s">
        <v>109</v>
      </c>
      <c r="I6" s="39" t="s">
        <v>59</v>
      </c>
      <c r="J6" s="39" t="s">
        <v>146</v>
      </c>
      <c r="K6" s="41" t="s">
        <v>148</v>
      </c>
    </row>
    <row r="7" spans="1:11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2" t="s">
        <v>21</v>
      </c>
      <c r="F7" s="12" t="s">
        <v>197</v>
      </c>
      <c r="G7" s="118" t="s">
        <v>2923</v>
      </c>
      <c r="H7" s="12" t="s">
        <v>193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5" t="s">
        <v>50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62">
        <v>0.6625757630000001</v>
      </c>
      <c r="I9" s="124" t="s">
        <v>2923</v>
      </c>
      <c r="J9" s="63">
        <f>IFERROR(H9/$H$9,0)</f>
        <v>1</v>
      </c>
      <c r="K9" s="63">
        <f>H9/'סכום נכסי הקרן'!$C$41</f>
        <v>2.1187038172878753E-7</v>
      </c>
    </row>
    <row r="10" spans="1:11">
      <c r="A10" s="76" t="s">
        <v>185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62">
        <v>0.6625757630000001</v>
      </c>
      <c r="I10" s="124" t="s">
        <v>2923</v>
      </c>
      <c r="J10" s="63">
        <f t="shared" ref="J10:J13" si="0">IFERROR(H10/$H$9,0)</f>
        <v>1</v>
      </c>
      <c r="K10" s="63">
        <f>H10/'סכום נכסי הקרן'!$C$41</f>
        <v>2.1187038172878753E-7</v>
      </c>
    </row>
    <row r="11" spans="1:11">
      <c r="A11" s="58" t="s">
        <v>2040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62">
        <v>0.6625757630000001</v>
      </c>
      <c r="I11" s="124" t="s">
        <v>2923</v>
      </c>
      <c r="J11" s="63">
        <f t="shared" si="0"/>
        <v>1</v>
      </c>
      <c r="K11" s="63">
        <f>H11/'סכום נכסי הקרן'!$C$41</f>
        <v>2.1187038172878753E-7</v>
      </c>
    </row>
    <row r="12" spans="1:11">
      <c r="A12" s="61" t="s">
        <v>2041</v>
      </c>
      <c r="B12" s="55" t="s">
        <v>2042</v>
      </c>
      <c r="C12" s="68" t="s">
        <v>1530</v>
      </c>
      <c r="D12" s="68" t="s">
        <v>129</v>
      </c>
      <c r="E12" s="77">
        <v>45274</v>
      </c>
      <c r="F12" s="62">
        <v>-149904.01881000001</v>
      </c>
      <c r="G12" s="64">
        <v>1.1483000000000001</v>
      </c>
      <c r="H12" s="62">
        <v>-1.7213478480000004</v>
      </c>
      <c r="I12" s="124" t="s">
        <v>2923</v>
      </c>
      <c r="J12" s="63">
        <f t="shared" si="0"/>
        <v>-2.5979638014619018</v>
      </c>
      <c r="K12" s="63">
        <f>H12/'סכום נכסי הקרן'!$C$41</f>
        <v>-5.5043158233330509E-7</v>
      </c>
    </row>
    <row r="13" spans="1:11">
      <c r="A13" s="61" t="s">
        <v>2043</v>
      </c>
      <c r="B13" s="55" t="s">
        <v>2044</v>
      </c>
      <c r="C13" s="68" t="s">
        <v>1530</v>
      </c>
      <c r="D13" s="68" t="s">
        <v>129</v>
      </c>
      <c r="E13" s="77">
        <v>45274</v>
      </c>
      <c r="F13" s="62">
        <v>149904.01881000001</v>
      </c>
      <c r="G13" s="64">
        <v>1.5903</v>
      </c>
      <c r="H13" s="62">
        <v>2.3839236110000002</v>
      </c>
      <c r="I13" s="124" t="s">
        <v>2923</v>
      </c>
      <c r="J13" s="63">
        <f t="shared" si="0"/>
        <v>3.5979638014619013</v>
      </c>
      <c r="K13" s="63">
        <f>H13/'סכום נכסי הקרן'!$C$41</f>
        <v>7.6230196406209251E-7</v>
      </c>
    </row>
    <row r="14" spans="1:11" s="6" customFormat="1">
      <c r="A14" s="123" t="s">
        <v>2923</v>
      </c>
      <c r="B14" s="124" t="s">
        <v>2923</v>
      </c>
      <c r="C14" s="124" t="s">
        <v>2923</v>
      </c>
      <c r="D14" s="124" t="s">
        <v>2923</v>
      </c>
      <c r="E14" s="124" t="s">
        <v>2923</v>
      </c>
      <c r="F14" s="124" t="s">
        <v>2923</v>
      </c>
      <c r="G14" s="124" t="s">
        <v>2923</v>
      </c>
      <c r="H14" s="124" t="s">
        <v>2923</v>
      </c>
      <c r="I14" s="124" t="s">
        <v>2923</v>
      </c>
      <c r="J14" s="124" t="s">
        <v>2923</v>
      </c>
      <c r="K14" s="124" t="s">
        <v>2923</v>
      </c>
    </row>
    <row r="15" spans="1:11" s="6" customFormat="1">
      <c r="A15" s="124" t="s">
        <v>2923</v>
      </c>
      <c r="B15" s="124" t="s">
        <v>2923</v>
      </c>
      <c r="C15" s="124" t="s">
        <v>2923</v>
      </c>
      <c r="D15" s="124" t="s">
        <v>2923</v>
      </c>
      <c r="E15" s="124" t="s">
        <v>2923</v>
      </c>
      <c r="F15" s="124" t="s">
        <v>2923</v>
      </c>
      <c r="G15" s="124" t="s">
        <v>2923</v>
      </c>
      <c r="H15" s="124" t="s">
        <v>2923</v>
      </c>
      <c r="I15" s="124" t="s">
        <v>2923</v>
      </c>
      <c r="J15" s="124" t="s">
        <v>2923</v>
      </c>
      <c r="K15" s="124" t="s">
        <v>2923</v>
      </c>
    </row>
    <row r="16" spans="1:11" s="6" customFormat="1">
      <c r="A16" s="124" t="s">
        <v>2923</v>
      </c>
      <c r="B16" s="124" t="s">
        <v>2923</v>
      </c>
      <c r="C16" s="124" t="s">
        <v>2923</v>
      </c>
      <c r="D16" s="124" t="s">
        <v>2923</v>
      </c>
      <c r="E16" s="124" t="s">
        <v>2923</v>
      </c>
      <c r="F16" s="124" t="s">
        <v>2923</v>
      </c>
      <c r="G16" s="124" t="s">
        <v>2923</v>
      </c>
      <c r="H16" s="124" t="s">
        <v>2923</v>
      </c>
      <c r="I16" s="124" t="s">
        <v>2923</v>
      </c>
      <c r="J16" s="124" t="s">
        <v>2923</v>
      </c>
      <c r="K16" s="124" t="s">
        <v>2923</v>
      </c>
    </row>
    <row r="17" spans="1:11">
      <c r="A17" s="96" t="s">
        <v>205</v>
      </c>
      <c r="B17" s="124" t="s">
        <v>2923</v>
      </c>
      <c r="C17" s="124" t="s">
        <v>2923</v>
      </c>
      <c r="D17" s="124" t="s">
        <v>2923</v>
      </c>
      <c r="E17" s="124" t="s">
        <v>2923</v>
      </c>
      <c r="F17" s="124" t="s">
        <v>2923</v>
      </c>
      <c r="G17" s="124" t="s">
        <v>2923</v>
      </c>
      <c r="H17" s="124" t="s">
        <v>2923</v>
      </c>
      <c r="I17" s="124" t="s">
        <v>2923</v>
      </c>
      <c r="J17" s="124" t="s">
        <v>2923</v>
      </c>
      <c r="K17" s="124" t="s">
        <v>2923</v>
      </c>
    </row>
    <row r="18" spans="1:11">
      <c r="A18" s="96" t="s">
        <v>110</v>
      </c>
      <c r="B18" s="124" t="s">
        <v>2923</v>
      </c>
      <c r="C18" s="124" t="s">
        <v>2923</v>
      </c>
      <c r="D18" s="124" t="s">
        <v>2923</v>
      </c>
      <c r="E18" s="124" t="s">
        <v>2923</v>
      </c>
      <c r="F18" s="124" t="s">
        <v>2923</v>
      </c>
      <c r="G18" s="124" t="s">
        <v>2923</v>
      </c>
      <c r="H18" s="124" t="s">
        <v>2923</v>
      </c>
      <c r="I18" s="124" t="s">
        <v>2923</v>
      </c>
      <c r="J18" s="124" t="s">
        <v>2923</v>
      </c>
      <c r="K18" s="124" t="s">
        <v>2923</v>
      </c>
    </row>
    <row r="19" spans="1:11">
      <c r="A19" s="96" t="s">
        <v>188</v>
      </c>
      <c r="B19" s="124" t="s">
        <v>2923</v>
      </c>
      <c r="C19" s="124" t="s">
        <v>2923</v>
      </c>
      <c r="D19" s="124" t="s">
        <v>2923</v>
      </c>
      <c r="E19" s="124" t="s">
        <v>2923</v>
      </c>
      <c r="F19" s="124" t="s">
        <v>2923</v>
      </c>
      <c r="G19" s="124" t="s">
        <v>2923</v>
      </c>
      <c r="H19" s="124" t="s">
        <v>2923</v>
      </c>
      <c r="I19" s="124" t="s">
        <v>2923</v>
      </c>
      <c r="J19" s="124" t="s">
        <v>2923</v>
      </c>
      <c r="K19" s="124" t="s">
        <v>2923</v>
      </c>
    </row>
    <row r="20" spans="1:11">
      <c r="A20" s="96" t="s">
        <v>196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124" t="s">
        <v>2923</v>
      </c>
      <c r="H20" s="124" t="s">
        <v>2923</v>
      </c>
      <c r="I20" s="124" t="s">
        <v>2923</v>
      </c>
      <c r="J20" s="124" t="s">
        <v>2923</v>
      </c>
      <c r="K20" s="124" t="s">
        <v>2923</v>
      </c>
    </row>
    <row r="21" spans="1:11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hidden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hidden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hidden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" style="2" bestFit="1" customWidth="1"/>
    <col min="2" max="2" width="69.28515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143</v>
      </c>
      <c r="B1" s="37" t="s" vm="1">
        <v>213</v>
      </c>
    </row>
    <row r="2" spans="1:10">
      <c r="A2" s="37" t="s">
        <v>142</v>
      </c>
      <c r="B2" s="37" t="s">
        <v>214</v>
      </c>
    </row>
    <row r="3" spans="1:10">
      <c r="A3" s="37" t="s">
        <v>144</v>
      </c>
      <c r="B3" s="37" t="s">
        <v>215</v>
      </c>
    </row>
    <row r="4" spans="1:10">
      <c r="A4" s="37" t="s">
        <v>145</v>
      </c>
      <c r="B4" s="37">
        <v>2207</v>
      </c>
    </row>
    <row r="5" spans="1:10" ht="18.75">
      <c r="A5" s="152" t="s">
        <v>99</v>
      </c>
      <c r="B5" s="153"/>
      <c r="C5" s="153"/>
      <c r="D5" s="153"/>
      <c r="E5" s="153"/>
      <c r="F5" s="153"/>
      <c r="G5" s="153"/>
      <c r="H5" s="153"/>
      <c r="I5" s="153"/>
      <c r="J5" s="154"/>
    </row>
    <row r="6" spans="1:10" s="3" customFormat="1">
      <c r="A6" s="38" t="s">
        <v>114</v>
      </c>
      <c r="B6" s="39" t="s">
        <v>45</v>
      </c>
      <c r="C6" s="39" t="s">
        <v>65</v>
      </c>
      <c r="D6" s="39" t="s">
        <v>101</v>
      </c>
      <c r="E6" s="39" t="s">
        <v>102</v>
      </c>
      <c r="F6" s="39" t="s">
        <v>190</v>
      </c>
      <c r="G6" s="39" t="s">
        <v>189</v>
      </c>
      <c r="H6" s="39" t="s">
        <v>109</v>
      </c>
      <c r="I6" s="39" t="s">
        <v>146</v>
      </c>
      <c r="J6" s="41" t="s">
        <v>148</v>
      </c>
    </row>
    <row r="7" spans="1:10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2" t="s">
        <v>21</v>
      </c>
      <c r="F7" s="12" t="s">
        <v>197</v>
      </c>
      <c r="G7" s="118" t="s">
        <v>2923</v>
      </c>
      <c r="H7" s="12" t="s">
        <v>193</v>
      </c>
      <c r="I7" s="27" t="s">
        <v>19</v>
      </c>
      <c r="J7" s="13" t="s">
        <v>19</v>
      </c>
    </row>
    <row r="8" spans="1:10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70" t="s">
        <v>49</v>
      </c>
      <c r="B9" s="120" t="s">
        <v>2923</v>
      </c>
      <c r="C9" s="120" t="s">
        <v>2923</v>
      </c>
      <c r="D9" s="120" t="s">
        <v>2923</v>
      </c>
      <c r="E9" s="120" t="s">
        <v>2923</v>
      </c>
      <c r="F9" s="120" t="s">
        <v>2923</v>
      </c>
      <c r="G9" s="120" t="s">
        <v>2923</v>
      </c>
      <c r="H9" s="72">
        <v>6368.9178021259995</v>
      </c>
      <c r="I9" s="74">
        <f>IFERROR(H9/$H$9,0)</f>
        <v>1</v>
      </c>
      <c r="J9" s="74">
        <f>H9/'סכום נכסי הקרן'!$C$41</f>
        <v>2.036574715359315E-3</v>
      </c>
    </row>
    <row r="10" spans="1:10">
      <c r="A10" s="56" t="s">
        <v>32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65">
        <v>5983.7560960599994</v>
      </c>
      <c r="I10" s="66">
        <f t="shared" ref="I10:I73" si="0">IFERROR(H10/$H$9,0)</f>
        <v>0.939524779871169</v>
      </c>
      <c r="J10" s="66">
        <f>H10/'סכום נכסי הקרן'!$C$41</f>
        <v>1.913412411139149E-3</v>
      </c>
    </row>
    <row r="11" spans="1:10">
      <c r="A11" s="71" t="s">
        <v>176</v>
      </c>
      <c r="B11" s="121" t="s">
        <v>2923</v>
      </c>
      <c r="C11" s="121" t="s">
        <v>2923</v>
      </c>
      <c r="D11" s="121" t="s">
        <v>2923</v>
      </c>
      <c r="E11" s="121" t="s">
        <v>2923</v>
      </c>
      <c r="F11" s="121" t="s">
        <v>2923</v>
      </c>
      <c r="G11" s="121" t="s">
        <v>2923</v>
      </c>
      <c r="H11" s="65">
        <v>-16.374673894000001</v>
      </c>
      <c r="I11" s="66">
        <f t="shared" si="0"/>
        <v>-2.5710292396196404E-3</v>
      </c>
      <c r="J11" s="66">
        <f>H11/'סכום נכסי הקרן'!$C$41</f>
        <v>-5.236093141858845E-6</v>
      </c>
    </row>
    <row r="12" spans="1:10">
      <c r="A12" s="61" t="s">
        <v>2045</v>
      </c>
      <c r="B12" s="55" t="s">
        <v>2046</v>
      </c>
      <c r="C12" s="68" t="s">
        <v>1530</v>
      </c>
      <c r="D12" s="68" t="s">
        <v>130</v>
      </c>
      <c r="E12" s="77">
        <v>44952</v>
      </c>
      <c r="F12" s="62">
        <v>44840.832687000002</v>
      </c>
      <c r="G12" s="64">
        <v>-38.778080000000003</v>
      </c>
      <c r="H12" s="62">
        <v>-17.388414043000001</v>
      </c>
      <c r="I12" s="63">
        <f t="shared" si="0"/>
        <v>-2.7301991614957881E-3</v>
      </c>
      <c r="J12" s="63">
        <f>H12/'סכום נכסי הקרן'!$C$41</f>
        <v>-5.5602545801975246E-6</v>
      </c>
    </row>
    <row r="13" spans="1:10">
      <c r="A13" s="61" t="s">
        <v>2047</v>
      </c>
      <c r="B13" s="55" t="s">
        <v>2048</v>
      </c>
      <c r="C13" s="68" t="s">
        <v>1530</v>
      </c>
      <c r="D13" s="68" t="s">
        <v>130</v>
      </c>
      <c r="E13" s="77">
        <v>44952</v>
      </c>
      <c r="F13" s="62">
        <v>74632.098570999995</v>
      </c>
      <c r="G13" s="64">
        <v>-15.624169999999999</v>
      </c>
      <c r="H13" s="62">
        <v>-11.660646236</v>
      </c>
      <c r="I13" s="63">
        <f t="shared" si="0"/>
        <v>-1.8308677546611727E-3</v>
      </c>
      <c r="J13" s="63">
        <f>H13/'סכום נכסי הקרן'!$C$41</f>
        <v>-3.7286989763096258E-6</v>
      </c>
    </row>
    <row r="14" spans="1:10" s="6" customFormat="1">
      <c r="A14" s="61" t="s">
        <v>779</v>
      </c>
      <c r="B14" s="55" t="s">
        <v>2049</v>
      </c>
      <c r="C14" s="68" t="s">
        <v>1530</v>
      </c>
      <c r="D14" s="68" t="s">
        <v>130</v>
      </c>
      <c r="E14" s="77">
        <v>45244</v>
      </c>
      <c r="F14" s="62">
        <v>37088.993064000002</v>
      </c>
      <c r="G14" s="64">
        <v>10.994979000000001</v>
      </c>
      <c r="H14" s="62">
        <v>4.0779271320000001</v>
      </c>
      <c r="I14" s="63">
        <f t="shared" si="0"/>
        <v>6.4028572179699868E-4</v>
      </c>
      <c r="J14" s="63">
        <f>H14/'סכום נכסי הקרן'!$C$41</f>
        <v>1.3039897116173561E-6</v>
      </c>
    </row>
    <row r="15" spans="1:10" s="6" customFormat="1">
      <c r="A15" s="61" t="s">
        <v>905</v>
      </c>
      <c r="B15" s="55" t="s">
        <v>2050</v>
      </c>
      <c r="C15" s="68" t="s">
        <v>1530</v>
      </c>
      <c r="D15" s="68" t="s">
        <v>130</v>
      </c>
      <c r="E15" s="77">
        <v>44965</v>
      </c>
      <c r="F15" s="62">
        <v>17935.979189999998</v>
      </c>
      <c r="G15" s="64">
        <v>-2.479949</v>
      </c>
      <c r="H15" s="62">
        <v>-0.44480308699999999</v>
      </c>
      <c r="I15" s="63">
        <f t="shared" si="0"/>
        <v>-6.9839665202072617E-5</v>
      </c>
      <c r="J15" s="63">
        <f>H15/'סכום נכסי הקרן'!$C$41</f>
        <v>-1.4223369627970088E-7</v>
      </c>
    </row>
    <row r="16" spans="1:10" s="6" customFormat="1">
      <c r="A16" s="61" t="s">
        <v>905</v>
      </c>
      <c r="B16" s="55" t="s">
        <v>2051</v>
      </c>
      <c r="C16" s="68" t="s">
        <v>1530</v>
      </c>
      <c r="D16" s="68" t="s">
        <v>130</v>
      </c>
      <c r="E16" s="77">
        <v>44952</v>
      </c>
      <c r="F16" s="62">
        <v>51639.270539999998</v>
      </c>
      <c r="G16" s="64">
        <v>7.9122940000000002</v>
      </c>
      <c r="H16" s="62">
        <v>4.085851033</v>
      </c>
      <c r="I16" s="63">
        <f t="shared" si="0"/>
        <v>6.415298736680363E-4</v>
      </c>
      <c r="J16" s="63">
        <f>H16/'סכום נכסי הקרן'!$C$41</f>
        <v>1.3065235198599781E-6</v>
      </c>
    </row>
    <row r="17" spans="1:10">
      <c r="A17" s="61" t="s">
        <v>794</v>
      </c>
      <c r="B17" s="55" t="s">
        <v>2052</v>
      </c>
      <c r="C17" s="68" t="s">
        <v>1530</v>
      </c>
      <c r="D17" s="68" t="s">
        <v>130</v>
      </c>
      <c r="E17" s="77">
        <v>45091</v>
      </c>
      <c r="F17" s="62">
        <v>43941.528154999993</v>
      </c>
      <c r="G17" s="64">
        <v>5.8367300000000002</v>
      </c>
      <c r="H17" s="62">
        <v>2.56474818</v>
      </c>
      <c r="I17" s="63">
        <f t="shared" si="0"/>
        <v>4.0269764184173724E-4</v>
      </c>
      <c r="J17" s="63">
        <f>H17/'סכום נכסי הקרן'!$C$41</f>
        <v>8.2012383530970325E-7</v>
      </c>
    </row>
    <row r="18" spans="1:10">
      <c r="A18" s="61" t="s">
        <v>814</v>
      </c>
      <c r="B18" s="55" t="s">
        <v>2053</v>
      </c>
      <c r="C18" s="68" t="s">
        <v>1530</v>
      </c>
      <c r="D18" s="68" t="s">
        <v>130</v>
      </c>
      <c r="E18" s="77">
        <v>44917</v>
      </c>
      <c r="F18" s="62">
        <v>71039.101964999994</v>
      </c>
      <c r="G18" s="64">
        <v>-1.4228719999999999</v>
      </c>
      <c r="H18" s="62">
        <v>-1.0107953890000001</v>
      </c>
      <c r="I18" s="63">
        <f t="shared" si="0"/>
        <v>-1.5870755761090023E-4</v>
      </c>
      <c r="J18" s="63">
        <f>H18/'סכום נכסי הקרן'!$C$41</f>
        <v>-3.2321979896679119E-7</v>
      </c>
    </row>
    <row r="19" spans="1:10">
      <c r="A19" s="61" t="s">
        <v>814</v>
      </c>
      <c r="B19" s="55" t="s">
        <v>2054</v>
      </c>
      <c r="C19" s="68" t="s">
        <v>1530</v>
      </c>
      <c r="D19" s="68" t="s">
        <v>130</v>
      </c>
      <c r="E19" s="77">
        <v>45043</v>
      </c>
      <c r="F19" s="62">
        <v>58545.48126</v>
      </c>
      <c r="G19" s="64">
        <v>5.8099420000000004</v>
      </c>
      <c r="H19" s="62">
        <v>3.4014585159999999</v>
      </c>
      <c r="I19" s="63">
        <f t="shared" si="0"/>
        <v>5.3407166204352081E-4</v>
      </c>
      <c r="J19" s="63">
        <f>H19/'סכום נכסי הקרן'!$C$41</f>
        <v>1.0876768431077595E-6</v>
      </c>
    </row>
    <row r="20" spans="1:10">
      <c r="A20" s="123" t="s">
        <v>2923</v>
      </c>
      <c r="B20" s="124" t="s">
        <v>2923</v>
      </c>
      <c r="C20" s="124" t="s">
        <v>2923</v>
      </c>
      <c r="D20" s="124" t="s">
        <v>2923</v>
      </c>
      <c r="E20" s="124" t="s">
        <v>2923</v>
      </c>
      <c r="F20" s="124" t="s">
        <v>2923</v>
      </c>
      <c r="G20" s="124" t="s">
        <v>2923</v>
      </c>
      <c r="H20" s="124" t="s">
        <v>2923</v>
      </c>
      <c r="I20" s="124" t="s">
        <v>2923</v>
      </c>
      <c r="J20" s="124" t="s">
        <v>2923</v>
      </c>
    </row>
    <row r="21" spans="1:10">
      <c r="A21" s="71" t="s">
        <v>2040</v>
      </c>
      <c r="B21" s="121" t="s">
        <v>2923</v>
      </c>
      <c r="C21" s="121" t="s">
        <v>2923</v>
      </c>
      <c r="D21" s="121" t="s">
        <v>2923</v>
      </c>
      <c r="E21" s="121" t="s">
        <v>2923</v>
      </c>
      <c r="F21" s="121" t="s">
        <v>2923</v>
      </c>
      <c r="G21" s="121" t="s">
        <v>2923</v>
      </c>
      <c r="H21" s="65">
        <v>6126.5084297329995</v>
      </c>
      <c r="I21" s="66">
        <f t="shared" si="0"/>
        <v>0.9619386872425828</v>
      </c>
      <c r="J21" s="66">
        <f>H21/'סכום נכסי הקרן'!$C$41</f>
        <v>1.9590600081641758E-3</v>
      </c>
    </row>
    <row r="22" spans="1:10">
      <c r="A22" s="61" t="s">
        <v>2055</v>
      </c>
      <c r="B22" s="55" t="s">
        <v>2056</v>
      </c>
      <c r="C22" s="68" t="s">
        <v>1530</v>
      </c>
      <c r="D22" s="68" t="s">
        <v>129</v>
      </c>
      <c r="E22" s="77">
        <v>45252</v>
      </c>
      <c r="F22" s="62">
        <v>90067.006615999999</v>
      </c>
      <c r="G22" s="64">
        <v>2.2283240000000002</v>
      </c>
      <c r="H22" s="62">
        <v>2.0069844259999998</v>
      </c>
      <c r="I22" s="63">
        <f t="shared" si="0"/>
        <v>3.1512173470507832E-4</v>
      </c>
      <c r="J22" s="63">
        <f>H22/'סכום נכסי הקרן'!$C$41</f>
        <v>6.417689571605284E-7</v>
      </c>
    </row>
    <row r="23" spans="1:10">
      <c r="A23" s="61" t="s">
        <v>2057</v>
      </c>
      <c r="B23" s="55" t="s">
        <v>2058</v>
      </c>
      <c r="C23" s="68" t="s">
        <v>1530</v>
      </c>
      <c r="D23" s="68" t="s">
        <v>129</v>
      </c>
      <c r="E23" s="77">
        <v>45223</v>
      </c>
      <c r="F23" s="62">
        <v>294605.65914</v>
      </c>
      <c r="G23" s="64">
        <v>9.9413859999999996</v>
      </c>
      <c r="H23" s="62">
        <v>29.287885872</v>
      </c>
      <c r="I23" s="63">
        <f t="shared" si="0"/>
        <v>4.5985655305872302E-3</v>
      </c>
      <c r="J23" s="63">
        <f>H23/'סכום נכסי הקרן'!$C$41</f>
        <v>9.3653222865168431E-6</v>
      </c>
    </row>
    <row r="24" spans="1:10">
      <c r="A24" s="61" t="s">
        <v>2059</v>
      </c>
      <c r="B24" s="55" t="s">
        <v>2060</v>
      </c>
      <c r="C24" s="68" t="s">
        <v>1530</v>
      </c>
      <c r="D24" s="68" t="s">
        <v>129</v>
      </c>
      <c r="E24" s="77">
        <v>45131</v>
      </c>
      <c r="F24" s="62">
        <v>75669.380640000003</v>
      </c>
      <c r="G24" s="64">
        <v>-1.8345130000000001</v>
      </c>
      <c r="H24" s="62">
        <v>-1.3881647129999997</v>
      </c>
      <c r="I24" s="63">
        <f t="shared" si="0"/>
        <v>-2.1795927599138089E-4</v>
      </c>
      <c r="J24" s="63">
        <f>H24/'סכום נכסי הקרן'!$C$41</f>
        <v>-4.4389035046206885E-7</v>
      </c>
    </row>
    <row r="25" spans="1:10">
      <c r="A25" s="61" t="s">
        <v>2061</v>
      </c>
      <c r="B25" s="55" t="s">
        <v>2062</v>
      </c>
      <c r="C25" s="68" t="s">
        <v>1530</v>
      </c>
      <c r="D25" s="68" t="s">
        <v>129</v>
      </c>
      <c r="E25" s="77">
        <v>45131</v>
      </c>
      <c r="F25" s="62">
        <v>75866.140159999995</v>
      </c>
      <c r="G25" s="64">
        <v>-1.720221</v>
      </c>
      <c r="H25" s="62">
        <v>-1.305065073</v>
      </c>
      <c r="I25" s="63">
        <f t="shared" si="0"/>
        <v>-2.0491158993516263E-4</v>
      </c>
      <c r="J25" s="63">
        <f>H25/'סכום נכסי הקרן'!$C$41</f>
        <v>-4.1731776294602846E-7</v>
      </c>
    </row>
    <row r="26" spans="1:10">
      <c r="A26" s="61" t="s">
        <v>2063</v>
      </c>
      <c r="B26" s="55" t="s">
        <v>2064</v>
      </c>
      <c r="C26" s="68" t="s">
        <v>1530</v>
      </c>
      <c r="D26" s="68" t="s">
        <v>129</v>
      </c>
      <c r="E26" s="77">
        <v>45138</v>
      </c>
      <c r="F26" s="62">
        <v>161749.500623</v>
      </c>
      <c r="G26" s="64">
        <v>0.75822500000000004</v>
      </c>
      <c r="H26" s="62">
        <v>1.2264243699999999</v>
      </c>
      <c r="I26" s="63">
        <f t="shared" si="0"/>
        <v>1.925640129302044E-4</v>
      </c>
      <c r="J26" s="63">
        <f>H26/'סכום נכסי הקרן'!$C$41</f>
        <v>3.9217099982177842E-7</v>
      </c>
    </row>
    <row r="27" spans="1:10">
      <c r="A27" s="61" t="s">
        <v>2065</v>
      </c>
      <c r="B27" s="55" t="s">
        <v>2066</v>
      </c>
      <c r="C27" s="68" t="s">
        <v>1530</v>
      </c>
      <c r="D27" s="68" t="s">
        <v>129</v>
      </c>
      <c r="E27" s="77">
        <v>45274</v>
      </c>
      <c r="F27" s="62">
        <v>64795.449746999999</v>
      </c>
      <c r="G27" s="64">
        <v>1.4278599999999999</v>
      </c>
      <c r="H27" s="62">
        <v>0.92518836799999982</v>
      </c>
      <c r="I27" s="63">
        <f t="shared" si="0"/>
        <v>1.4526618127983439E-4</v>
      </c>
      <c r="J27" s="63">
        <f>H27/'סכום נכסי הקרן'!$C$41</f>
        <v>2.9584543179131331E-7</v>
      </c>
    </row>
    <row r="28" spans="1:10">
      <c r="A28" s="61" t="s">
        <v>2067</v>
      </c>
      <c r="B28" s="55" t="s">
        <v>2068</v>
      </c>
      <c r="C28" s="68" t="s">
        <v>1530</v>
      </c>
      <c r="D28" s="68" t="s">
        <v>129</v>
      </c>
      <c r="E28" s="77">
        <v>45274</v>
      </c>
      <c r="F28" s="62">
        <v>64822.019051999996</v>
      </c>
      <c r="G28" s="64">
        <v>1.4682630000000001</v>
      </c>
      <c r="H28" s="62">
        <v>0.95175767299999992</v>
      </c>
      <c r="I28" s="63">
        <f t="shared" si="0"/>
        <v>1.4943789550593588E-4</v>
      </c>
      <c r="J28" s="63">
        <f>H28/'סכום נכסי הקרן'!$C$41</f>
        <v>3.0434143950389637E-7</v>
      </c>
    </row>
    <row r="29" spans="1:10">
      <c r="A29" s="61" t="s">
        <v>2069</v>
      </c>
      <c r="B29" s="55" t="s">
        <v>2070</v>
      </c>
      <c r="C29" s="68" t="s">
        <v>1530</v>
      </c>
      <c r="D29" s="68" t="s">
        <v>129</v>
      </c>
      <c r="E29" s="77">
        <v>45132</v>
      </c>
      <c r="F29" s="62">
        <v>52621.189822000008</v>
      </c>
      <c r="G29" s="64">
        <v>1.0965450000000001</v>
      </c>
      <c r="H29" s="62">
        <v>0.57701527899999994</v>
      </c>
      <c r="I29" s="63">
        <f t="shared" si="0"/>
        <v>9.0598638093176092E-5</v>
      </c>
      <c r="J29" s="63">
        <f>H29/'סכום נכסי הקרן'!$C$41</f>
        <v>1.8451089558655167E-7</v>
      </c>
    </row>
    <row r="30" spans="1:10">
      <c r="A30" s="61" t="s">
        <v>2071</v>
      </c>
      <c r="B30" s="55" t="s">
        <v>2072</v>
      </c>
      <c r="C30" s="68" t="s">
        <v>1530</v>
      </c>
      <c r="D30" s="68" t="s">
        <v>129</v>
      </c>
      <c r="E30" s="77">
        <v>45258</v>
      </c>
      <c r="F30" s="62">
        <v>125853.576031</v>
      </c>
      <c r="G30" s="64">
        <v>1.573842</v>
      </c>
      <c r="H30" s="62">
        <v>1.9807360430000001</v>
      </c>
      <c r="I30" s="63">
        <f t="shared" si="0"/>
        <v>3.1100040925929575E-4</v>
      </c>
      <c r="J30" s="63">
        <f>H30/'סכום נכסי הקרן'!$C$41</f>
        <v>6.3337556996388055E-7</v>
      </c>
    </row>
    <row r="31" spans="1:10">
      <c r="A31" s="61" t="s">
        <v>2073</v>
      </c>
      <c r="B31" s="55" t="s">
        <v>2074</v>
      </c>
      <c r="C31" s="68" t="s">
        <v>1530</v>
      </c>
      <c r="D31" s="68" t="s">
        <v>129</v>
      </c>
      <c r="E31" s="77">
        <v>45258</v>
      </c>
      <c r="F31" s="62">
        <v>33991.760199999997</v>
      </c>
      <c r="G31" s="64">
        <v>1.6988760000000001</v>
      </c>
      <c r="H31" s="62">
        <v>0.57747770600000004</v>
      </c>
      <c r="I31" s="63">
        <f t="shared" si="0"/>
        <v>9.0671244933830515E-5</v>
      </c>
      <c r="J31" s="63">
        <f>H31/'סכום נכסי הקרן'!$C$41</f>
        <v>1.846587648423906E-7</v>
      </c>
    </row>
    <row r="32" spans="1:10">
      <c r="A32" s="61" t="s">
        <v>2075</v>
      </c>
      <c r="B32" s="55" t="s">
        <v>2076</v>
      </c>
      <c r="C32" s="68" t="s">
        <v>1530</v>
      </c>
      <c r="D32" s="68" t="s">
        <v>129</v>
      </c>
      <c r="E32" s="77">
        <v>45251</v>
      </c>
      <c r="F32" s="62">
        <v>21674.648590000001</v>
      </c>
      <c r="G32" s="64">
        <v>1.695227</v>
      </c>
      <c r="H32" s="62">
        <v>0.36743439999999994</v>
      </c>
      <c r="I32" s="63">
        <f t="shared" si="0"/>
        <v>5.7691810667951652E-5</v>
      </c>
      <c r="J32" s="63">
        <f>H32/'סכום נכסי הקרן'!$C$41</f>
        <v>1.1749368288964711E-7</v>
      </c>
    </row>
    <row r="33" spans="1:10">
      <c r="A33" s="61" t="s">
        <v>2077</v>
      </c>
      <c r="B33" s="55" t="s">
        <v>2078</v>
      </c>
      <c r="C33" s="68" t="s">
        <v>1530</v>
      </c>
      <c r="D33" s="68" t="s">
        <v>129</v>
      </c>
      <c r="E33" s="77">
        <v>45251</v>
      </c>
      <c r="F33" s="62">
        <v>25520.217021</v>
      </c>
      <c r="G33" s="64">
        <v>1.7701499999999999</v>
      </c>
      <c r="H33" s="62">
        <v>0.45174609400000004</v>
      </c>
      <c r="I33" s="63">
        <f t="shared" si="0"/>
        <v>7.0929804408718114E-5</v>
      </c>
      <c r="J33" s="63">
        <f>H33/'סכום נכסי הקרן'!$C$41</f>
        <v>1.4445384622417699E-7</v>
      </c>
    </row>
    <row r="34" spans="1:10">
      <c r="A34" s="61" t="s">
        <v>2077</v>
      </c>
      <c r="B34" s="55" t="s">
        <v>2079</v>
      </c>
      <c r="C34" s="68" t="s">
        <v>1530</v>
      </c>
      <c r="D34" s="68" t="s">
        <v>129</v>
      </c>
      <c r="E34" s="77">
        <v>45251</v>
      </c>
      <c r="F34" s="62">
        <v>43382.361204000001</v>
      </c>
      <c r="G34" s="64">
        <v>1.7701499999999999</v>
      </c>
      <c r="H34" s="62">
        <v>0.76793282299999988</v>
      </c>
      <c r="I34" s="63">
        <f t="shared" si="0"/>
        <v>1.205750877713726E-4</v>
      </c>
      <c r="J34" s="63">
        <f>H34/'סכום נכסי הקרן'!$C$41</f>
        <v>2.4556017505740753E-7</v>
      </c>
    </row>
    <row r="35" spans="1:10">
      <c r="A35" s="61" t="s">
        <v>2080</v>
      </c>
      <c r="B35" s="55" t="s">
        <v>2081</v>
      </c>
      <c r="C35" s="68" t="s">
        <v>1530</v>
      </c>
      <c r="D35" s="68" t="s">
        <v>129</v>
      </c>
      <c r="E35" s="77">
        <v>45251</v>
      </c>
      <c r="F35" s="62">
        <v>54241.236158</v>
      </c>
      <c r="G35" s="64">
        <v>1.794208</v>
      </c>
      <c r="H35" s="62">
        <v>0.97320067799999999</v>
      </c>
      <c r="I35" s="63">
        <f t="shared" si="0"/>
        <v>1.5280471631697574E-4</v>
      </c>
      <c r="J35" s="63">
        <f>H35/'סכום נכסי הקרן'!$C$41</f>
        <v>3.1119822163880571E-7</v>
      </c>
    </row>
    <row r="36" spans="1:10">
      <c r="A36" s="61" t="s">
        <v>2080</v>
      </c>
      <c r="B36" s="55" t="s">
        <v>2082</v>
      </c>
      <c r="C36" s="68" t="s">
        <v>1530</v>
      </c>
      <c r="D36" s="68" t="s">
        <v>129</v>
      </c>
      <c r="E36" s="77">
        <v>45251</v>
      </c>
      <c r="F36" s="62">
        <v>59561.760794000002</v>
      </c>
      <c r="G36" s="64">
        <v>1.794208</v>
      </c>
      <c r="H36" s="62">
        <v>1.0686619659999999</v>
      </c>
      <c r="I36" s="63">
        <f t="shared" si="0"/>
        <v>1.6779333619963997E-4</v>
      </c>
      <c r="J36" s="63">
        <f>H36/'סכום נכסי הקרן'!$C$41</f>
        <v>3.4172366590997154E-7</v>
      </c>
    </row>
    <row r="37" spans="1:10">
      <c r="A37" s="61" t="s">
        <v>2083</v>
      </c>
      <c r="B37" s="55" t="s">
        <v>2084</v>
      </c>
      <c r="C37" s="68" t="s">
        <v>1530</v>
      </c>
      <c r="D37" s="68" t="s">
        <v>129</v>
      </c>
      <c r="E37" s="77">
        <v>45132</v>
      </c>
      <c r="F37" s="62">
        <v>51057.105750000002</v>
      </c>
      <c r="G37" s="64">
        <v>1.3549059999999999</v>
      </c>
      <c r="H37" s="62">
        <v>0.69177554600000013</v>
      </c>
      <c r="I37" s="63">
        <f t="shared" si="0"/>
        <v>1.0861743980572013E-4</v>
      </c>
      <c r="J37" s="63">
        <f>H37/'סכום נכסי הקרן'!$C$41</f>
        <v>2.2120753155539198E-7</v>
      </c>
    </row>
    <row r="38" spans="1:10">
      <c r="A38" s="61" t="s">
        <v>2085</v>
      </c>
      <c r="B38" s="55" t="s">
        <v>2086</v>
      </c>
      <c r="C38" s="68" t="s">
        <v>1530</v>
      </c>
      <c r="D38" s="68" t="s">
        <v>129</v>
      </c>
      <c r="E38" s="77">
        <v>45132</v>
      </c>
      <c r="F38" s="62">
        <v>158088.28441399999</v>
      </c>
      <c r="G38" s="64">
        <v>1.3763749999999999</v>
      </c>
      <c r="H38" s="62">
        <v>2.1758870099999998</v>
      </c>
      <c r="I38" s="63">
        <f t="shared" si="0"/>
        <v>3.4164155946143161E-4</v>
      </c>
      <c r="J38" s="63">
        <f>H38/'סכום נכסי הקרן'!$C$41</f>
        <v>6.9577856171507741E-7</v>
      </c>
    </row>
    <row r="39" spans="1:10">
      <c r="A39" s="61" t="s">
        <v>2087</v>
      </c>
      <c r="B39" s="55" t="s">
        <v>2088</v>
      </c>
      <c r="C39" s="68" t="s">
        <v>1530</v>
      </c>
      <c r="D39" s="68" t="s">
        <v>129</v>
      </c>
      <c r="E39" s="77">
        <v>45132</v>
      </c>
      <c r="F39" s="62">
        <v>86819.041876000003</v>
      </c>
      <c r="G39" s="64">
        <v>1.384423</v>
      </c>
      <c r="H39" s="62">
        <v>1.2019428809999999</v>
      </c>
      <c r="I39" s="63">
        <f t="shared" si="0"/>
        <v>1.8872011201004682E-4</v>
      </c>
      <c r="J39" s="63">
        <f>H39/'סכום נכסי הקרן'!$C$41</f>
        <v>3.8434260839943914E-7</v>
      </c>
    </row>
    <row r="40" spans="1:10">
      <c r="A40" s="61" t="s">
        <v>2089</v>
      </c>
      <c r="B40" s="55" t="s">
        <v>2090</v>
      </c>
      <c r="C40" s="68" t="s">
        <v>1530</v>
      </c>
      <c r="D40" s="68" t="s">
        <v>129</v>
      </c>
      <c r="E40" s="77">
        <v>45265</v>
      </c>
      <c r="F40" s="62">
        <v>27962680</v>
      </c>
      <c r="G40" s="64">
        <v>2.2751420000000002</v>
      </c>
      <c r="H40" s="62">
        <v>636.19068000000004</v>
      </c>
      <c r="I40" s="63">
        <f t="shared" si="0"/>
        <v>9.9889918470549913E-2</v>
      </c>
      <c r="J40" s="63">
        <f>H40/'סכום נכסי הקרן'!$C$41</f>
        <v>2.0343328227642534E-4</v>
      </c>
    </row>
    <row r="41" spans="1:10">
      <c r="A41" s="61" t="s">
        <v>2091</v>
      </c>
      <c r="B41" s="55" t="s">
        <v>2092</v>
      </c>
      <c r="C41" s="68" t="s">
        <v>1530</v>
      </c>
      <c r="D41" s="68" t="s">
        <v>129</v>
      </c>
      <c r="E41" s="77">
        <v>45132</v>
      </c>
      <c r="F41" s="62">
        <v>65185.132887000007</v>
      </c>
      <c r="G41" s="64">
        <v>1.491611</v>
      </c>
      <c r="H41" s="62">
        <v>0.97230864099999992</v>
      </c>
      <c r="I41" s="63">
        <f t="shared" si="0"/>
        <v>1.5266465531639222E-4</v>
      </c>
      <c r="J41" s="63">
        <f>H41/'סכום נכסי הקרן'!$C$41</f>
        <v>3.1091297694640936E-7</v>
      </c>
    </row>
    <row r="42" spans="1:10">
      <c r="A42" s="61" t="s">
        <v>2093</v>
      </c>
      <c r="B42" s="55" t="s">
        <v>2094</v>
      </c>
      <c r="C42" s="68" t="s">
        <v>1530</v>
      </c>
      <c r="D42" s="68" t="s">
        <v>129</v>
      </c>
      <c r="E42" s="77">
        <v>45272</v>
      </c>
      <c r="F42" s="62">
        <v>43467.382980000002</v>
      </c>
      <c r="G42" s="64">
        <v>2.0410910000000002</v>
      </c>
      <c r="H42" s="62">
        <v>0.88720872699999997</v>
      </c>
      <c r="I42" s="63">
        <f t="shared" si="0"/>
        <v>1.3930290114654047E-4</v>
      </c>
      <c r="J42" s="63">
        <f>H42/'סכום נכסי הקרן'!$C$41</f>
        <v>2.8370076625124242E-7</v>
      </c>
    </row>
    <row r="43" spans="1:10">
      <c r="A43" s="61" t="s">
        <v>2095</v>
      </c>
      <c r="B43" s="55" t="s">
        <v>2096</v>
      </c>
      <c r="C43" s="68" t="s">
        <v>1530</v>
      </c>
      <c r="D43" s="68" t="s">
        <v>129</v>
      </c>
      <c r="E43" s="77">
        <v>45250</v>
      </c>
      <c r="F43" s="62">
        <v>36964.338930999998</v>
      </c>
      <c r="G43" s="64">
        <v>1.9945440000000001</v>
      </c>
      <c r="H43" s="62">
        <v>0.737269956</v>
      </c>
      <c r="I43" s="63">
        <f t="shared" si="0"/>
        <v>1.1576063295304156E-4</v>
      </c>
      <c r="J43" s="63">
        <f>H43/'סכום נכסי הקרן'!$C$41</f>
        <v>2.3575517810615471E-7</v>
      </c>
    </row>
    <row r="44" spans="1:10">
      <c r="A44" s="61" t="s">
        <v>2095</v>
      </c>
      <c r="B44" s="55" t="s">
        <v>2097</v>
      </c>
      <c r="C44" s="68" t="s">
        <v>1530</v>
      </c>
      <c r="D44" s="68" t="s">
        <v>129</v>
      </c>
      <c r="E44" s="77">
        <v>45250</v>
      </c>
      <c r="F44" s="62">
        <v>42636.735453000001</v>
      </c>
      <c r="G44" s="64">
        <v>1.9945440000000001</v>
      </c>
      <c r="H44" s="62">
        <v>0.85040839000000001</v>
      </c>
      <c r="I44" s="63">
        <f t="shared" si="0"/>
        <v>1.3352478653691E-4</v>
      </c>
      <c r="J44" s="63">
        <f>H44/'סכום נכסי הקרן'!$C$41</f>
        <v>2.719332041348207E-7</v>
      </c>
    </row>
    <row r="45" spans="1:10">
      <c r="A45" s="61" t="s">
        <v>2098</v>
      </c>
      <c r="B45" s="55" t="s">
        <v>2099</v>
      </c>
      <c r="C45" s="68" t="s">
        <v>1530</v>
      </c>
      <c r="D45" s="68" t="s">
        <v>129</v>
      </c>
      <c r="E45" s="77">
        <v>45271</v>
      </c>
      <c r="F45" s="62">
        <v>126158.145288</v>
      </c>
      <c r="G45" s="64">
        <v>2.1030929999999999</v>
      </c>
      <c r="H45" s="62">
        <v>2.6532232549999999</v>
      </c>
      <c r="I45" s="63">
        <f t="shared" si="0"/>
        <v>4.1658933863368926E-4</v>
      </c>
      <c r="J45" s="63">
        <f>H45/'סכום נכסי הקרן'!$C$41</f>
        <v>8.484153137496309E-7</v>
      </c>
    </row>
    <row r="46" spans="1:10">
      <c r="A46" s="61" t="s">
        <v>2100</v>
      </c>
      <c r="B46" s="55" t="s">
        <v>2101</v>
      </c>
      <c r="C46" s="68" t="s">
        <v>1530</v>
      </c>
      <c r="D46" s="68" t="s">
        <v>129</v>
      </c>
      <c r="E46" s="77">
        <v>45271</v>
      </c>
      <c r="F46" s="62">
        <v>163157.67378799999</v>
      </c>
      <c r="G46" s="64">
        <v>2.1163780000000001</v>
      </c>
      <c r="H46" s="62">
        <v>3.4530332279999998</v>
      </c>
      <c r="I46" s="63">
        <f t="shared" si="0"/>
        <v>5.4216953888890627E-4</v>
      </c>
      <c r="J46" s="63">
        <f>H46/'סכום נכסי הקרן'!$C$41</f>
        <v>1.1041687743391653E-6</v>
      </c>
    </row>
    <row r="47" spans="1:10">
      <c r="A47" s="61" t="s">
        <v>2102</v>
      </c>
      <c r="B47" s="55" t="s">
        <v>2103</v>
      </c>
      <c r="C47" s="68" t="s">
        <v>1530</v>
      </c>
      <c r="D47" s="68" t="s">
        <v>129</v>
      </c>
      <c r="E47" s="77">
        <v>45250</v>
      </c>
      <c r="F47" s="62">
        <v>184987.30999000001</v>
      </c>
      <c r="G47" s="64">
        <v>2.0822859999999999</v>
      </c>
      <c r="H47" s="62">
        <v>3.8519651079999999</v>
      </c>
      <c r="I47" s="63">
        <f t="shared" si="0"/>
        <v>6.0480684908732546E-4</v>
      </c>
      <c r="J47" s="63">
        <f>H47/'סכום נכסי הקרן'!$C$41</f>
        <v>1.2317343365273839E-6</v>
      </c>
    </row>
    <row r="48" spans="1:10">
      <c r="A48" s="61" t="s">
        <v>2104</v>
      </c>
      <c r="B48" s="55" t="s">
        <v>2105</v>
      </c>
      <c r="C48" s="68" t="s">
        <v>1530</v>
      </c>
      <c r="D48" s="68" t="s">
        <v>129</v>
      </c>
      <c r="E48" s="77">
        <v>45252</v>
      </c>
      <c r="F48" s="62">
        <v>25632.751049999999</v>
      </c>
      <c r="G48" s="64">
        <v>2.2230240000000001</v>
      </c>
      <c r="H48" s="62">
        <v>0.569822308</v>
      </c>
      <c r="I48" s="63">
        <f t="shared" si="0"/>
        <v>8.9469251402457791E-5</v>
      </c>
      <c r="J48" s="63">
        <f>H48/'סכום נכסי הקרן'!$C$41</f>
        <v>1.8221081520837146E-7</v>
      </c>
    </row>
    <row r="49" spans="1:10">
      <c r="A49" s="61" t="s">
        <v>2104</v>
      </c>
      <c r="B49" s="55" t="s">
        <v>2106</v>
      </c>
      <c r="C49" s="68" t="s">
        <v>1530</v>
      </c>
      <c r="D49" s="68" t="s">
        <v>129</v>
      </c>
      <c r="E49" s="77">
        <v>45252</v>
      </c>
      <c r="F49" s="62">
        <v>76253.905350000001</v>
      </c>
      <c r="G49" s="64">
        <v>2.2230240000000001</v>
      </c>
      <c r="H49" s="62">
        <v>1.6951429139999998</v>
      </c>
      <c r="I49" s="63">
        <f t="shared" si="0"/>
        <v>2.661587049269417E-4</v>
      </c>
      <c r="J49" s="63">
        <f>H49/'סכום נכסי הקרן'!$C$41</f>
        <v>5.4205208872699008E-7</v>
      </c>
    </row>
    <row r="50" spans="1:10">
      <c r="A50" s="61" t="s">
        <v>2107</v>
      </c>
      <c r="B50" s="55" t="s">
        <v>2108</v>
      </c>
      <c r="C50" s="68" t="s">
        <v>1530</v>
      </c>
      <c r="D50" s="68" t="s">
        <v>129</v>
      </c>
      <c r="E50" s="77">
        <v>45252</v>
      </c>
      <c r="F50" s="62">
        <v>163401.22575000001</v>
      </c>
      <c r="G50" s="64">
        <v>2.2230240000000001</v>
      </c>
      <c r="H50" s="62">
        <v>3.6324491019999998</v>
      </c>
      <c r="I50" s="63">
        <f t="shared" si="0"/>
        <v>5.7034008207602503E-4</v>
      </c>
      <c r="J50" s="63">
        <f>H50/'סכום נכסי הקרן'!$C$41</f>
        <v>1.161540190311989E-6</v>
      </c>
    </row>
    <row r="51" spans="1:10">
      <c r="A51" s="61" t="s">
        <v>2109</v>
      </c>
      <c r="B51" s="55" t="s">
        <v>2110</v>
      </c>
      <c r="C51" s="68" t="s">
        <v>1530</v>
      </c>
      <c r="D51" s="68" t="s">
        <v>129</v>
      </c>
      <c r="E51" s="77">
        <v>45252</v>
      </c>
      <c r="F51" s="62">
        <v>87147.320399999997</v>
      </c>
      <c r="G51" s="64">
        <v>2.2230240000000001</v>
      </c>
      <c r="H51" s="62">
        <v>1.937306188</v>
      </c>
      <c r="I51" s="63">
        <f t="shared" si="0"/>
        <v>3.0418137714908339E-4</v>
      </c>
      <c r="J51" s="63">
        <f>H51/'סכום נכסי הקרן'!$C$41</f>
        <v>6.1948810158499885E-7</v>
      </c>
    </row>
    <row r="52" spans="1:10">
      <c r="A52" s="61" t="s">
        <v>2111</v>
      </c>
      <c r="B52" s="55" t="s">
        <v>2112</v>
      </c>
      <c r="C52" s="68" t="s">
        <v>1530</v>
      </c>
      <c r="D52" s="68" t="s">
        <v>129</v>
      </c>
      <c r="E52" s="77">
        <v>45253</v>
      </c>
      <c r="F52" s="62">
        <v>108954.81551499999</v>
      </c>
      <c r="G52" s="64">
        <v>2.2199520000000001</v>
      </c>
      <c r="H52" s="62">
        <v>2.4187445630000002</v>
      </c>
      <c r="I52" s="63">
        <f t="shared" si="0"/>
        <v>3.7977324219706565E-4</v>
      </c>
      <c r="J52" s="63">
        <f>H52/'סכום נכסי הקרן'!$C$41</f>
        <v>7.734365826285731E-7</v>
      </c>
    </row>
    <row r="53" spans="1:10">
      <c r="A53" s="61" t="s">
        <v>2113</v>
      </c>
      <c r="B53" s="55" t="s">
        <v>2114</v>
      </c>
      <c r="C53" s="68" t="s">
        <v>1530</v>
      </c>
      <c r="D53" s="68" t="s">
        <v>129</v>
      </c>
      <c r="E53" s="77">
        <v>45252</v>
      </c>
      <c r="F53" s="62">
        <v>84720.276264999993</v>
      </c>
      <c r="G53" s="64">
        <v>2.319293</v>
      </c>
      <c r="H53" s="62">
        <v>1.9649111640000001</v>
      </c>
      <c r="I53" s="63">
        <f t="shared" si="0"/>
        <v>3.0851570471581466E-4</v>
      </c>
      <c r="J53" s="63">
        <f>H53/'סכום נכסי הקרן'!$C$41</f>
        <v>6.2831528351548863E-7</v>
      </c>
    </row>
    <row r="54" spans="1:10">
      <c r="A54" s="61" t="s">
        <v>2113</v>
      </c>
      <c r="B54" s="55" t="s">
        <v>2115</v>
      </c>
      <c r="C54" s="68" t="s">
        <v>1530</v>
      </c>
      <c r="D54" s="68" t="s">
        <v>129</v>
      </c>
      <c r="E54" s="77">
        <v>45252</v>
      </c>
      <c r="F54" s="62">
        <v>98141.698808999994</v>
      </c>
      <c r="G54" s="64">
        <v>2.319293</v>
      </c>
      <c r="H54" s="62">
        <v>2.2761932390000004</v>
      </c>
      <c r="I54" s="63">
        <f t="shared" si="0"/>
        <v>3.5739089586619998E-4</v>
      </c>
      <c r="J54" s="63">
        <f>H54/'סכום נכסי הקרן'!$C$41</f>
        <v>7.2785326202071676E-7</v>
      </c>
    </row>
    <row r="55" spans="1:10">
      <c r="A55" s="61" t="s">
        <v>2116</v>
      </c>
      <c r="B55" s="55" t="s">
        <v>2117</v>
      </c>
      <c r="C55" s="68" t="s">
        <v>1530</v>
      </c>
      <c r="D55" s="68" t="s">
        <v>129</v>
      </c>
      <c r="E55" s="77">
        <v>45265</v>
      </c>
      <c r="F55" s="62">
        <v>154854.17554600001</v>
      </c>
      <c r="G55" s="64">
        <v>2.3245809999999998</v>
      </c>
      <c r="H55" s="62">
        <v>3.5997111960000003</v>
      </c>
      <c r="I55" s="63">
        <f t="shared" si="0"/>
        <v>5.6519982010105169E-4</v>
      </c>
      <c r="J55" s="63">
        <f>H55/'סכום נכסי הקרן'!$C$41</f>
        <v>1.1510716627434353E-6</v>
      </c>
    </row>
    <row r="56" spans="1:10">
      <c r="A56" s="61" t="s">
        <v>2118</v>
      </c>
      <c r="B56" s="55" t="s">
        <v>2119</v>
      </c>
      <c r="C56" s="68" t="s">
        <v>1530</v>
      </c>
      <c r="D56" s="68" t="s">
        <v>129</v>
      </c>
      <c r="E56" s="77">
        <v>45252</v>
      </c>
      <c r="F56" s="62">
        <v>102661.599246</v>
      </c>
      <c r="G56" s="64">
        <v>2.3430870000000001</v>
      </c>
      <c r="H56" s="62">
        <v>2.40545052</v>
      </c>
      <c r="I56" s="63">
        <f t="shared" si="0"/>
        <v>3.7768591065770072E-4</v>
      </c>
      <c r="J56" s="63">
        <f>H56/'סכום נכסי הקרן'!$C$41</f>
        <v>7.6918557599293052E-7</v>
      </c>
    </row>
    <row r="57" spans="1:10">
      <c r="A57" s="61" t="s">
        <v>2118</v>
      </c>
      <c r="B57" s="55" t="s">
        <v>2120</v>
      </c>
      <c r="C57" s="68" t="s">
        <v>1530</v>
      </c>
      <c r="D57" s="68" t="s">
        <v>129</v>
      </c>
      <c r="E57" s="77">
        <v>45252</v>
      </c>
      <c r="F57" s="62">
        <v>32721.870394999998</v>
      </c>
      <c r="G57" s="64">
        <v>2.3430870000000001</v>
      </c>
      <c r="H57" s="62">
        <v>0.76670186700000009</v>
      </c>
      <c r="I57" s="63">
        <f t="shared" si="0"/>
        <v>1.2038181223567816E-4</v>
      </c>
      <c r="J57" s="63">
        <f>H57/'סכום נכסי הקרן'!$C$41</f>
        <v>2.4516655498831472E-7</v>
      </c>
    </row>
    <row r="58" spans="1:10">
      <c r="A58" s="61" t="s">
        <v>2121</v>
      </c>
      <c r="B58" s="55" t="s">
        <v>2122</v>
      </c>
      <c r="C58" s="68" t="s">
        <v>1530</v>
      </c>
      <c r="D58" s="68" t="s">
        <v>129</v>
      </c>
      <c r="E58" s="77">
        <v>45253</v>
      </c>
      <c r="F58" s="62">
        <v>109078.805605</v>
      </c>
      <c r="G58" s="64">
        <v>2.3008690000000001</v>
      </c>
      <c r="H58" s="62">
        <v>2.509760167</v>
      </c>
      <c r="I58" s="63">
        <f t="shared" si="0"/>
        <v>3.9406383391574321E-4</v>
      </c>
      <c r="J58" s="63">
        <f>H58/'סכום נכסי הקרן'!$C$41</f>
        <v>8.0254044039035502E-7</v>
      </c>
    </row>
    <row r="59" spans="1:10">
      <c r="A59" s="61" t="s">
        <v>2123</v>
      </c>
      <c r="B59" s="55" t="s">
        <v>2124</v>
      </c>
      <c r="C59" s="68" t="s">
        <v>1530</v>
      </c>
      <c r="D59" s="68" t="s">
        <v>129</v>
      </c>
      <c r="E59" s="77">
        <v>45252</v>
      </c>
      <c r="F59" s="62">
        <v>87289.023360000007</v>
      </c>
      <c r="G59" s="64">
        <v>2.3774359999999999</v>
      </c>
      <c r="H59" s="62">
        <v>2.0752406290000001</v>
      </c>
      <c r="I59" s="63">
        <f t="shared" si="0"/>
        <v>3.2583881492508304E-4</v>
      </c>
      <c r="J59" s="63">
        <f>H59/'סכום נכסי הקרן'!$C$41</f>
        <v>6.6359509175906738E-7</v>
      </c>
    </row>
    <row r="60" spans="1:10">
      <c r="A60" s="61" t="s">
        <v>2125</v>
      </c>
      <c r="B60" s="55" t="s">
        <v>2126</v>
      </c>
      <c r="C60" s="68" t="s">
        <v>1530</v>
      </c>
      <c r="D60" s="68" t="s">
        <v>129</v>
      </c>
      <c r="E60" s="77">
        <v>45257</v>
      </c>
      <c r="F60" s="62">
        <v>87409.470876000007</v>
      </c>
      <c r="G60" s="64">
        <v>2.5205790000000001</v>
      </c>
      <c r="H60" s="62">
        <v>2.2032251829999998</v>
      </c>
      <c r="I60" s="63">
        <f t="shared" si="0"/>
        <v>3.4593399560982628E-4</v>
      </c>
      <c r="J60" s="63">
        <f>H60/'סכום נכסי הקרן'!$C$41</f>
        <v>7.045204286421924E-7</v>
      </c>
    </row>
    <row r="61" spans="1:10">
      <c r="A61" s="61" t="s">
        <v>2127</v>
      </c>
      <c r="B61" s="55" t="s">
        <v>2128</v>
      </c>
      <c r="C61" s="68" t="s">
        <v>1530</v>
      </c>
      <c r="D61" s="68" t="s">
        <v>129</v>
      </c>
      <c r="E61" s="77">
        <v>45257</v>
      </c>
      <c r="F61" s="62">
        <v>43809.8318</v>
      </c>
      <c r="G61" s="64">
        <v>2.7544249999999999</v>
      </c>
      <c r="H61" s="62">
        <v>1.206708954</v>
      </c>
      <c r="I61" s="63">
        <f t="shared" si="0"/>
        <v>1.8946844526666526E-4</v>
      </c>
      <c r="J61" s="63">
        <f>H61/'סכום נכסי הקרן'!$C$41</f>
        <v>3.858666449885307E-7</v>
      </c>
    </row>
    <row r="62" spans="1:10">
      <c r="A62" s="61" t="s">
        <v>2129</v>
      </c>
      <c r="B62" s="55" t="s">
        <v>2130</v>
      </c>
      <c r="C62" s="68" t="s">
        <v>1530</v>
      </c>
      <c r="D62" s="68" t="s">
        <v>129</v>
      </c>
      <c r="E62" s="77">
        <v>45257</v>
      </c>
      <c r="F62" s="62">
        <v>43848.800114000005</v>
      </c>
      <c r="G62" s="64">
        <v>2.8408470000000001</v>
      </c>
      <c r="H62" s="62">
        <v>1.2456772679999999</v>
      </c>
      <c r="I62" s="63">
        <f t="shared" si="0"/>
        <v>1.9558695946494741E-4</v>
      </c>
      <c r="J62" s="63">
        <f>H62/'סכום נכסי הקרן'!$C$41</f>
        <v>3.9832745630031911E-7</v>
      </c>
    </row>
    <row r="63" spans="1:10">
      <c r="A63" s="61" t="s">
        <v>2131</v>
      </c>
      <c r="B63" s="55" t="s">
        <v>2132</v>
      </c>
      <c r="C63" s="68" t="s">
        <v>1530</v>
      </c>
      <c r="D63" s="68" t="s">
        <v>129</v>
      </c>
      <c r="E63" s="77">
        <v>45257</v>
      </c>
      <c r="F63" s="62">
        <v>43019.953184999998</v>
      </c>
      <c r="G63" s="64">
        <v>2.9062160000000001</v>
      </c>
      <c r="H63" s="62">
        <v>1.2502526780000001</v>
      </c>
      <c r="I63" s="63">
        <f t="shared" si="0"/>
        <v>1.963053562384892E-4</v>
      </c>
      <c r="J63" s="63">
        <f>H63/'סכום נכסי הקרן'!$C$41</f>
        <v>3.9979052500491005E-7</v>
      </c>
    </row>
    <row r="64" spans="1:10">
      <c r="A64" s="61" t="s">
        <v>2133</v>
      </c>
      <c r="B64" s="55" t="s">
        <v>2134</v>
      </c>
      <c r="C64" s="68" t="s">
        <v>1530</v>
      </c>
      <c r="D64" s="68" t="s">
        <v>129</v>
      </c>
      <c r="E64" s="77">
        <v>45257</v>
      </c>
      <c r="F64" s="62">
        <v>21940.341639999999</v>
      </c>
      <c r="G64" s="64">
        <v>2.9114420000000001</v>
      </c>
      <c r="H64" s="62">
        <v>0.63878021699999998</v>
      </c>
      <c r="I64" s="63">
        <f t="shared" si="0"/>
        <v>1.002965082681346E-4</v>
      </c>
      <c r="J64" s="63">
        <f>H64/'סכום נכסי הקרן'!$C$41</f>
        <v>2.0426133277770938E-7</v>
      </c>
    </row>
    <row r="65" spans="1:10">
      <c r="A65" s="61" t="s">
        <v>2135</v>
      </c>
      <c r="B65" s="55" t="s">
        <v>2136</v>
      </c>
      <c r="C65" s="68" t="s">
        <v>1530</v>
      </c>
      <c r="D65" s="68" t="s">
        <v>129</v>
      </c>
      <c r="E65" s="77">
        <v>45245</v>
      </c>
      <c r="F65" s="62">
        <v>88273.858932000003</v>
      </c>
      <c r="G65" s="64">
        <v>3.4153419999999999</v>
      </c>
      <c r="H65" s="62">
        <v>3.014854063</v>
      </c>
      <c r="I65" s="63">
        <f t="shared" si="0"/>
        <v>4.733699125452076E-4</v>
      </c>
      <c r="J65" s="63">
        <f>H65/'סכום נכסי הקרן'!$C$41</f>
        <v>9.6405319490141993E-7</v>
      </c>
    </row>
    <row r="66" spans="1:10">
      <c r="A66" s="61" t="s">
        <v>2137</v>
      </c>
      <c r="B66" s="55" t="s">
        <v>2138</v>
      </c>
      <c r="C66" s="68" t="s">
        <v>1530</v>
      </c>
      <c r="D66" s="68" t="s">
        <v>129</v>
      </c>
      <c r="E66" s="77">
        <v>45245</v>
      </c>
      <c r="F66" s="62">
        <v>110357.08439000002</v>
      </c>
      <c r="G66" s="64">
        <v>3.4282599999999999</v>
      </c>
      <c r="H66" s="62">
        <v>3.7833283029999998</v>
      </c>
      <c r="I66" s="63">
        <f t="shared" si="0"/>
        <v>5.9403000957825079E-4</v>
      </c>
      <c r="J66" s="63">
        <f>H66/'סכום נכסי הקרן'!$C$41</f>
        <v>1.2097864976717173E-6</v>
      </c>
    </row>
    <row r="67" spans="1:10">
      <c r="A67" s="61" t="s">
        <v>2137</v>
      </c>
      <c r="B67" s="55" t="s">
        <v>2139</v>
      </c>
      <c r="C67" s="68" t="s">
        <v>1530</v>
      </c>
      <c r="D67" s="68" t="s">
        <v>129</v>
      </c>
      <c r="E67" s="77">
        <v>45245</v>
      </c>
      <c r="F67" s="62">
        <v>25967.574519000002</v>
      </c>
      <c r="G67" s="64">
        <v>3.4282599999999999</v>
      </c>
      <c r="H67" s="62">
        <v>0.89023609100000001</v>
      </c>
      <c r="I67" s="63">
        <f t="shared" si="0"/>
        <v>1.3977823527614559E-4</v>
      </c>
      <c r="J67" s="63">
        <f>H67/'סכום נכסי הקרן'!$C$41</f>
        <v>2.8466881972094354E-7</v>
      </c>
    </row>
    <row r="68" spans="1:10">
      <c r="A68" s="61" t="s">
        <v>2140</v>
      </c>
      <c r="B68" s="55" t="s">
        <v>2141</v>
      </c>
      <c r="C68" s="68" t="s">
        <v>1530</v>
      </c>
      <c r="D68" s="68" t="s">
        <v>129</v>
      </c>
      <c r="E68" s="77">
        <v>45246</v>
      </c>
      <c r="F68" s="62">
        <v>126436.38106</v>
      </c>
      <c r="G68" s="64">
        <v>3.4790049999999999</v>
      </c>
      <c r="H68" s="62">
        <v>4.3987284579999999</v>
      </c>
      <c r="I68" s="63">
        <f t="shared" si="0"/>
        <v>6.9065555478383886E-4</v>
      </c>
      <c r="J68" s="63">
        <f>H68/'סכום נכסי הקרן'!$C$41</f>
        <v>1.4065716398952263E-6</v>
      </c>
    </row>
    <row r="69" spans="1:10">
      <c r="A69" s="61" t="s">
        <v>2142</v>
      </c>
      <c r="B69" s="55" t="s">
        <v>2143</v>
      </c>
      <c r="C69" s="68" t="s">
        <v>1530</v>
      </c>
      <c r="D69" s="68" t="s">
        <v>129</v>
      </c>
      <c r="E69" s="77">
        <v>45160</v>
      </c>
      <c r="F69" s="62">
        <v>77307.821114999999</v>
      </c>
      <c r="G69" s="64">
        <v>3.11198</v>
      </c>
      <c r="H69" s="62">
        <v>2.4058038289999999</v>
      </c>
      <c r="I69" s="63">
        <f t="shared" si="0"/>
        <v>3.7774138460335E-4</v>
      </c>
      <c r="J69" s="63">
        <f>H69/'סכום נכסי הקרן'!$C$41</f>
        <v>7.6929855282800099E-7</v>
      </c>
    </row>
    <row r="70" spans="1:10">
      <c r="A70" s="61" t="s">
        <v>2144</v>
      </c>
      <c r="B70" s="55" t="s">
        <v>2145</v>
      </c>
      <c r="C70" s="68" t="s">
        <v>1530</v>
      </c>
      <c r="D70" s="68" t="s">
        <v>129</v>
      </c>
      <c r="E70" s="77">
        <v>45245</v>
      </c>
      <c r="F70" s="62">
        <v>44199.514940000001</v>
      </c>
      <c r="G70" s="64">
        <v>3.5521029999999998</v>
      </c>
      <c r="H70" s="62">
        <v>1.570012505</v>
      </c>
      <c r="I70" s="63">
        <f t="shared" si="0"/>
        <v>2.4651166081558101E-4</v>
      </c>
      <c r="J70" s="63">
        <f>H70/'סכום נכסי הקרן'!$C$41</f>
        <v>5.0203941545824383E-7</v>
      </c>
    </row>
    <row r="71" spans="1:10">
      <c r="A71" s="61" t="s">
        <v>2146</v>
      </c>
      <c r="B71" s="55" t="s">
        <v>2147</v>
      </c>
      <c r="C71" s="68" t="s">
        <v>1530</v>
      </c>
      <c r="D71" s="68" t="s">
        <v>129</v>
      </c>
      <c r="E71" s="77">
        <v>45246</v>
      </c>
      <c r="F71" s="62">
        <v>66301.043697000001</v>
      </c>
      <c r="G71" s="64">
        <v>3.5589430000000002</v>
      </c>
      <c r="H71" s="62">
        <v>2.3596164339999999</v>
      </c>
      <c r="I71" s="63">
        <f t="shared" si="0"/>
        <v>3.7048938411677094E-4</v>
      </c>
      <c r="J71" s="63">
        <f>H71/'סכום נכסי הקרן'!$C$41</f>
        <v>7.5452931200126056E-7</v>
      </c>
    </row>
    <row r="72" spans="1:10">
      <c r="A72" s="61" t="s">
        <v>2148</v>
      </c>
      <c r="B72" s="55" t="s">
        <v>2149</v>
      </c>
      <c r="C72" s="68" t="s">
        <v>1530</v>
      </c>
      <c r="D72" s="68" t="s">
        <v>129</v>
      </c>
      <c r="E72" s="77">
        <v>45155</v>
      </c>
      <c r="F72" s="62">
        <v>132623.34283800001</v>
      </c>
      <c r="G72" s="64">
        <v>3.170544</v>
      </c>
      <c r="H72" s="62">
        <v>4.2048818380000004</v>
      </c>
      <c r="I72" s="63">
        <f t="shared" si="0"/>
        <v>6.6021920342516818E-4</v>
      </c>
      <c r="J72" s="63">
        <f>H72/'סכום נכסי הקרן'!$C$41</f>
        <v>1.3445857362903654E-6</v>
      </c>
    </row>
    <row r="73" spans="1:10">
      <c r="A73" s="61" t="s">
        <v>2150</v>
      </c>
      <c r="B73" s="55" t="s">
        <v>2151</v>
      </c>
      <c r="C73" s="68" t="s">
        <v>1530</v>
      </c>
      <c r="D73" s="68" t="s">
        <v>129</v>
      </c>
      <c r="E73" s="77">
        <v>45245</v>
      </c>
      <c r="F73" s="62">
        <v>37579.624991999997</v>
      </c>
      <c r="G73" s="64">
        <v>3.5778639999999999</v>
      </c>
      <c r="H73" s="62">
        <v>1.3445479220000001</v>
      </c>
      <c r="I73" s="63">
        <f t="shared" si="0"/>
        <v>2.1111089258385129E-4</v>
      </c>
      <c r="J73" s="63">
        <f>H73/'סכום נכסי הקרן'!$C$41</f>
        <v>4.2994310597320781E-7</v>
      </c>
    </row>
    <row r="74" spans="1:10">
      <c r="A74" s="61" t="s">
        <v>2152</v>
      </c>
      <c r="B74" s="55" t="s">
        <v>2153</v>
      </c>
      <c r="C74" s="68" t="s">
        <v>1530</v>
      </c>
      <c r="D74" s="68" t="s">
        <v>129</v>
      </c>
      <c r="E74" s="77">
        <v>45155</v>
      </c>
      <c r="F74" s="62">
        <v>132633.97055999999</v>
      </c>
      <c r="G74" s="64">
        <v>3.1783030000000001</v>
      </c>
      <c r="H74" s="62">
        <v>4.2155095600000001</v>
      </c>
      <c r="I74" s="63">
        <f t="shared" ref="I74:I137" si="1">IFERROR(H74/$H$9,0)</f>
        <v>6.6188788911560872E-4</v>
      </c>
      <c r="J74" s="63">
        <f>H74/'סכום נכסי הקרן'!$C$41</f>
        <v>1.3479841393753987E-6</v>
      </c>
    </row>
    <row r="75" spans="1:10">
      <c r="A75" s="61" t="s">
        <v>2154</v>
      </c>
      <c r="B75" s="55" t="s">
        <v>2155</v>
      </c>
      <c r="C75" s="68" t="s">
        <v>1530</v>
      </c>
      <c r="D75" s="68" t="s">
        <v>129</v>
      </c>
      <c r="E75" s="77">
        <v>45160</v>
      </c>
      <c r="F75" s="62">
        <v>110528.30879999998</v>
      </c>
      <c r="G75" s="64">
        <v>3.1896149999999999</v>
      </c>
      <c r="H75" s="62">
        <v>3.5254269680000001</v>
      </c>
      <c r="I75" s="63">
        <f t="shared" si="1"/>
        <v>5.5353626432785527E-4</v>
      </c>
      <c r="J75" s="63">
        <f>H75/'סכום נכסי הקרן'!$C$41</f>
        <v>1.1273179599645603E-6</v>
      </c>
    </row>
    <row r="76" spans="1:10">
      <c r="A76" s="61" t="s">
        <v>2156</v>
      </c>
      <c r="B76" s="55" t="s">
        <v>2157</v>
      </c>
      <c r="C76" s="68" t="s">
        <v>1530</v>
      </c>
      <c r="D76" s="68" t="s">
        <v>129</v>
      </c>
      <c r="E76" s="77">
        <v>45160</v>
      </c>
      <c r="F76" s="62">
        <v>110528.30879999998</v>
      </c>
      <c r="G76" s="64">
        <v>3.1896149999999999</v>
      </c>
      <c r="H76" s="62">
        <v>3.5254269680000001</v>
      </c>
      <c r="I76" s="63">
        <f t="shared" si="1"/>
        <v>5.5353626432785527E-4</v>
      </c>
      <c r="J76" s="63">
        <f>H76/'סכום נכסי הקרן'!$C$41</f>
        <v>1.1273179599645603E-6</v>
      </c>
    </row>
    <row r="77" spans="1:10">
      <c r="A77" s="61" t="s">
        <v>2158</v>
      </c>
      <c r="B77" s="55" t="s">
        <v>2159</v>
      </c>
      <c r="C77" s="68" t="s">
        <v>1530</v>
      </c>
      <c r="D77" s="68" t="s">
        <v>129</v>
      </c>
      <c r="E77" s="77">
        <v>45168</v>
      </c>
      <c r="F77" s="62">
        <v>155028.94253</v>
      </c>
      <c r="G77" s="64">
        <v>3.370279</v>
      </c>
      <c r="H77" s="62">
        <v>5.2249079650000008</v>
      </c>
      <c r="I77" s="63">
        <f t="shared" si="1"/>
        <v>8.20376102711811E-4</v>
      </c>
      <c r="J77" s="63">
        <f>H77/'סכום נכסי הקרן'!$C$41</f>
        <v>1.6707572278678906E-6</v>
      </c>
    </row>
    <row r="78" spans="1:10">
      <c r="A78" s="61" t="s">
        <v>2160</v>
      </c>
      <c r="B78" s="55" t="s">
        <v>2161</v>
      </c>
      <c r="C78" s="68" t="s">
        <v>1530</v>
      </c>
      <c r="D78" s="68" t="s">
        <v>129</v>
      </c>
      <c r="E78" s="77">
        <v>45174</v>
      </c>
      <c r="F78" s="62">
        <v>134255.87521500001</v>
      </c>
      <c r="G78" s="64">
        <v>3.8023899999999999</v>
      </c>
      <c r="H78" s="62">
        <v>5.1049325620000001</v>
      </c>
      <c r="I78" s="63">
        <f t="shared" si="1"/>
        <v>8.0153845921766018E-4</v>
      </c>
      <c r="J78" s="63">
        <f>H78/'סכום נכסי הקרן'!$C$41</f>
        <v>1.6323929594307499E-6</v>
      </c>
    </row>
    <row r="79" spans="1:10">
      <c r="A79" s="61" t="s">
        <v>2160</v>
      </c>
      <c r="B79" s="55" t="s">
        <v>2162</v>
      </c>
      <c r="C79" s="68" t="s">
        <v>1530</v>
      </c>
      <c r="D79" s="68" t="s">
        <v>129</v>
      </c>
      <c r="E79" s="77">
        <v>45174</v>
      </c>
      <c r="F79" s="62">
        <v>22229.651850000002</v>
      </c>
      <c r="G79" s="64">
        <v>3.8023899999999999</v>
      </c>
      <c r="H79" s="62">
        <v>0.84525815599999998</v>
      </c>
      <c r="I79" s="63">
        <f t="shared" si="1"/>
        <v>1.3271613518357005E-4</v>
      </c>
      <c r="J79" s="63">
        <f>H79/'סכום נכסי הקרן'!$C$41</f>
        <v>2.702863252350675E-7</v>
      </c>
    </row>
    <row r="80" spans="1:10">
      <c r="A80" s="61" t="s">
        <v>2163</v>
      </c>
      <c r="B80" s="55" t="s">
        <v>2164</v>
      </c>
      <c r="C80" s="68" t="s">
        <v>1530</v>
      </c>
      <c r="D80" s="68" t="s">
        <v>129</v>
      </c>
      <c r="E80" s="77">
        <v>45169</v>
      </c>
      <c r="F80" s="62">
        <v>66704.897133000006</v>
      </c>
      <c r="G80" s="64">
        <v>3.8032300000000001</v>
      </c>
      <c r="H80" s="62">
        <v>2.5369405609999998</v>
      </c>
      <c r="I80" s="63">
        <f t="shared" si="1"/>
        <v>3.9833149678162704E-4</v>
      </c>
      <c r="J80" s="63">
        <f>H80/'סכום נכסי הקרן'!$C$41</f>
        <v>8.1123185467669186E-7</v>
      </c>
    </row>
    <row r="81" spans="1:10">
      <c r="A81" s="61" t="s">
        <v>2165</v>
      </c>
      <c r="B81" s="55" t="s">
        <v>2166</v>
      </c>
      <c r="C81" s="68" t="s">
        <v>1530</v>
      </c>
      <c r="D81" s="68" t="s">
        <v>129</v>
      </c>
      <c r="E81" s="77">
        <v>45174</v>
      </c>
      <c r="F81" s="62">
        <v>1745.435207</v>
      </c>
      <c r="G81" s="64">
        <v>3.9044840000000001</v>
      </c>
      <c r="H81" s="62">
        <v>6.8150237000000002E-2</v>
      </c>
      <c r="I81" s="63">
        <f t="shared" si="1"/>
        <v>1.0700442228544836E-5</v>
      </c>
      <c r="J81" s="63">
        <f>H81/'סכום נכסי הקרן'!$C$41</f>
        <v>2.1792250085817488E-8</v>
      </c>
    </row>
    <row r="82" spans="1:10">
      <c r="A82" s="61" t="s">
        <v>2165</v>
      </c>
      <c r="B82" s="55" t="s">
        <v>2167</v>
      </c>
      <c r="C82" s="68" t="s">
        <v>1530</v>
      </c>
      <c r="D82" s="68" t="s">
        <v>129</v>
      </c>
      <c r="E82" s="77">
        <v>45174</v>
      </c>
      <c r="F82" s="62">
        <v>55633.172525000002</v>
      </c>
      <c r="G82" s="64">
        <v>3.9044840000000001</v>
      </c>
      <c r="H82" s="62">
        <v>2.1721882909999999</v>
      </c>
      <c r="I82" s="63">
        <f t="shared" si="1"/>
        <v>3.4106081417394096E-4</v>
      </c>
      <c r="J82" s="63">
        <f>H82/'סכום נכסי הקרן'!$C$41</f>
        <v>6.9459583054650989E-7</v>
      </c>
    </row>
    <row r="83" spans="1:10">
      <c r="A83" s="61" t="s">
        <v>2168</v>
      </c>
      <c r="B83" s="55" t="s">
        <v>2169</v>
      </c>
      <c r="C83" s="68" t="s">
        <v>1530</v>
      </c>
      <c r="D83" s="68" t="s">
        <v>129</v>
      </c>
      <c r="E83" s="77">
        <v>45181</v>
      </c>
      <c r="F83" s="62">
        <v>48970.181260000005</v>
      </c>
      <c r="G83" s="64">
        <v>3.9528509999999999</v>
      </c>
      <c r="H83" s="62">
        <v>1.9357185239999997</v>
      </c>
      <c r="I83" s="63">
        <f t="shared" si="1"/>
        <v>3.0393209398209541E-4</v>
      </c>
      <c r="J83" s="63">
        <f>H83/'סכום נכסי הקרן'!$C$41</f>
        <v>6.1898041779014646E-7</v>
      </c>
    </row>
    <row r="84" spans="1:10">
      <c r="A84" s="61" t="s">
        <v>2168</v>
      </c>
      <c r="B84" s="55" t="s">
        <v>2170</v>
      </c>
      <c r="C84" s="68" t="s">
        <v>1530</v>
      </c>
      <c r="D84" s="68" t="s">
        <v>129</v>
      </c>
      <c r="E84" s="77">
        <v>45181</v>
      </c>
      <c r="F84" s="62">
        <v>69835.932400000005</v>
      </c>
      <c r="G84" s="64">
        <v>3.9528509999999999</v>
      </c>
      <c r="H84" s="62">
        <v>2.7605106729999997</v>
      </c>
      <c r="I84" s="63">
        <f t="shared" si="1"/>
        <v>4.3343480929813817E-4</v>
      </c>
      <c r="J84" s="63">
        <f>H84/'סכום נכסי הקרן'!$C$41</f>
        <v>8.8272237337317454E-7</v>
      </c>
    </row>
    <row r="85" spans="1:10">
      <c r="A85" s="61" t="s">
        <v>2171</v>
      </c>
      <c r="B85" s="55" t="s">
        <v>2172</v>
      </c>
      <c r="C85" s="68" t="s">
        <v>1530</v>
      </c>
      <c r="D85" s="68" t="s">
        <v>129</v>
      </c>
      <c r="E85" s="77">
        <v>45181</v>
      </c>
      <c r="F85" s="62">
        <v>66786.376334999994</v>
      </c>
      <c r="G85" s="64">
        <v>3.9655879999999999</v>
      </c>
      <c r="H85" s="62">
        <v>2.6484726049999998</v>
      </c>
      <c r="I85" s="63">
        <f t="shared" si="1"/>
        <v>4.1584342698156929E-4</v>
      </c>
      <c r="J85" s="63">
        <f>H85/'סכום נכסי הקרן'!$C$41</f>
        <v>8.4689620893903142E-7</v>
      </c>
    </row>
    <row r="86" spans="1:10">
      <c r="A86" s="61" t="s">
        <v>2173</v>
      </c>
      <c r="B86" s="55" t="s">
        <v>2174</v>
      </c>
      <c r="C86" s="68" t="s">
        <v>1530</v>
      </c>
      <c r="D86" s="68" t="s">
        <v>129</v>
      </c>
      <c r="E86" s="77">
        <v>45159</v>
      </c>
      <c r="F86" s="62">
        <v>89095.736099999995</v>
      </c>
      <c r="G86" s="64">
        <v>3.9097590000000002</v>
      </c>
      <c r="H86" s="62">
        <v>3.4834287669999995</v>
      </c>
      <c r="I86" s="63">
        <f t="shared" si="1"/>
        <v>5.4694201985731406E-4</v>
      </c>
      <c r="J86" s="63">
        <f>H86/'סכום נכסי הקרן'!$C$41</f>
        <v>1.113888288408958E-6</v>
      </c>
    </row>
    <row r="87" spans="1:10">
      <c r="A87" s="61" t="s">
        <v>2175</v>
      </c>
      <c r="B87" s="55" t="s">
        <v>2176</v>
      </c>
      <c r="C87" s="68" t="s">
        <v>1530</v>
      </c>
      <c r="D87" s="68" t="s">
        <v>129</v>
      </c>
      <c r="E87" s="77">
        <v>45167</v>
      </c>
      <c r="F87" s="62">
        <v>77973.234597999995</v>
      </c>
      <c r="G87" s="64">
        <v>3.9388100000000001</v>
      </c>
      <c r="H87" s="62">
        <v>3.0712173120000004</v>
      </c>
      <c r="I87" s="63">
        <f t="shared" si="1"/>
        <v>4.8221964977704715E-4</v>
      </c>
      <c r="J87" s="63">
        <f>H87/'סכום נכסי הקרן'!$C$41</f>
        <v>9.8207634598535824E-7</v>
      </c>
    </row>
    <row r="88" spans="1:10">
      <c r="A88" s="61" t="s">
        <v>2177</v>
      </c>
      <c r="B88" s="55" t="s">
        <v>2178</v>
      </c>
      <c r="C88" s="68" t="s">
        <v>1530</v>
      </c>
      <c r="D88" s="68" t="s">
        <v>129</v>
      </c>
      <c r="E88" s="77">
        <v>45189</v>
      </c>
      <c r="F88" s="62">
        <v>329371.57812299998</v>
      </c>
      <c r="G88" s="64">
        <v>4.0757500000000002</v>
      </c>
      <c r="H88" s="62">
        <v>13.424361924000001</v>
      </c>
      <c r="I88" s="63">
        <f t="shared" si="1"/>
        <v>2.10779324542685E-3</v>
      </c>
      <c r="J88" s="63">
        <f>H88/'סכום נכסי הקרן'!$C$41</f>
        <v>4.2926784288414735E-6</v>
      </c>
    </row>
    <row r="89" spans="1:10">
      <c r="A89" s="61" t="s">
        <v>2179</v>
      </c>
      <c r="B89" s="55" t="s">
        <v>2180</v>
      </c>
      <c r="C89" s="68" t="s">
        <v>1530</v>
      </c>
      <c r="D89" s="68" t="s">
        <v>129</v>
      </c>
      <c r="E89" s="77">
        <v>45174</v>
      </c>
      <c r="F89" s="62">
        <v>46818.657983999998</v>
      </c>
      <c r="G89" s="64">
        <v>4.0826269999999996</v>
      </c>
      <c r="H89" s="62">
        <v>1.911431227</v>
      </c>
      <c r="I89" s="63">
        <f t="shared" si="1"/>
        <v>3.0011868364228974E-4</v>
      </c>
      <c r="J89" s="63">
        <f>H89/'סכום נכסי הקרן'!$C$41</f>
        <v>6.1121412271280846E-7</v>
      </c>
    </row>
    <row r="90" spans="1:10">
      <c r="A90" s="61" t="s">
        <v>2181</v>
      </c>
      <c r="B90" s="55" t="s">
        <v>2182</v>
      </c>
      <c r="C90" s="68" t="s">
        <v>1530</v>
      </c>
      <c r="D90" s="68" t="s">
        <v>129</v>
      </c>
      <c r="E90" s="77">
        <v>45167</v>
      </c>
      <c r="F90" s="62">
        <v>78690.461760000006</v>
      </c>
      <c r="G90" s="64">
        <v>4.0100410000000002</v>
      </c>
      <c r="H90" s="62">
        <v>3.15552017</v>
      </c>
      <c r="I90" s="63">
        <f t="shared" si="1"/>
        <v>4.9545625615495621E-4</v>
      </c>
      <c r="J90" s="63">
        <f>H90/'סכום נכסי הקרן'!$C$41</f>
        <v>1.0090336838517718E-6</v>
      </c>
    </row>
    <row r="91" spans="1:10">
      <c r="A91" s="61" t="s">
        <v>2183</v>
      </c>
      <c r="B91" s="55" t="s">
        <v>2184</v>
      </c>
      <c r="C91" s="68" t="s">
        <v>1530</v>
      </c>
      <c r="D91" s="68" t="s">
        <v>129</v>
      </c>
      <c r="E91" s="77">
        <v>45189</v>
      </c>
      <c r="F91" s="62">
        <v>104937.287388</v>
      </c>
      <c r="G91" s="64">
        <v>4.1519490000000001</v>
      </c>
      <c r="H91" s="62">
        <v>4.3569424889999997</v>
      </c>
      <c r="I91" s="63">
        <f t="shared" si="1"/>
        <v>6.8409463339998123E-4</v>
      </c>
      <c r="J91" s="63">
        <f>H91/'סכום נכסי הקרן'!$C$41</f>
        <v>1.3932098332954015E-6</v>
      </c>
    </row>
    <row r="92" spans="1:10">
      <c r="A92" s="61" t="s">
        <v>2185</v>
      </c>
      <c r="B92" s="55" t="s">
        <v>2186</v>
      </c>
      <c r="C92" s="68" t="s">
        <v>1530</v>
      </c>
      <c r="D92" s="68" t="s">
        <v>129</v>
      </c>
      <c r="E92" s="77">
        <v>45189</v>
      </c>
      <c r="F92" s="62">
        <v>78043.495649000004</v>
      </c>
      <c r="G92" s="64">
        <v>4.1519490000000001</v>
      </c>
      <c r="H92" s="62">
        <v>3.2403260149999999</v>
      </c>
      <c r="I92" s="63">
        <f t="shared" si="1"/>
        <v>5.0877183780238951E-4</v>
      </c>
      <c r="J92" s="63">
        <f>H92/'סכום נכסי הקרן'!$C$41</f>
        <v>1.0361518607552368E-6</v>
      </c>
    </row>
    <row r="93" spans="1:10">
      <c r="A93" s="61" t="s">
        <v>2187</v>
      </c>
      <c r="B93" s="55" t="s">
        <v>2188</v>
      </c>
      <c r="C93" s="68" t="s">
        <v>1530</v>
      </c>
      <c r="D93" s="68" t="s">
        <v>129</v>
      </c>
      <c r="E93" s="77">
        <v>45190</v>
      </c>
      <c r="F93" s="62">
        <v>89202.013319999998</v>
      </c>
      <c r="G93" s="64">
        <v>4.1816259999999996</v>
      </c>
      <c r="H93" s="62">
        <v>3.7300942500000001</v>
      </c>
      <c r="I93" s="63">
        <f t="shared" si="1"/>
        <v>5.8567159537761067E-4</v>
      </c>
      <c r="J93" s="63">
        <f>H93/'סכום נכסי הקרן'!$C$41</f>
        <v>1.1927639626501933E-6</v>
      </c>
    </row>
    <row r="94" spans="1:10">
      <c r="A94" s="61" t="s">
        <v>2189</v>
      </c>
      <c r="B94" s="55" t="s">
        <v>2190</v>
      </c>
      <c r="C94" s="68" t="s">
        <v>1530</v>
      </c>
      <c r="D94" s="68" t="s">
        <v>129</v>
      </c>
      <c r="E94" s="77">
        <v>45188</v>
      </c>
      <c r="F94" s="62">
        <v>111591.08100000002</v>
      </c>
      <c r="G94" s="64">
        <v>4.2342589999999998</v>
      </c>
      <c r="H94" s="62">
        <v>4.7250556800000005</v>
      </c>
      <c r="I94" s="63">
        <f t="shared" si="1"/>
        <v>7.4189302277111136E-4</v>
      </c>
      <c r="J94" s="63">
        <f>H94/'סכום נכסי הקרן'!$C$41</f>
        <v>1.5109205716771376E-6</v>
      </c>
    </row>
    <row r="95" spans="1:10">
      <c r="A95" s="61" t="s">
        <v>2191</v>
      </c>
      <c r="B95" s="55" t="s">
        <v>2192</v>
      </c>
      <c r="C95" s="68" t="s">
        <v>1530</v>
      </c>
      <c r="D95" s="68" t="s">
        <v>129</v>
      </c>
      <c r="E95" s="77">
        <v>45188</v>
      </c>
      <c r="F95" s="62">
        <v>223182.16200000004</v>
      </c>
      <c r="G95" s="64">
        <v>4.2342589999999998</v>
      </c>
      <c r="H95" s="62">
        <v>9.4501113600000011</v>
      </c>
      <c r="I95" s="63">
        <f t="shared" si="1"/>
        <v>1.4837860455422227E-3</v>
      </c>
      <c r="J95" s="63">
        <f>H95/'סכום נכסי הקרן'!$C$41</f>
        <v>3.0218411433542752E-6</v>
      </c>
    </row>
    <row r="96" spans="1:10">
      <c r="A96" s="61" t="s">
        <v>2193</v>
      </c>
      <c r="B96" s="55" t="s">
        <v>2194</v>
      </c>
      <c r="C96" s="68" t="s">
        <v>1530</v>
      </c>
      <c r="D96" s="68" t="s">
        <v>129</v>
      </c>
      <c r="E96" s="77">
        <v>45190</v>
      </c>
      <c r="F96" s="62">
        <v>156227.5134</v>
      </c>
      <c r="G96" s="64">
        <v>4.2576720000000003</v>
      </c>
      <c r="H96" s="62">
        <v>6.6516550280000004</v>
      </c>
      <c r="I96" s="63">
        <f t="shared" si="1"/>
        <v>1.044393291711132E-3</v>
      </c>
      <c r="J96" s="63">
        <f>H96/'סכום נכסי הקרן'!$C$41</f>
        <v>2.1269849707897765E-6</v>
      </c>
    </row>
    <row r="97" spans="1:10">
      <c r="A97" s="61" t="s">
        <v>2195</v>
      </c>
      <c r="B97" s="55" t="s">
        <v>2196</v>
      </c>
      <c r="C97" s="68" t="s">
        <v>1530</v>
      </c>
      <c r="D97" s="68" t="s">
        <v>129</v>
      </c>
      <c r="E97" s="77">
        <v>45182</v>
      </c>
      <c r="F97" s="62">
        <v>111679.64535000001</v>
      </c>
      <c r="G97" s="64">
        <v>4.2868089999999999</v>
      </c>
      <c r="H97" s="62">
        <v>4.7874935470000004</v>
      </c>
      <c r="I97" s="63">
        <f t="shared" si="1"/>
        <v>7.5169655124170294E-4</v>
      </c>
      <c r="J97" s="63">
        <f>H97/'סכום נכסי הקרן'!$C$41</f>
        <v>1.5308861898816497E-6</v>
      </c>
    </row>
    <row r="98" spans="1:10">
      <c r="A98" s="61" t="s">
        <v>2197</v>
      </c>
      <c r="B98" s="55" t="s">
        <v>2198</v>
      </c>
      <c r="C98" s="68" t="s">
        <v>1530</v>
      </c>
      <c r="D98" s="68" t="s">
        <v>129</v>
      </c>
      <c r="E98" s="77">
        <v>45182</v>
      </c>
      <c r="F98" s="62">
        <v>67037.899088999999</v>
      </c>
      <c r="G98" s="64">
        <v>4.3298019999999999</v>
      </c>
      <c r="H98" s="62">
        <v>2.902608007</v>
      </c>
      <c r="I98" s="63">
        <f t="shared" si="1"/>
        <v>4.5574587350320089E-4</v>
      </c>
      <c r="J98" s="63">
        <f>H98/'סכום נכסי הקרן'!$C$41</f>
        <v>9.2816052260596357E-7</v>
      </c>
    </row>
    <row r="99" spans="1:10">
      <c r="A99" s="61" t="s">
        <v>2199</v>
      </c>
      <c r="B99" s="55" t="s">
        <v>2200</v>
      </c>
      <c r="C99" s="68" t="s">
        <v>1530</v>
      </c>
      <c r="D99" s="68" t="s">
        <v>129</v>
      </c>
      <c r="E99" s="77">
        <v>45182</v>
      </c>
      <c r="F99" s="62">
        <v>89390.950600000011</v>
      </c>
      <c r="G99" s="64">
        <v>4.3373840000000001</v>
      </c>
      <c r="H99" s="62">
        <v>3.8772291570000004</v>
      </c>
      <c r="I99" s="63">
        <f t="shared" si="1"/>
        <v>6.0877362174555744E-4</v>
      </c>
      <c r="J99" s="63">
        <f>H99/'סכום נכסי הקרן'!$C$41</f>
        <v>1.2398129654247179E-6</v>
      </c>
    </row>
    <row r="100" spans="1:10">
      <c r="A100" s="61" t="s">
        <v>2201</v>
      </c>
      <c r="B100" s="55" t="s">
        <v>2202</v>
      </c>
      <c r="C100" s="68" t="s">
        <v>1530</v>
      </c>
      <c r="D100" s="68" t="s">
        <v>129</v>
      </c>
      <c r="E100" s="77">
        <v>45173</v>
      </c>
      <c r="F100" s="62">
        <v>212359.59843000001</v>
      </c>
      <c r="G100" s="64">
        <v>4.3170890000000002</v>
      </c>
      <c r="H100" s="62">
        <v>9.1677534510000012</v>
      </c>
      <c r="I100" s="63">
        <f t="shared" si="1"/>
        <v>1.4394523113392555E-3</v>
      </c>
      <c r="J100" s="63">
        <f>H100/'סכום נכסי הקרן'!$C$41</f>
        <v>2.9315521812390518E-6</v>
      </c>
    </row>
    <row r="101" spans="1:10">
      <c r="A101" s="61" t="s">
        <v>2203</v>
      </c>
      <c r="B101" s="55" t="s">
        <v>2204</v>
      </c>
      <c r="C101" s="68" t="s">
        <v>1530</v>
      </c>
      <c r="D101" s="68" t="s">
        <v>129</v>
      </c>
      <c r="E101" s="77">
        <v>45173</v>
      </c>
      <c r="F101" s="62">
        <v>190005.95649000001</v>
      </c>
      <c r="G101" s="64">
        <v>4.3170890000000002</v>
      </c>
      <c r="H101" s="62">
        <v>8.2027267720000001</v>
      </c>
      <c r="I101" s="63">
        <f t="shared" si="1"/>
        <v>1.2879310154170712E-3</v>
      </c>
      <c r="J101" s="63">
        <f>H101/'סכום נכסי הקרן'!$C$41</f>
        <v>2.6229677411254552E-6</v>
      </c>
    </row>
    <row r="102" spans="1:10">
      <c r="A102" s="61" t="s">
        <v>2205</v>
      </c>
      <c r="B102" s="55" t="s">
        <v>2206</v>
      </c>
      <c r="C102" s="68" t="s">
        <v>1530</v>
      </c>
      <c r="D102" s="68" t="s">
        <v>129</v>
      </c>
      <c r="E102" s="77">
        <v>45173</v>
      </c>
      <c r="F102" s="62">
        <v>67087.495125000001</v>
      </c>
      <c r="G102" s="64">
        <v>4.3549829999999998</v>
      </c>
      <c r="H102" s="62">
        <v>2.9216493420000003</v>
      </c>
      <c r="I102" s="63">
        <f t="shared" si="1"/>
        <v>4.5873560199265385E-4</v>
      </c>
      <c r="J102" s="63">
        <f>H102/'סכום נכסי הקרן'!$C$41</f>
        <v>9.3424932805337291E-7</v>
      </c>
    </row>
    <row r="103" spans="1:10">
      <c r="A103" s="61" t="s">
        <v>2205</v>
      </c>
      <c r="B103" s="55" t="s">
        <v>2207</v>
      </c>
      <c r="C103" s="68" t="s">
        <v>1530</v>
      </c>
      <c r="D103" s="68" t="s">
        <v>129</v>
      </c>
      <c r="E103" s="77">
        <v>45173</v>
      </c>
      <c r="F103" s="62">
        <v>70160.104500000001</v>
      </c>
      <c r="G103" s="64">
        <v>4.3549829999999998</v>
      </c>
      <c r="H103" s="62">
        <v>3.0554609730000002</v>
      </c>
      <c r="I103" s="63">
        <f t="shared" si="1"/>
        <v>4.7974570687347561E-4</v>
      </c>
      <c r="J103" s="63">
        <f>H103/'סכום נכסי הקרן'!$C$41</f>
        <v>9.7703797642070182E-7</v>
      </c>
    </row>
    <row r="104" spans="1:10">
      <c r="A104" s="61" t="s">
        <v>2208</v>
      </c>
      <c r="B104" s="55" t="s">
        <v>2209</v>
      </c>
      <c r="C104" s="68" t="s">
        <v>1530</v>
      </c>
      <c r="D104" s="68" t="s">
        <v>129</v>
      </c>
      <c r="E104" s="77">
        <v>45195</v>
      </c>
      <c r="F104" s="62">
        <v>184738.62129499999</v>
      </c>
      <c r="G104" s="64">
        <v>4.4637669999999998</v>
      </c>
      <c r="H104" s="62">
        <v>8.2463019079999995</v>
      </c>
      <c r="I104" s="63">
        <f t="shared" si="1"/>
        <v>1.294772858466993E-3</v>
      </c>
      <c r="J104" s="63">
        <f>H104/'סכום נכסי הקרן'!$C$41</f>
        <v>2.6369016656873826E-6</v>
      </c>
    </row>
    <row r="105" spans="1:10">
      <c r="A105" s="61" t="s">
        <v>2210</v>
      </c>
      <c r="B105" s="55" t="s">
        <v>2211</v>
      </c>
      <c r="C105" s="68" t="s">
        <v>1530</v>
      </c>
      <c r="D105" s="68" t="s">
        <v>129</v>
      </c>
      <c r="E105" s="77">
        <v>45173</v>
      </c>
      <c r="F105" s="62">
        <v>111827.25260000002</v>
      </c>
      <c r="G105" s="64">
        <v>4.3676079999999997</v>
      </c>
      <c r="H105" s="62">
        <v>4.8841762950000005</v>
      </c>
      <c r="I105" s="63">
        <f t="shared" si="1"/>
        <v>7.6687695566892387E-4</v>
      </c>
      <c r="J105" s="63">
        <f>H105/'סכום נכסי הקרן'!$C$41</f>
        <v>1.5618022177070566E-6</v>
      </c>
    </row>
    <row r="106" spans="1:10">
      <c r="A106" s="61" t="s">
        <v>2212</v>
      </c>
      <c r="B106" s="55" t="s">
        <v>2213</v>
      </c>
      <c r="C106" s="68" t="s">
        <v>1530</v>
      </c>
      <c r="D106" s="68" t="s">
        <v>129</v>
      </c>
      <c r="E106" s="77">
        <v>45195</v>
      </c>
      <c r="F106" s="62">
        <v>123061.935612</v>
      </c>
      <c r="G106" s="64">
        <v>4.5041029999999997</v>
      </c>
      <c r="H106" s="62">
        <v>5.5428367469999991</v>
      </c>
      <c r="I106" s="63">
        <f t="shared" si="1"/>
        <v>8.7029491025143279E-4</v>
      </c>
      <c r="J106" s="63">
        <f>H106/'סכום נכסי הקרן'!$C$41</f>
        <v>1.772420609123972E-6</v>
      </c>
    </row>
    <row r="107" spans="1:10">
      <c r="A107" s="61" t="s">
        <v>2212</v>
      </c>
      <c r="B107" s="55" t="s">
        <v>2214</v>
      </c>
      <c r="C107" s="68" t="s">
        <v>1530</v>
      </c>
      <c r="D107" s="68" t="s">
        <v>129</v>
      </c>
      <c r="E107" s="77">
        <v>45195</v>
      </c>
      <c r="F107" s="62">
        <v>35099.502575999999</v>
      </c>
      <c r="G107" s="64">
        <v>4.5041029999999997</v>
      </c>
      <c r="H107" s="62">
        <v>1.5809178660000001</v>
      </c>
      <c r="I107" s="63">
        <f t="shared" si="1"/>
        <v>2.4822393931230768E-4</v>
      </c>
      <c r="J107" s="63">
        <f>H107/'סכום נכסי הקרן'!$C$41</f>
        <v>5.0552659855033085E-7</v>
      </c>
    </row>
    <row r="108" spans="1:10">
      <c r="A108" s="61" t="s">
        <v>2215</v>
      </c>
      <c r="B108" s="55" t="s">
        <v>2216</v>
      </c>
      <c r="C108" s="68" t="s">
        <v>1530</v>
      </c>
      <c r="D108" s="68" t="s">
        <v>129</v>
      </c>
      <c r="E108" s="77">
        <v>45187</v>
      </c>
      <c r="F108" s="62">
        <v>44754.518200000006</v>
      </c>
      <c r="G108" s="64">
        <v>4.483047</v>
      </c>
      <c r="H108" s="62">
        <v>2.0063663059999999</v>
      </c>
      <c r="I108" s="63">
        <f t="shared" si="1"/>
        <v>3.150246821100843E-4</v>
      </c>
      <c r="J108" s="63">
        <f>H108/'סכום נכסי הקרן'!$C$41</f>
        <v>6.4157130229950355E-7</v>
      </c>
    </row>
    <row r="109" spans="1:10">
      <c r="A109" s="61" t="s">
        <v>2217</v>
      </c>
      <c r="B109" s="55" t="s">
        <v>2218</v>
      </c>
      <c r="C109" s="68" t="s">
        <v>1530</v>
      </c>
      <c r="D109" s="68" t="s">
        <v>129</v>
      </c>
      <c r="E109" s="77">
        <v>45195</v>
      </c>
      <c r="F109" s="62">
        <v>234961.22055</v>
      </c>
      <c r="G109" s="64">
        <v>4.5141819999999999</v>
      </c>
      <c r="H109" s="62">
        <v>10.606577261</v>
      </c>
      <c r="I109" s="63">
        <f t="shared" si="1"/>
        <v>1.6653657011336264E-3</v>
      </c>
      <c r="J109" s="63">
        <f>H109/'סכום נכסי הקרן'!$C$41</f>
        <v>3.3916416787553806E-6</v>
      </c>
    </row>
    <row r="110" spans="1:10">
      <c r="A110" s="61" t="s">
        <v>2219</v>
      </c>
      <c r="B110" s="55" t="s">
        <v>2220</v>
      </c>
      <c r="C110" s="68" t="s">
        <v>1530</v>
      </c>
      <c r="D110" s="68" t="s">
        <v>129</v>
      </c>
      <c r="E110" s="77">
        <v>45239</v>
      </c>
      <c r="F110" s="62">
        <v>70206.414799999999</v>
      </c>
      <c r="G110" s="64">
        <v>4.6587509999999996</v>
      </c>
      <c r="H110" s="62">
        <v>3.2707421279999997</v>
      </c>
      <c r="I110" s="63">
        <f t="shared" si="1"/>
        <v>5.1354754914692069E-4</v>
      </c>
      <c r="J110" s="63">
        <f>H110/'סכום נכסי הקרן'!$C$41</f>
        <v>1.0458779537273637E-6</v>
      </c>
    </row>
    <row r="111" spans="1:10">
      <c r="A111" s="61" t="s">
        <v>2221</v>
      </c>
      <c r="B111" s="55" t="s">
        <v>2222</v>
      </c>
      <c r="C111" s="68" t="s">
        <v>1530</v>
      </c>
      <c r="D111" s="68" t="s">
        <v>129</v>
      </c>
      <c r="E111" s="77">
        <v>45175</v>
      </c>
      <c r="F111" s="62">
        <v>89509.036400000012</v>
      </c>
      <c r="G111" s="64">
        <v>4.4400839999999997</v>
      </c>
      <c r="H111" s="62">
        <v>3.9742760119999998</v>
      </c>
      <c r="I111" s="63">
        <f t="shared" si="1"/>
        <v>6.2401119553990041E-4</v>
      </c>
      <c r="J111" s="63">
        <f>H111/'סכום נכסי הקרן'!$C$41</f>
        <v>1.2708454229376983E-6</v>
      </c>
    </row>
    <row r="112" spans="1:10">
      <c r="A112" s="61" t="s">
        <v>2223</v>
      </c>
      <c r="B112" s="55" t="s">
        <v>2224</v>
      </c>
      <c r="C112" s="68" t="s">
        <v>1530</v>
      </c>
      <c r="D112" s="68" t="s">
        <v>129</v>
      </c>
      <c r="E112" s="77">
        <v>45173</v>
      </c>
      <c r="F112" s="62">
        <v>26854.127949999998</v>
      </c>
      <c r="G112" s="64">
        <v>4.3504649999999998</v>
      </c>
      <c r="H112" s="62">
        <v>1.168279501</v>
      </c>
      <c r="I112" s="63">
        <f t="shared" si="1"/>
        <v>1.8343453900598595E-4</v>
      </c>
      <c r="J112" s="63">
        <f>H112/'סכום נכסי הקרן'!$C$41</f>
        <v>3.7357814406318297E-7</v>
      </c>
    </row>
    <row r="113" spans="1:10">
      <c r="A113" s="61" t="s">
        <v>2225</v>
      </c>
      <c r="B113" s="55" t="s">
        <v>2226</v>
      </c>
      <c r="C113" s="68" t="s">
        <v>1530</v>
      </c>
      <c r="D113" s="68" t="s">
        <v>129</v>
      </c>
      <c r="E113" s="77">
        <v>45175</v>
      </c>
      <c r="F113" s="62">
        <v>78347.271370000002</v>
      </c>
      <c r="G113" s="64">
        <v>4.4728500000000002</v>
      </c>
      <c r="H113" s="62">
        <v>3.5043560269999996</v>
      </c>
      <c r="I113" s="63">
        <f t="shared" si="1"/>
        <v>5.5022786223276666E-4</v>
      </c>
      <c r="J113" s="63">
        <f>H113/'סכום נכסי הקרן'!$C$41</f>
        <v>1.120580151909461E-6</v>
      </c>
    </row>
    <row r="114" spans="1:10">
      <c r="A114" s="61" t="s">
        <v>2227</v>
      </c>
      <c r="B114" s="55" t="s">
        <v>2228</v>
      </c>
      <c r="C114" s="68" t="s">
        <v>1530</v>
      </c>
      <c r="D114" s="68" t="s">
        <v>129</v>
      </c>
      <c r="E114" s="77">
        <v>45175</v>
      </c>
      <c r="F114" s="62">
        <v>246279.74447999999</v>
      </c>
      <c r="G114" s="64">
        <v>4.4904840000000004</v>
      </c>
      <c r="H114" s="62">
        <v>11.059153411999999</v>
      </c>
      <c r="I114" s="63">
        <f t="shared" si="1"/>
        <v>1.7364258349053207E-3</v>
      </c>
      <c r="J114" s="63">
        <f>H114/'סכום נכסי הקרן'!$C$41</f>
        <v>3.5363609504648641E-6</v>
      </c>
    </row>
    <row r="115" spans="1:10">
      <c r="A115" s="61" t="s">
        <v>2229</v>
      </c>
      <c r="B115" s="55" t="s">
        <v>2230</v>
      </c>
      <c r="C115" s="68" t="s">
        <v>1530</v>
      </c>
      <c r="D115" s="68" t="s">
        <v>129</v>
      </c>
      <c r="E115" s="77">
        <v>45187</v>
      </c>
      <c r="F115" s="62">
        <v>111960.09912499999</v>
      </c>
      <c r="G115" s="64">
        <v>4.5460120000000002</v>
      </c>
      <c r="H115" s="62">
        <v>5.089719391</v>
      </c>
      <c r="I115" s="63">
        <f t="shared" si="1"/>
        <v>7.9914980050472748E-4</v>
      </c>
      <c r="J115" s="63">
        <f>H115/'סכום נכסי הקרן'!$C$41</f>
        <v>1.6275282774923687E-6</v>
      </c>
    </row>
    <row r="116" spans="1:10">
      <c r="A116" s="61" t="s">
        <v>2231</v>
      </c>
      <c r="B116" s="55" t="s">
        <v>2232</v>
      </c>
      <c r="C116" s="68" t="s">
        <v>1530</v>
      </c>
      <c r="D116" s="68" t="s">
        <v>129</v>
      </c>
      <c r="E116" s="77">
        <v>45175</v>
      </c>
      <c r="F116" s="62">
        <v>279937.14962500002</v>
      </c>
      <c r="G116" s="64">
        <v>4.5156650000000003</v>
      </c>
      <c r="H116" s="62">
        <v>12.641023414999998</v>
      </c>
      <c r="I116" s="63">
        <f t="shared" si="1"/>
        <v>1.9847992716722322E-3</v>
      </c>
      <c r="J116" s="63">
        <f>H116/'סכום נכסי הקרן'!$C$41</f>
        <v>4.0421920117512513E-6</v>
      </c>
    </row>
    <row r="117" spans="1:10">
      <c r="A117" s="61" t="s">
        <v>2233</v>
      </c>
      <c r="B117" s="55" t="s">
        <v>2234</v>
      </c>
      <c r="C117" s="68" t="s">
        <v>1530</v>
      </c>
      <c r="D117" s="68" t="s">
        <v>129</v>
      </c>
      <c r="E117" s="77">
        <v>45187</v>
      </c>
      <c r="F117" s="62">
        <v>156789.60180800001</v>
      </c>
      <c r="G117" s="64">
        <v>4.57369</v>
      </c>
      <c r="H117" s="62">
        <v>7.1710701799999992</v>
      </c>
      <c r="I117" s="63">
        <f t="shared" si="1"/>
        <v>1.125947987208476E-3</v>
      </c>
      <c r="J117" s="63">
        <f>H117/'סכום נכסי הקרן'!$C$41</f>
        <v>2.2930772015584953E-6</v>
      </c>
    </row>
    <row r="118" spans="1:10">
      <c r="A118" s="61" t="s">
        <v>2235</v>
      </c>
      <c r="B118" s="55" t="s">
        <v>2236</v>
      </c>
      <c r="C118" s="68" t="s">
        <v>1530</v>
      </c>
      <c r="D118" s="68" t="s">
        <v>129</v>
      </c>
      <c r="E118" s="77">
        <v>45201</v>
      </c>
      <c r="F118" s="62">
        <v>112063.42419999999</v>
      </c>
      <c r="G118" s="64">
        <v>4.665108</v>
      </c>
      <c r="H118" s="62">
        <v>5.2278797770000001</v>
      </c>
      <c r="I118" s="63">
        <f t="shared" si="1"/>
        <v>8.2084271448045517E-4</v>
      </c>
      <c r="J118" s="63">
        <f>H118/'סכום נכסי הקרן'!$C$41</f>
        <v>1.6717075175978004E-6</v>
      </c>
    </row>
    <row r="119" spans="1:10">
      <c r="A119" s="61" t="s">
        <v>2237</v>
      </c>
      <c r="B119" s="55" t="s">
        <v>2238</v>
      </c>
      <c r="C119" s="68" t="s">
        <v>1530</v>
      </c>
      <c r="D119" s="68" t="s">
        <v>129</v>
      </c>
      <c r="E119" s="77">
        <v>45244</v>
      </c>
      <c r="F119" s="62">
        <v>179773.82191999999</v>
      </c>
      <c r="G119" s="64">
        <v>5.1443950000000003</v>
      </c>
      <c r="H119" s="62">
        <v>9.2482751900000011</v>
      </c>
      <c r="I119" s="63">
        <f t="shared" si="1"/>
        <v>1.4520952345958755E-3</v>
      </c>
      <c r="J119" s="63">
        <f>H119/'סכום נכסי הקרן'!$C$41</f>
        <v>2.9573004390717124E-6</v>
      </c>
    </row>
    <row r="120" spans="1:10">
      <c r="A120" s="61" t="s">
        <v>2239</v>
      </c>
      <c r="B120" s="55" t="s">
        <v>2240</v>
      </c>
      <c r="C120" s="68" t="s">
        <v>1530</v>
      </c>
      <c r="D120" s="68" t="s">
        <v>129</v>
      </c>
      <c r="E120" s="77">
        <v>45244</v>
      </c>
      <c r="F120" s="62">
        <v>31493.48286</v>
      </c>
      <c r="G120" s="64">
        <v>5.2439809999999998</v>
      </c>
      <c r="H120" s="62">
        <v>1.6515121830000001</v>
      </c>
      <c r="I120" s="63">
        <f t="shared" si="1"/>
        <v>2.5930813276451946E-4</v>
      </c>
      <c r="J120" s="63">
        <f>H120/'סכום נכסי הקרן'!$C$41</f>
        <v>5.2810038667525657E-7</v>
      </c>
    </row>
    <row r="121" spans="1:10">
      <c r="A121" s="61" t="s">
        <v>2241</v>
      </c>
      <c r="B121" s="55" t="s">
        <v>2242</v>
      </c>
      <c r="C121" s="68" t="s">
        <v>1530</v>
      </c>
      <c r="D121" s="68" t="s">
        <v>129</v>
      </c>
      <c r="E121" s="77">
        <v>45244</v>
      </c>
      <c r="F121" s="62">
        <v>79399.009349999993</v>
      </c>
      <c r="G121" s="64">
        <v>5.2439809999999998</v>
      </c>
      <c r="H121" s="62">
        <v>4.1636687730000004</v>
      </c>
      <c r="I121" s="63">
        <f t="shared" si="1"/>
        <v>6.5374823515702027E-4</v>
      </c>
      <c r="J121" s="63">
        <f>H121/'סכום נכסי הקרן'!$C$41</f>
        <v>1.3314071259315628E-6</v>
      </c>
    </row>
    <row r="122" spans="1:10">
      <c r="A122" s="61" t="s">
        <v>2243</v>
      </c>
      <c r="B122" s="55" t="s">
        <v>2244</v>
      </c>
      <c r="C122" s="68" t="s">
        <v>1530</v>
      </c>
      <c r="D122" s="68" t="s">
        <v>129</v>
      </c>
      <c r="E122" s="77">
        <v>45180</v>
      </c>
      <c r="F122" s="62">
        <v>281427.98284999997</v>
      </c>
      <c r="G122" s="64">
        <v>5.0339830000000001</v>
      </c>
      <c r="H122" s="62">
        <v>14.167036312</v>
      </c>
      <c r="I122" s="63">
        <f t="shared" si="1"/>
        <v>2.2244024420084245E-3</v>
      </c>
      <c r="J122" s="63">
        <f>H122/'סכום נכסי הקרן'!$C$41</f>
        <v>4.5301617701778713E-6</v>
      </c>
    </row>
    <row r="123" spans="1:10">
      <c r="A123" s="61" t="s">
        <v>2245</v>
      </c>
      <c r="B123" s="55" t="s">
        <v>2246</v>
      </c>
      <c r="C123" s="68" t="s">
        <v>1530</v>
      </c>
      <c r="D123" s="68" t="s">
        <v>129</v>
      </c>
      <c r="E123" s="77">
        <v>45238</v>
      </c>
      <c r="F123" s="62">
        <v>135135.02780400001</v>
      </c>
      <c r="G123" s="64">
        <v>5.2778799999999997</v>
      </c>
      <c r="H123" s="62">
        <v>7.1322642339999991</v>
      </c>
      <c r="I123" s="63">
        <f t="shared" si="1"/>
        <v>1.1198549668232785E-3</v>
      </c>
      <c r="J123" s="63">
        <f>H123/'סכום נכסי הקרן'!$C$41</f>
        <v>2.2806683103018335E-6</v>
      </c>
    </row>
    <row r="124" spans="1:10">
      <c r="A124" s="61" t="s">
        <v>2247</v>
      </c>
      <c r="B124" s="55" t="s">
        <v>2248</v>
      </c>
      <c r="C124" s="68" t="s">
        <v>1530</v>
      </c>
      <c r="D124" s="68" t="s">
        <v>129</v>
      </c>
      <c r="E124" s="77">
        <v>45238</v>
      </c>
      <c r="F124" s="62">
        <v>112642.04462</v>
      </c>
      <c r="G124" s="64">
        <v>5.3027049999999996</v>
      </c>
      <c r="H124" s="62">
        <v>5.9730749789999997</v>
      </c>
      <c r="I124" s="63">
        <f t="shared" si="1"/>
        <v>9.3784771048640886E-4</v>
      </c>
      <c r="J124" s="63">
        <f>H124/'סכום נכסי הקרן'!$C$41</f>
        <v>1.909996934034243E-6</v>
      </c>
    </row>
    <row r="125" spans="1:10">
      <c r="A125" s="61" t="s">
        <v>2249</v>
      </c>
      <c r="B125" s="55" t="s">
        <v>2250</v>
      </c>
      <c r="C125" s="68" t="s">
        <v>1530</v>
      </c>
      <c r="D125" s="68" t="s">
        <v>129</v>
      </c>
      <c r="E125" s="77">
        <v>45243</v>
      </c>
      <c r="F125" s="62">
        <v>17672.010480000001</v>
      </c>
      <c r="G125" s="64">
        <v>5.3887869999999998</v>
      </c>
      <c r="H125" s="62">
        <v>0.95230694799999993</v>
      </c>
      <c r="I125" s="63">
        <f t="shared" si="1"/>
        <v>1.4952413857219381E-4</v>
      </c>
      <c r="J125" s="63">
        <f>H125/'סכום נכסי הקרן'!$C$41</f>
        <v>3.0451707995201233E-7</v>
      </c>
    </row>
    <row r="126" spans="1:10">
      <c r="A126" s="61" t="s">
        <v>2249</v>
      </c>
      <c r="B126" s="55" t="s">
        <v>2251</v>
      </c>
      <c r="C126" s="68" t="s">
        <v>1530</v>
      </c>
      <c r="D126" s="68" t="s">
        <v>129</v>
      </c>
      <c r="E126" s="77">
        <v>45243</v>
      </c>
      <c r="F126" s="62">
        <v>135184.62383999999</v>
      </c>
      <c r="G126" s="64">
        <v>5.3887869999999998</v>
      </c>
      <c r="H126" s="62">
        <v>7.2848110129999997</v>
      </c>
      <c r="I126" s="63">
        <f t="shared" si="1"/>
        <v>1.1438067249931012E-3</v>
      </c>
      <c r="J126" s="63">
        <f>H126/'סכום נכסי הקרן'!$C$41</f>
        <v>2.3294478553788949E-6</v>
      </c>
    </row>
    <row r="127" spans="1:10">
      <c r="A127" s="61" t="s">
        <v>2252</v>
      </c>
      <c r="B127" s="55" t="s">
        <v>2253</v>
      </c>
      <c r="C127" s="68" t="s">
        <v>1530</v>
      </c>
      <c r="D127" s="68" t="s">
        <v>129</v>
      </c>
      <c r="E127" s="77">
        <v>45238</v>
      </c>
      <c r="F127" s="62">
        <v>112668.613925</v>
      </c>
      <c r="G127" s="64">
        <v>5.3250359999999999</v>
      </c>
      <c r="H127" s="62">
        <v>5.9996442840000004</v>
      </c>
      <c r="I127" s="63">
        <f t="shared" si="1"/>
        <v>9.4201942471251038E-4</v>
      </c>
      <c r="J127" s="63">
        <f>H127/'סכום נכסי הקרן'!$C$41</f>
        <v>1.9184929417468265E-6</v>
      </c>
    </row>
    <row r="128" spans="1:10">
      <c r="A128" s="61" t="s">
        <v>2254</v>
      </c>
      <c r="B128" s="55" t="s">
        <v>2255</v>
      </c>
      <c r="C128" s="68" t="s">
        <v>1530</v>
      </c>
      <c r="D128" s="68" t="s">
        <v>129</v>
      </c>
      <c r="E128" s="77">
        <v>45197</v>
      </c>
      <c r="F128" s="62">
        <v>90170.316879999998</v>
      </c>
      <c r="G128" s="64">
        <v>5.1408899999999997</v>
      </c>
      <c r="H128" s="62">
        <v>4.6355564920000001</v>
      </c>
      <c r="I128" s="63">
        <f t="shared" si="1"/>
        <v>7.2784052738953731E-4</v>
      </c>
      <c r="J128" s="63">
        <f>H128/'סכום נכסי הקרן'!$C$41</f>
        <v>1.4823016148953205E-6</v>
      </c>
    </row>
    <row r="129" spans="1:10">
      <c r="A129" s="61" t="s">
        <v>2256</v>
      </c>
      <c r="B129" s="55" t="s">
        <v>2257</v>
      </c>
      <c r="C129" s="68" t="s">
        <v>1530</v>
      </c>
      <c r="D129" s="68" t="s">
        <v>129</v>
      </c>
      <c r="E129" s="77">
        <v>45243</v>
      </c>
      <c r="F129" s="62">
        <v>73273.946616000001</v>
      </c>
      <c r="G129" s="64">
        <v>5.4631080000000001</v>
      </c>
      <c r="H129" s="62">
        <v>4.0030349460000005</v>
      </c>
      <c r="I129" s="63">
        <f t="shared" si="1"/>
        <v>6.2852670899030182E-4</v>
      </c>
      <c r="J129" s="63">
        <f>H129/'סכום נכסי הקרן'!$C$41</f>
        <v>1.2800416034576507E-6</v>
      </c>
    </row>
    <row r="130" spans="1:10">
      <c r="A130" s="61" t="s">
        <v>2258</v>
      </c>
      <c r="B130" s="55" t="s">
        <v>2259</v>
      </c>
      <c r="C130" s="68" t="s">
        <v>1530</v>
      </c>
      <c r="D130" s="68" t="s">
        <v>129</v>
      </c>
      <c r="E130" s="77">
        <v>45243</v>
      </c>
      <c r="F130" s="62">
        <v>63218.413887999995</v>
      </c>
      <c r="G130" s="64">
        <v>5.5867180000000003</v>
      </c>
      <c r="H130" s="62">
        <v>3.5318345689999999</v>
      </c>
      <c r="I130" s="63">
        <f t="shared" si="1"/>
        <v>5.5454233807524466E-4</v>
      </c>
      <c r="J130" s="63">
        <f>H130/'סכום נכסי הקרן'!$C$41</f>
        <v>1.1293669043202803E-6</v>
      </c>
    </row>
    <row r="131" spans="1:10">
      <c r="A131" s="61" t="s">
        <v>2260</v>
      </c>
      <c r="B131" s="55" t="s">
        <v>2261</v>
      </c>
      <c r="C131" s="68" t="s">
        <v>1530</v>
      </c>
      <c r="D131" s="68" t="s">
        <v>129</v>
      </c>
      <c r="E131" s="77">
        <v>45243</v>
      </c>
      <c r="F131" s="62">
        <v>79126.342434999999</v>
      </c>
      <c r="G131" s="64">
        <v>5.7100049999999998</v>
      </c>
      <c r="H131" s="62">
        <v>4.518118286</v>
      </c>
      <c r="I131" s="63">
        <f t="shared" si="1"/>
        <v>7.0940125565630843E-4</v>
      </c>
      <c r="J131" s="63">
        <f>H131/'סכום נכסי הקרן'!$C$41</f>
        <v>1.4447486603137868E-6</v>
      </c>
    </row>
    <row r="132" spans="1:10">
      <c r="A132" s="61" t="s">
        <v>2262</v>
      </c>
      <c r="B132" s="55" t="s">
        <v>2263</v>
      </c>
      <c r="C132" s="68" t="s">
        <v>1530</v>
      </c>
      <c r="D132" s="68" t="s">
        <v>129</v>
      </c>
      <c r="E132" s="77">
        <v>45237</v>
      </c>
      <c r="F132" s="62">
        <v>106782.28973999999</v>
      </c>
      <c r="G132" s="64">
        <v>5.8540850000000004</v>
      </c>
      <c r="H132" s="62">
        <v>6.2511263799999988</v>
      </c>
      <c r="I132" s="63">
        <f t="shared" si="1"/>
        <v>9.8150526890350485E-4</v>
      </c>
      <c r="J132" s="63">
        <f>H132/'סכום נכסי הקרן'!$C$41</f>
        <v>1.9989088136408233E-6</v>
      </c>
    </row>
    <row r="133" spans="1:10">
      <c r="A133" s="61" t="s">
        <v>2264</v>
      </c>
      <c r="B133" s="55" t="s">
        <v>2265</v>
      </c>
      <c r="C133" s="68" t="s">
        <v>1530</v>
      </c>
      <c r="D133" s="68" t="s">
        <v>129</v>
      </c>
      <c r="E133" s="77">
        <v>45237</v>
      </c>
      <c r="F133" s="62">
        <v>45380.372940000001</v>
      </c>
      <c r="G133" s="64">
        <v>5.8540850000000004</v>
      </c>
      <c r="H133" s="62">
        <v>2.6566057640000005</v>
      </c>
      <c r="I133" s="63">
        <f t="shared" si="1"/>
        <v>4.1712043498397841E-4</v>
      </c>
      <c r="J133" s="63">
        <f>H133/'סכום נכסי הקרן'!$C$41</f>
        <v>8.4949693114804936E-7</v>
      </c>
    </row>
    <row r="134" spans="1:10">
      <c r="A134" s="61" t="s">
        <v>2266</v>
      </c>
      <c r="B134" s="55" t="s">
        <v>2267</v>
      </c>
      <c r="C134" s="68" t="s">
        <v>1530</v>
      </c>
      <c r="D134" s="68" t="s">
        <v>129</v>
      </c>
      <c r="E134" s="77">
        <v>45237</v>
      </c>
      <c r="F134" s="62">
        <v>104456.336964</v>
      </c>
      <c r="G134" s="64">
        <v>5.9275219999999997</v>
      </c>
      <c r="H134" s="62">
        <v>6.1916724589999994</v>
      </c>
      <c r="I134" s="63">
        <f t="shared" si="1"/>
        <v>9.7217025739179208E-4</v>
      </c>
      <c r="J134" s="63">
        <f>H134/'סכום נכסי הקרן'!$C$41</f>
        <v>1.9798973652284807E-6</v>
      </c>
    </row>
    <row r="135" spans="1:10">
      <c r="A135" s="61" t="s">
        <v>2268</v>
      </c>
      <c r="B135" s="55" t="s">
        <v>2269</v>
      </c>
      <c r="C135" s="68" t="s">
        <v>1530</v>
      </c>
      <c r="D135" s="68" t="s">
        <v>129</v>
      </c>
      <c r="E135" s="77">
        <v>45236</v>
      </c>
      <c r="F135" s="62">
        <v>45642.523415999996</v>
      </c>
      <c r="G135" s="64">
        <v>6.2561010000000001</v>
      </c>
      <c r="H135" s="62">
        <v>2.8554425660000002</v>
      </c>
      <c r="I135" s="63">
        <f t="shared" si="1"/>
        <v>4.4834030752396097E-4</v>
      </c>
      <c r="J135" s="63">
        <f>H135/'סכום נכסי הקרן'!$C$41</f>
        <v>9.1307853417971842E-7</v>
      </c>
    </row>
    <row r="136" spans="1:10">
      <c r="A136" s="61" t="s">
        <v>2270</v>
      </c>
      <c r="B136" s="55" t="s">
        <v>2271</v>
      </c>
      <c r="C136" s="68" t="s">
        <v>1530</v>
      </c>
      <c r="D136" s="68" t="s">
        <v>129</v>
      </c>
      <c r="E136" s="77">
        <v>45236</v>
      </c>
      <c r="F136" s="62">
        <v>68465.556410999998</v>
      </c>
      <c r="G136" s="64">
        <v>6.258527</v>
      </c>
      <c r="H136" s="62">
        <v>4.2849351370000006</v>
      </c>
      <c r="I136" s="63">
        <f t="shared" si="1"/>
        <v>6.7278857572469417E-4</v>
      </c>
      <c r="J136" s="63">
        <f>H136/'סכום נכסי הקרן'!$C$41</f>
        <v>1.3701842021035177E-6</v>
      </c>
    </row>
    <row r="137" spans="1:10">
      <c r="A137" s="61" t="s">
        <v>2272</v>
      </c>
      <c r="B137" s="55" t="s">
        <v>2273</v>
      </c>
      <c r="C137" s="68" t="s">
        <v>1530</v>
      </c>
      <c r="D137" s="68" t="s">
        <v>129</v>
      </c>
      <c r="E137" s="77">
        <v>45236</v>
      </c>
      <c r="F137" s="62">
        <v>1790.3561979999999</v>
      </c>
      <c r="G137" s="64">
        <v>6.2755000000000001</v>
      </c>
      <c r="H137" s="62">
        <v>0.11235380300000002</v>
      </c>
      <c r="I137" s="63">
        <f t="shared" si="1"/>
        <v>1.7640956672811093E-5</v>
      </c>
      <c r="J137" s="63">
        <f>H137/'סכום נכסי הקרן'!$C$41</f>
        <v>3.5927126314596257E-8</v>
      </c>
    </row>
    <row r="138" spans="1:10">
      <c r="A138" s="61" t="s">
        <v>2272</v>
      </c>
      <c r="B138" s="55" t="s">
        <v>2274</v>
      </c>
      <c r="C138" s="68" t="s">
        <v>1530</v>
      </c>
      <c r="D138" s="68" t="s">
        <v>129</v>
      </c>
      <c r="E138" s="77">
        <v>45236</v>
      </c>
      <c r="F138" s="62">
        <v>260216.23059599998</v>
      </c>
      <c r="G138" s="64">
        <v>6.2755000000000001</v>
      </c>
      <c r="H138" s="62">
        <v>16.329869752</v>
      </c>
      <c r="I138" s="63">
        <f t="shared" ref="I138:I201" si="2">IFERROR(H138/$H$9,0)</f>
        <v>2.5639944272084891E-3</v>
      </c>
      <c r="J138" s="63">
        <f>H138/'סכום נכסי הקרן'!$C$41</f>
        <v>5.2217662207749974E-6</v>
      </c>
    </row>
    <row r="139" spans="1:10">
      <c r="A139" s="61" t="s">
        <v>2275</v>
      </c>
      <c r="B139" s="55" t="s">
        <v>2276</v>
      </c>
      <c r="C139" s="68" t="s">
        <v>1530</v>
      </c>
      <c r="D139" s="68" t="s">
        <v>129</v>
      </c>
      <c r="E139" s="77">
        <v>45236</v>
      </c>
      <c r="F139" s="62">
        <v>26871.320024000001</v>
      </c>
      <c r="G139" s="64">
        <v>6.331226</v>
      </c>
      <c r="H139" s="62">
        <v>1.70128412</v>
      </c>
      <c r="I139" s="63">
        <f t="shared" si="2"/>
        <v>2.6712295131711336E-4</v>
      </c>
      <c r="J139" s="63">
        <f>H139/'סכום נכסי הקרן'!$C$41</f>
        <v>5.440158485445902E-7</v>
      </c>
    </row>
    <row r="140" spans="1:10">
      <c r="A140" s="61" t="s">
        <v>2275</v>
      </c>
      <c r="B140" s="55" t="s">
        <v>2277</v>
      </c>
      <c r="C140" s="68" t="s">
        <v>1530</v>
      </c>
      <c r="D140" s="68" t="s">
        <v>129</v>
      </c>
      <c r="E140" s="77">
        <v>45236</v>
      </c>
      <c r="F140" s="62">
        <v>5802450</v>
      </c>
      <c r="G140" s="64">
        <v>6.331226</v>
      </c>
      <c r="H140" s="62">
        <v>367.36624999999998</v>
      </c>
      <c r="I140" s="63">
        <f t="shared" si="2"/>
        <v>5.7681110262935091E-2</v>
      </c>
      <c r="J140" s="63">
        <f>H140/'סכום נכסי הקרן'!$C$41</f>
        <v>1.1747189071534628E-4</v>
      </c>
    </row>
    <row r="141" spans="1:10">
      <c r="A141" s="61" t="s">
        <v>2278</v>
      </c>
      <c r="B141" s="55" t="s">
        <v>2279</v>
      </c>
      <c r="C141" s="68" t="s">
        <v>1530</v>
      </c>
      <c r="D141" s="68" t="s">
        <v>129</v>
      </c>
      <c r="E141" s="77">
        <v>45210</v>
      </c>
      <c r="F141" s="62">
        <v>111010.098864</v>
      </c>
      <c r="G141" s="64">
        <v>7.5140630000000002</v>
      </c>
      <c r="H141" s="62">
        <v>8.3413683459999994</v>
      </c>
      <c r="I141" s="63">
        <f t="shared" si="2"/>
        <v>1.3096994819458306E-3</v>
      </c>
      <c r="J141" s="63">
        <f>H141/'סכום נכסי הקרן'!$C$41</f>
        <v>2.6673008496500718E-6</v>
      </c>
    </row>
    <row r="142" spans="1:10">
      <c r="A142" s="61" t="s">
        <v>2280</v>
      </c>
      <c r="B142" s="55" t="s">
        <v>2281</v>
      </c>
      <c r="C142" s="68" t="s">
        <v>1530</v>
      </c>
      <c r="D142" s="68" t="s">
        <v>129</v>
      </c>
      <c r="E142" s="77">
        <v>45210</v>
      </c>
      <c r="F142" s="62">
        <v>108863.88944899998</v>
      </c>
      <c r="G142" s="64">
        <v>7.5961169999999996</v>
      </c>
      <c r="H142" s="62">
        <v>8.2694283330000005</v>
      </c>
      <c r="I142" s="63">
        <f t="shared" si="2"/>
        <v>1.2984039973383851E-3</v>
      </c>
      <c r="J142" s="63">
        <f>H142/'סכום נכסי הקרן'!$C$41</f>
        <v>2.6442967513008182E-6</v>
      </c>
    </row>
    <row r="143" spans="1:10">
      <c r="A143" s="61" t="s">
        <v>2282</v>
      </c>
      <c r="B143" s="55" t="s">
        <v>2283</v>
      </c>
      <c r="C143" s="68" t="s">
        <v>1530</v>
      </c>
      <c r="D143" s="68" t="s">
        <v>129</v>
      </c>
      <c r="E143" s="77">
        <v>45210</v>
      </c>
      <c r="F143" s="62">
        <v>220178.64967700001</v>
      </c>
      <c r="G143" s="64">
        <v>7.6526129999999997</v>
      </c>
      <c r="H143" s="62">
        <v>16.849419763999997</v>
      </c>
      <c r="I143" s="63">
        <f t="shared" si="2"/>
        <v>2.645570297417799E-3</v>
      </c>
      <c r="J143" s="63">
        <f>H143/'סכום נכסי הקרן'!$C$41</f>
        <v>5.3879015754267123E-6</v>
      </c>
    </row>
    <row r="144" spans="1:10">
      <c r="A144" s="61" t="s">
        <v>2284</v>
      </c>
      <c r="B144" s="55" t="s">
        <v>2285</v>
      </c>
      <c r="C144" s="68" t="s">
        <v>1530</v>
      </c>
      <c r="D144" s="68" t="s">
        <v>129</v>
      </c>
      <c r="E144" s="77">
        <v>45211</v>
      </c>
      <c r="F144" s="62">
        <v>139088.54038799999</v>
      </c>
      <c r="G144" s="64">
        <v>7.67143</v>
      </c>
      <c r="H144" s="62">
        <v>10.670079388000001</v>
      </c>
      <c r="I144" s="63">
        <f t="shared" si="2"/>
        <v>1.6753363317765283E-3</v>
      </c>
      <c r="J144" s="63">
        <f>H144/'סכום נכסי הקרן'!$C$41</f>
        <v>3.4119476130189017E-6</v>
      </c>
    </row>
    <row r="145" spans="1:10">
      <c r="A145" s="61" t="s">
        <v>2286</v>
      </c>
      <c r="B145" s="55" t="s">
        <v>2287</v>
      </c>
      <c r="C145" s="68" t="s">
        <v>1530</v>
      </c>
      <c r="D145" s="68" t="s">
        <v>129</v>
      </c>
      <c r="E145" s="77">
        <v>45211</v>
      </c>
      <c r="F145" s="62">
        <v>116093.102125</v>
      </c>
      <c r="G145" s="64">
        <v>7.8301119999999997</v>
      </c>
      <c r="H145" s="62">
        <v>9.0902202929999998</v>
      </c>
      <c r="I145" s="63">
        <f t="shared" si="2"/>
        <v>1.4272786327946651E-3</v>
      </c>
      <c r="J145" s="63">
        <f>H145/'סכום נכסי הקרן'!$C$41</f>
        <v>2.9067595753222269E-6</v>
      </c>
    </row>
    <row r="146" spans="1:10">
      <c r="A146" s="61" t="s">
        <v>2288</v>
      </c>
      <c r="B146" s="55" t="s">
        <v>2289</v>
      </c>
      <c r="C146" s="68" t="s">
        <v>1530</v>
      </c>
      <c r="D146" s="68" t="s">
        <v>129</v>
      </c>
      <c r="E146" s="77">
        <v>45211</v>
      </c>
      <c r="F146" s="62">
        <v>83608.288973999996</v>
      </c>
      <c r="G146" s="64">
        <v>7.8093570000000003</v>
      </c>
      <c r="H146" s="62">
        <v>6.5292700549999996</v>
      </c>
      <c r="I146" s="63">
        <f t="shared" si="2"/>
        <v>1.0251773154962799E-3</v>
      </c>
      <c r="J146" s="63">
        <f>H146/'סכום נכסי הקרן'!$C$41</f>
        <v>2.0878501994996629E-6</v>
      </c>
    </row>
    <row r="147" spans="1:10">
      <c r="A147" s="61" t="s">
        <v>2290</v>
      </c>
      <c r="B147" s="55" t="s">
        <v>2291</v>
      </c>
      <c r="C147" s="68" t="s">
        <v>1530</v>
      </c>
      <c r="D147" s="68" t="s">
        <v>129</v>
      </c>
      <c r="E147" s="77">
        <v>45211</v>
      </c>
      <c r="F147" s="62">
        <v>98379.748907999994</v>
      </c>
      <c r="G147" s="64">
        <v>7.8210750000000004</v>
      </c>
      <c r="H147" s="62">
        <v>7.694353457000001</v>
      </c>
      <c r="I147" s="63">
        <f t="shared" si="2"/>
        <v>1.2081100268606952E-3</v>
      </c>
      <c r="J147" s="63">
        <f>H147/'סכום נכסי הקרן'!$C$41</f>
        <v>2.4604063340765545E-6</v>
      </c>
    </row>
    <row r="148" spans="1:10">
      <c r="A148" s="61" t="s">
        <v>2290</v>
      </c>
      <c r="B148" s="55" t="s">
        <v>2292</v>
      </c>
      <c r="C148" s="68" t="s">
        <v>1530</v>
      </c>
      <c r="D148" s="68" t="s">
        <v>129</v>
      </c>
      <c r="E148" s="77">
        <v>45211</v>
      </c>
      <c r="F148" s="62">
        <v>106846.393556</v>
      </c>
      <c r="G148" s="64">
        <v>7.8210750000000004</v>
      </c>
      <c r="H148" s="62">
        <v>8.3565360480000006</v>
      </c>
      <c r="I148" s="63">
        <f t="shared" si="2"/>
        <v>1.3120810014553049E-3</v>
      </c>
      <c r="J148" s="63">
        <f>H148/'סכום נכסי הקרן'!$C$41</f>
        <v>2.672150992067202E-6</v>
      </c>
    </row>
    <row r="149" spans="1:10">
      <c r="A149" s="61" t="s">
        <v>2293</v>
      </c>
      <c r="B149" s="55" t="s">
        <v>2294</v>
      </c>
      <c r="C149" s="68" t="s">
        <v>1530</v>
      </c>
      <c r="D149" s="68" t="s">
        <v>129</v>
      </c>
      <c r="E149" s="77">
        <v>45211</v>
      </c>
      <c r="F149" s="62">
        <v>46454.953719999998</v>
      </c>
      <c r="G149" s="64">
        <v>7.8210750000000004</v>
      </c>
      <c r="H149" s="62">
        <v>3.6332765410000007</v>
      </c>
      <c r="I149" s="63">
        <f t="shared" si="2"/>
        <v>5.7047000038015587E-4</v>
      </c>
      <c r="J149" s="63">
        <f>H149/'סכום נכסי הקרן'!$C$41</f>
        <v>1.1618047786452443E-6</v>
      </c>
    </row>
    <row r="150" spans="1:10">
      <c r="A150" s="61" t="s">
        <v>2295</v>
      </c>
      <c r="B150" s="55" t="s">
        <v>2296</v>
      </c>
      <c r="C150" s="68" t="s">
        <v>1530</v>
      </c>
      <c r="D150" s="68" t="s">
        <v>129</v>
      </c>
      <c r="E150" s="77">
        <v>45211</v>
      </c>
      <c r="F150" s="62">
        <v>104576.78448</v>
      </c>
      <c r="G150" s="64">
        <v>7.8679129999999997</v>
      </c>
      <c r="H150" s="62">
        <v>8.2280108250000001</v>
      </c>
      <c r="I150" s="63">
        <f t="shared" si="2"/>
        <v>1.2919009289542754E-3</v>
      </c>
      <c r="J150" s="63">
        <f>H150/'סכום נכסי הקרן'!$C$41</f>
        <v>2.6310527666574874E-6</v>
      </c>
    </row>
    <row r="151" spans="1:10">
      <c r="A151" s="61" t="s">
        <v>2297</v>
      </c>
      <c r="B151" s="55" t="s">
        <v>2298</v>
      </c>
      <c r="C151" s="68" t="s">
        <v>1530</v>
      </c>
      <c r="D151" s="68" t="s">
        <v>129</v>
      </c>
      <c r="E151" s="77">
        <v>45211</v>
      </c>
      <c r="F151" s="62">
        <v>82041.475068</v>
      </c>
      <c r="G151" s="64">
        <v>7.8866360000000002</v>
      </c>
      <c r="H151" s="62">
        <v>6.4703121920000006</v>
      </c>
      <c r="I151" s="63">
        <f t="shared" si="2"/>
        <v>1.0159201913141594E-3</v>
      </c>
      <c r="J151" s="63">
        <f>H151/'סכום נכסי הקרן'!$C$41</f>
        <v>2.0689973744534146E-6</v>
      </c>
    </row>
    <row r="152" spans="1:10">
      <c r="A152" s="61" t="s">
        <v>2299</v>
      </c>
      <c r="B152" s="55" t="s">
        <v>2300</v>
      </c>
      <c r="C152" s="68" t="s">
        <v>1530</v>
      </c>
      <c r="D152" s="68" t="s">
        <v>129</v>
      </c>
      <c r="E152" s="77">
        <v>45215</v>
      </c>
      <c r="F152" s="62">
        <v>362176.52896299993</v>
      </c>
      <c r="G152" s="64">
        <v>8.3817020000000007</v>
      </c>
      <c r="H152" s="62">
        <v>30.356557407</v>
      </c>
      <c r="I152" s="63">
        <f t="shared" si="2"/>
        <v>4.7663603692399232E-3</v>
      </c>
      <c r="J152" s="63">
        <f>H152/'סכום נכסי הקרן'!$C$41</f>
        <v>9.7070490122847148E-6</v>
      </c>
    </row>
    <row r="153" spans="1:10">
      <c r="A153" s="61" t="s">
        <v>2301</v>
      </c>
      <c r="B153" s="55" t="s">
        <v>2302</v>
      </c>
      <c r="C153" s="68" t="s">
        <v>1530</v>
      </c>
      <c r="D153" s="68" t="s">
        <v>129</v>
      </c>
      <c r="E153" s="77">
        <v>45215</v>
      </c>
      <c r="F153" s="62">
        <v>110005.48662000001</v>
      </c>
      <c r="G153" s="64">
        <v>8.4164150000000006</v>
      </c>
      <c r="H153" s="62">
        <v>9.258517920000001</v>
      </c>
      <c r="I153" s="63">
        <f t="shared" si="2"/>
        <v>1.4537034717121687E-3</v>
      </c>
      <c r="J153" s="63">
        <f>H153/'סכום נכסי הקרן'!$C$41</f>
        <v>2.9605757341190576E-6</v>
      </c>
    </row>
    <row r="154" spans="1:10">
      <c r="A154" s="61" t="s">
        <v>2303</v>
      </c>
      <c r="B154" s="55" t="s">
        <v>2304</v>
      </c>
      <c r="C154" s="68" t="s">
        <v>1530</v>
      </c>
      <c r="D154" s="68" t="s">
        <v>129</v>
      </c>
      <c r="E154" s="77">
        <v>45216</v>
      </c>
      <c r="F154" s="62">
        <v>117383.18949</v>
      </c>
      <c r="G154" s="64">
        <v>8.8298930000000002</v>
      </c>
      <c r="H154" s="62">
        <v>10.364810520000001</v>
      </c>
      <c r="I154" s="63">
        <f t="shared" si="2"/>
        <v>1.6274052895674266E-3</v>
      </c>
      <c r="J154" s="63">
        <f>H154/'סכום נכסי הקרן'!$C$41</f>
        <v>3.3143324643750253E-6</v>
      </c>
    </row>
    <row r="155" spans="1:10">
      <c r="A155" s="61" t="s">
        <v>2305</v>
      </c>
      <c r="B155" s="55" t="s">
        <v>2306</v>
      </c>
      <c r="C155" s="68" t="s">
        <v>1530</v>
      </c>
      <c r="D155" s="68" t="s">
        <v>129</v>
      </c>
      <c r="E155" s="77">
        <v>45230</v>
      </c>
      <c r="F155" s="62">
        <v>173277.860201</v>
      </c>
      <c r="G155" s="64">
        <v>9.1062049999999992</v>
      </c>
      <c r="H155" s="62">
        <v>15.779037604000001</v>
      </c>
      <c r="I155" s="63">
        <f t="shared" si="2"/>
        <v>2.4775068691784375E-3</v>
      </c>
      <c r="J155" s="63">
        <f>H155/'סכום נכסי הקרן'!$C$41</f>
        <v>5.0456278468978236E-6</v>
      </c>
    </row>
    <row r="156" spans="1:10">
      <c r="A156" s="61" t="s">
        <v>2307</v>
      </c>
      <c r="B156" s="55" t="s">
        <v>2308</v>
      </c>
      <c r="C156" s="68" t="s">
        <v>1530</v>
      </c>
      <c r="D156" s="68" t="s">
        <v>129</v>
      </c>
      <c r="E156" s="77">
        <v>45217</v>
      </c>
      <c r="F156" s="62">
        <v>145785.77653500001</v>
      </c>
      <c r="G156" s="64">
        <v>9.0351750000000006</v>
      </c>
      <c r="H156" s="62">
        <v>13.171999621000001</v>
      </c>
      <c r="I156" s="63">
        <f t="shared" si="2"/>
        <v>2.0681691976936921E-3</v>
      </c>
      <c r="J156" s="63">
        <f>H156/'סכום נכסי הקרן'!$C$41</f>
        <v>4.2119810951079334E-6</v>
      </c>
    </row>
    <row r="157" spans="1:10">
      <c r="A157" s="61" t="s">
        <v>2309</v>
      </c>
      <c r="B157" s="55" t="s">
        <v>2310</v>
      </c>
      <c r="C157" s="68" t="s">
        <v>1530</v>
      </c>
      <c r="D157" s="68" t="s">
        <v>129</v>
      </c>
      <c r="E157" s="77">
        <v>45230</v>
      </c>
      <c r="F157" s="62">
        <v>204596.047509</v>
      </c>
      <c r="G157" s="64">
        <v>9.1632560000000005</v>
      </c>
      <c r="H157" s="62">
        <v>18.747660294000003</v>
      </c>
      <c r="I157" s="63">
        <f t="shared" si="2"/>
        <v>2.9436178761393142E-3</v>
      </c>
      <c r="J157" s="63">
        <f>H157/'סכום נכסי הקרן'!$C$41</f>
        <v>5.9948977382250143E-6</v>
      </c>
    </row>
    <row r="158" spans="1:10">
      <c r="A158" s="61" t="s">
        <v>2311</v>
      </c>
      <c r="B158" s="55" t="s">
        <v>2312</v>
      </c>
      <c r="C158" s="68" t="s">
        <v>1530</v>
      </c>
      <c r="D158" s="68" t="s">
        <v>129</v>
      </c>
      <c r="E158" s="77">
        <v>45231</v>
      </c>
      <c r="F158" s="62">
        <v>83014.686023000002</v>
      </c>
      <c r="G158" s="64">
        <v>9.1006020000000003</v>
      </c>
      <c r="H158" s="62">
        <v>7.5548365789999998</v>
      </c>
      <c r="I158" s="63">
        <f t="shared" si="2"/>
        <v>1.186204126622286E-3</v>
      </c>
      <c r="J158" s="63">
        <f>H158/'סכום נכסי הקרן'!$C$41</f>
        <v>2.4157933315338263E-6</v>
      </c>
    </row>
    <row r="159" spans="1:10">
      <c r="A159" s="61" t="s">
        <v>2313</v>
      </c>
      <c r="B159" s="55" t="s">
        <v>2314</v>
      </c>
      <c r="C159" s="68" t="s">
        <v>1530</v>
      </c>
      <c r="D159" s="68" t="s">
        <v>129</v>
      </c>
      <c r="E159" s="77">
        <v>45217</v>
      </c>
      <c r="F159" s="62">
        <v>117716.781875</v>
      </c>
      <c r="G159" s="64">
        <v>9.1492369999999994</v>
      </c>
      <c r="H159" s="62">
        <v>10.770187587999999</v>
      </c>
      <c r="I159" s="63">
        <f t="shared" si="2"/>
        <v>1.691054575143805E-3</v>
      </c>
      <c r="J159" s="63">
        <f>H159/'סכום נכסי הקרן'!$C$41</f>
        <v>3.4439589900305619E-6</v>
      </c>
    </row>
    <row r="160" spans="1:10">
      <c r="A160" s="61" t="s">
        <v>2313</v>
      </c>
      <c r="B160" s="55" t="s">
        <v>2315</v>
      </c>
      <c r="C160" s="68" t="s">
        <v>1530</v>
      </c>
      <c r="D160" s="68" t="s">
        <v>129</v>
      </c>
      <c r="E160" s="77">
        <v>45217</v>
      </c>
      <c r="F160" s="62">
        <v>73864.928499999995</v>
      </c>
      <c r="G160" s="64">
        <v>9.1492369999999994</v>
      </c>
      <c r="H160" s="62">
        <v>6.7580775099999997</v>
      </c>
      <c r="I160" s="63">
        <f t="shared" si="2"/>
        <v>1.0611029565720091E-3</v>
      </c>
      <c r="J160" s="63">
        <f>H160/'סכום נכסי הקרן'!$C$41</f>
        <v>2.1610154517475667E-6</v>
      </c>
    </row>
    <row r="161" spans="1:10">
      <c r="A161" s="61" t="s">
        <v>2316</v>
      </c>
      <c r="B161" s="55" t="s">
        <v>2317</v>
      </c>
      <c r="C161" s="68" t="s">
        <v>1530</v>
      </c>
      <c r="D161" s="68" t="s">
        <v>129</v>
      </c>
      <c r="E161" s="77">
        <v>45216</v>
      </c>
      <c r="F161" s="62">
        <v>87208.725015999997</v>
      </c>
      <c r="G161" s="64">
        <v>9.1907370000000004</v>
      </c>
      <c r="H161" s="62">
        <v>8.0151245759999998</v>
      </c>
      <c r="I161" s="63">
        <f t="shared" si="2"/>
        <v>1.2584751169695551E-3</v>
      </c>
      <c r="J161" s="63">
        <f>H161/'סכום נכסי הקרן'!$C$41</f>
        <v>2.5629786031290521E-6</v>
      </c>
    </row>
    <row r="162" spans="1:10">
      <c r="A162" s="61" t="s">
        <v>2318</v>
      </c>
      <c r="B162" s="55" t="s">
        <v>2319</v>
      </c>
      <c r="C162" s="68" t="s">
        <v>1530</v>
      </c>
      <c r="D162" s="68" t="s">
        <v>129</v>
      </c>
      <c r="E162" s="77">
        <v>45216</v>
      </c>
      <c r="F162" s="62">
        <v>169724.72034000003</v>
      </c>
      <c r="G162" s="64">
        <v>9.2021099999999993</v>
      </c>
      <c r="H162" s="62">
        <v>15.618254621000002</v>
      </c>
      <c r="I162" s="63">
        <f t="shared" si="2"/>
        <v>2.4522619236483933E-3</v>
      </c>
      <c r="J162" s="63">
        <f>H162/'סכום נכסי הקרן'!$C$41</f>
        <v>4.9942146291407125E-6</v>
      </c>
    </row>
    <row r="163" spans="1:10">
      <c r="A163" s="61" t="s">
        <v>2318</v>
      </c>
      <c r="B163" s="55" t="s">
        <v>2320</v>
      </c>
      <c r="C163" s="68" t="s">
        <v>1530</v>
      </c>
      <c r="D163" s="68" t="s">
        <v>129</v>
      </c>
      <c r="E163" s="77">
        <v>45216</v>
      </c>
      <c r="F163" s="62">
        <v>55468.161825000003</v>
      </c>
      <c r="G163" s="64">
        <v>9.2021099999999993</v>
      </c>
      <c r="H163" s="62">
        <v>5.1042409920000003</v>
      </c>
      <c r="I163" s="63">
        <f t="shared" si="2"/>
        <v>8.0142987405115522E-4</v>
      </c>
      <c r="J163" s="63">
        <f>H163/'סכום נכסי הקרן'!$C$41</f>
        <v>1.632171817626183E-6</v>
      </c>
    </row>
    <row r="164" spans="1:10">
      <c r="A164" s="61" t="s">
        <v>2321</v>
      </c>
      <c r="B164" s="55" t="s">
        <v>2322</v>
      </c>
      <c r="C164" s="68" t="s">
        <v>1530</v>
      </c>
      <c r="D164" s="68" t="s">
        <v>129</v>
      </c>
      <c r="E164" s="77">
        <v>45216</v>
      </c>
      <c r="F164" s="62">
        <v>106277.22</v>
      </c>
      <c r="G164" s="64">
        <v>9.3723559999999999</v>
      </c>
      <c r="H164" s="62">
        <v>9.960678927</v>
      </c>
      <c r="I164" s="63">
        <f t="shared" si="2"/>
        <v>1.563951559191899E-3</v>
      </c>
      <c r="J164" s="63">
        <f>H164/'סכום נכסי הקרן'!$C$41</f>
        <v>3.1851042014969984E-6</v>
      </c>
    </row>
    <row r="165" spans="1:10">
      <c r="A165" s="61" t="s">
        <v>2323</v>
      </c>
      <c r="B165" s="55" t="s">
        <v>2324</v>
      </c>
      <c r="C165" s="68" t="s">
        <v>1530</v>
      </c>
      <c r="D165" s="68" t="s">
        <v>129</v>
      </c>
      <c r="E165" s="77">
        <v>45218</v>
      </c>
      <c r="F165" s="62">
        <v>146499.60519599999</v>
      </c>
      <c r="G165" s="64">
        <v>9.4367190000000001</v>
      </c>
      <c r="H165" s="62">
        <v>13.824756283999998</v>
      </c>
      <c r="I165" s="63">
        <f t="shared" si="2"/>
        <v>2.1706601833336859E-3</v>
      </c>
      <c r="J165" s="63">
        <f>H165/'סכום נכסי הקרן'!$C$41</f>
        <v>4.4207116450145991E-6</v>
      </c>
    </row>
    <row r="166" spans="1:10">
      <c r="A166" s="61" t="s">
        <v>2325</v>
      </c>
      <c r="B166" s="55" t="s">
        <v>2326</v>
      </c>
      <c r="C166" s="68" t="s">
        <v>1530</v>
      </c>
      <c r="D166" s="68" t="s">
        <v>129</v>
      </c>
      <c r="E166" s="77">
        <v>45218</v>
      </c>
      <c r="F166" s="62">
        <v>106330.35861</v>
      </c>
      <c r="G166" s="64">
        <v>9.4367190000000001</v>
      </c>
      <c r="H166" s="62">
        <v>10.034097303000001</v>
      </c>
      <c r="I166" s="63">
        <f t="shared" si="2"/>
        <v>1.5754791653380317E-3</v>
      </c>
      <c r="J166" s="63">
        <f>H166/'סכום נכסי הקרן'!$C$41</f>
        <v>3.2085810327028327E-6</v>
      </c>
    </row>
    <row r="167" spans="1:10">
      <c r="A167" s="61" t="s">
        <v>2327</v>
      </c>
      <c r="B167" s="55" t="s">
        <v>2328</v>
      </c>
      <c r="C167" s="68" t="s">
        <v>1530</v>
      </c>
      <c r="D167" s="68" t="s">
        <v>129</v>
      </c>
      <c r="E167" s="77">
        <v>45223</v>
      </c>
      <c r="F167" s="62">
        <v>37125.115098000002</v>
      </c>
      <c r="G167" s="64">
        <v>9.7182099999999991</v>
      </c>
      <c r="H167" s="62">
        <v>3.6078965419999998</v>
      </c>
      <c r="I167" s="63">
        <f t="shared" si="2"/>
        <v>5.6648502211720383E-4</v>
      </c>
      <c r="J167" s="63">
        <f>H167/'סכום נכסי הקרן'!$C$41</f>
        <v>1.1536890726736595E-6</v>
      </c>
    </row>
    <row r="168" spans="1:10">
      <c r="A168" s="61" t="s">
        <v>2327</v>
      </c>
      <c r="B168" s="55" t="s">
        <v>2329</v>
      </c>
      <c r="C168" s="68" t="s">
        <v>1530</v>
      </c>
      <c r="D168" s="68" t="s">
        <v>129</v>
      </c>
      <c r="E168" s="77">
        <v>45223</v>
      </c>
      <c r="F168" s="62">
        <v>47332.331213999998</v>
      </c>
      <c r="G168" s="64">
        <v>9.7182099999999991</v>
      </c>
      <c r="H168" s="62">
        <v>4.5998552099999994</v>
      </c>
      <c r="I168" s="63">
        <f t="shared" si="2"/>
        <v>7.2223497820375832E-4</v>
      </c>
      <c r="J168" s="63">
        <f>H168/'סכום נכסי הקרן'!$C$41</f>
        <v>1.47088549515786E-6</v>
      </c>
    </row>
    <row r="169" spans="1:10">
      <c r="A169" s="61" t="s">
        <v>2330</v>
      </c>
      <c r="B169" s="55" t="s">
        <v>2331</v>
      </c>
      <c r="C169" s="68" t="s">
        <v>1530</v>
      </c>
      <c r="D169" s="68" t="s">
        <v>129</v>
      </c>
      <c r="E169" s="77">
        <v>45222</v>
      </c>
      <c r="F169" s="62">
        <v>71205.737399999998</v>
      </c>
      <c r="G169" s="64">
        <v>9.9809699999999992</v>
      </c>
      <c r="H169" s="62">
        <v>7.1070233939999996</v>
      </c>
      <c r="I169" s="63">
        <f t="shared" si="2"/>
        <v>1.1158918382692291E-3</v>
      </c>
      <c r="J169" s="63">
        <f>H169/'סכום נכסי הקרן'!$C$41</f>
        <v>2.2725971028949377E-6</v>
      </c>
    </row>
    <row r="170" spans="1:10">
      <c r="A170" s="61" t="s">
        <v>2332</v>
      </c>
      <c r="B170" s="55" t="s">
        <v>2333</v>
      </c>
      <c r="C170" s="68" t="s">
        <v>1530</v>
      </c>
      <c r="D170" s="68" t="s">
        <v>129</v>
      </c>
      <c r="E170" s="77">
        <v>45223</v>
      </c>
      <c r="F170" s="62">
        <v>93106.85815</v>
      </c>
      <c r="G170" s="64">
        <v>9.8853930000000005</v>
      </c>
      <c r="H170" s="62">
        <v>9.2039791730000005</v>
      </c>
      <c r="I170" s="63">
        <f t="shared" si="2"/>
        <v>1.4451402041847099E-3</v>
      </c>
      <c r="J170" s="63">
        <f>H170/'סכום נכסי הקרן'!$C$41</f>
        <v>2.9431359999917774E-6</v>
      </c>
    </row>
    <row r="171" spans="1:10">
      <c r="A171" s="61" t="s">
        <v>2334</v>
      </c>
      <c r="B171" s="55" t="s">
        <v>2335</v>
      </c>
      <c r="C171" s="68" t="s">
        <v>1530</v>
      </c>
      <c r="D171" s="68" t="s">
        <v>129</v>
      </c>
      <c r="E171" s="77">
        <v>45229</v>
      </c>
      <c r="F171" s="62">
        <v>118705.75044999999</v>
      </c>
      <c r="G171" s="64">
        <v>10.003356999999999</v>
      </c>
      <c r="H171" s="62">
        <v>11.874560441000002</v>
      </c>
      <c r="I171" s="63">
        <f t="shared" si="2"/>
        <v>1.8644549686347297E-3</v>
      </c>
      <c r="J171" s="63">
        <f>H171/'סכום נכסי הקרן'!$C$41</f>
        <v>3.7971018470475347E-6</v>
      </c>
    </row>
    <row r="172" spans="1:10">
      <c r="A172" s="61" t="s">
        <v>2336</v>
      </c>
      <c r="B172" s="55" t="s">
        <v>2337</v>
      </c>
      <c r="C172" s="68" t="s">
        <v>1530</v>
      </c>
      <c r="D172" s="68" t="s">
        <v>129</v>
      </c>
      <c r="E172" s="77">
        <v>45222</v>
      </c>
      <c r="F172" s="62">
        <v>83238.680420000004</v>
      </c>
      <c r="G172" s="64">
        <v>10.041998</v>
      </c>
      <c r="H172" s="62">
        <v>8.3588263630000004</v>
      </c>
      <c r="I172" s="63">
        <f t="shared" si="2"/>
        <v>1.312440609644821E-3</v>
      </c>
      <c r="J172" s="63">
        <f>H172/'סכום נכסי הקרן'!$C$41</f>
        <v>2.6728833610134068E-6</v>
      </c>
    </row>
    <row r="173" spans="1:10">
      <c r="A173" s="61" t="s">
        <v>2338</v>
      </c>
      <c r="B173" s="55" t="s">
        <v>2339</v>
      </c>
      <c r="C173" s="68" t="s">
        <v>1530</v>
      </c>
      <c r="D173" s="68" t="s">
        <v>129</v>
      </c>
      <c r="E173" s="77">
        <v>45224</v>
      </c>
      <c r="F173" s="62">
        <v>74691.104252000005</v>
      </c>
      <c r="G173" s="64">
        <v>10.130515000000001</v>
      </c>
      <c r="H173" s="62">
        <v>7.5665936069999997</v>
      </c>
      <c r="I173" s="63">
        <f t="shared" si="2"/>
        <v>1.1880501275231101E-3</v>
      </c>
      <c r="J173" s="63">
        <f>H173/'סכום נכסי הקרן'!$C$41</f>
        <v>2.4195528502929755E-6</v>
      </c>
    </row>
    <row r="174" spans="1:10">
      <c r="A174" s="61" t="s">
        <v>2340</v>
      </c>
      <c r="B174" s="55" t="s">
        <v>2341</v>
      </c>
      <c r="C174" s="68" t="s">
        <v>1530</v>
      </c>
      <c r="D174" s="68" t="s">
        <v>129</v>
      </c>
      <c r="E174" s="77">
        <v>45224</v>
      </c>
      <c r="F174" s="62">
        <v>65356.337080999998</v>
      </c>
      <c r="G174" s="64">
        <v>10.132744000000001</v>
      </c>
      <c r="H174" s="62">
        <v>6.6223902659999991</v>
      </c>
      <c r="I174" s="63">
        <f t="shared" si="2"/>
        <v>1.0397983569185628E-3</v>
      </c>
      <c r="J174" s="63">
        <f>H174/'סכום נכסי הקרן'!$C$41</f>
        <v>2.1176270427725054E-6</v>
      </c>
    </row>
    <row r="175" spans="1:10">
      <c r="A175" s="61" t="s">
        <v>2342</v>
      </c>
      <c r="B175" s="55" t="s">
        <v>2343</v>
      </c>
      <c r="C175" s="68" t="s">
        <v>1530</v>
      </c>
      <c r="D175" s="68" t="s">
        <v>129</v>
      </c>
      <c r="E175" s="77">
        <v>45224</v>
      </c>
      <c r="F175" s="62">
        <v>23823.810150000001</v>
      </c>
      <c r="G175" s="64">
        <v>10.195105</v>
      </c>
      <c r="H175" s="62">
        <v>2.4288625379999997</v>
      </c>
      <c r="I175" s="63">
        <f t="shared" si="2"/>
        <v>3.8136189121317041E-4</v>
      </c>
      <c r="J175" s="63">
        <f>H175/'סכום נכסי הקרן'!$C$41</f>
        <v>7.7667198504635243E-7</v>
      </c>
    </row>
    <row r="176" spans="1:10">
      <c r="A176" s="61" t="s">
        <v>2344</v>
      </c>
      <c r="B176" s="55" t="s">
        <v>2345</v>
      </c>
      <c r="C176" s="68" t="s">
        <v>1530</v>
      </c>
      <c r="D176" s="68" t="s">
        <v>129</v>
      </c>
      <c r="E176" s="77">
        <v>45225</v>
      </c>
      <c r="F176" s="62">
        <v>41269500</v>
      </c>
      <c r="G176" s="64">
        <v>10.524774000000001</v>
      </c>
      <c r="H176" s="62">
        <v>4343.5214599999999</v>
      </c>
      <c r="I176" s="63">
        <f t="shared" si="2"/>
        <v>0.68198736346543753</v>
      </c>
      <c r="J176" s="63">
        <f>H176/'סכום נכסי הקרן'!$C$41</f>
        <v>1.3889182206282731E-3</v>
      </c>
    </row>
    <row r="177" spans="1:10">
      <c r="A177" s="123" t="s">
        <v>2923</v>
      </c>
      <c r="B177" s="124" t="s">
        <v>2923</v>
      </c>
      <c r="C177" s="124" t="s">
        <v>2923</v>
      </c>
      <c r="D177" s="124" t="s">
        <v>2923</v>
      </c>
      <c r="E177" s="124" t="s">
        <v>2923</v>
      </c>
      <c r="F177" s="124" t="s">
        <v>2923</v>
      </c>
      <c r="G177" s="124" t="s">
        <v>2923</v>
      </c>
      <c r="H177" s="124" t="s">
        <v>2923</v>
      </c>
      <c r="I177" s="124" t="s">
        <v>2923</v>
      </c>
      <c r="J177" s="124" t="s">
        <v>2923</v>
      </c>
    </row>
    <row r="178" spans="1:10">
      <c r="A178" s="71" t="s">
        <v>178</v>
      </c>
      <c r="B178" s="121" t="s">
        <v>2923</v>
      </c>
      <c r="C178" s="121" t="s">
        <v>2923</v>
      </c>
      <c r="D178" s="121" t="s">
        <v>2923</v>
      </c>
      <c r="E178" s="121" t="s">
        <v>2923</v>
      </c>
      <c r="F178" s="121" t="s">
        <v>2923</v>
      </c>
      <c r="G178" s="121" t="s">
        <v>2923</v>
      </c>
      <c r="H178" s="65">
        <v>-126.37765977900001</v>
      </c>
      <c r="I178" s="66">
        <f t="shared" si="2"/>
        <v>-1.984287813179408E-2</v>
      </c>
      <c r="J178" s="66">
        <f>H178/'סכום נכסי הקרן'!$C$41</f>
        <v>-4.0411503883168104E-5</v>
      </c>
    </row>
    <row r="179" spans="1:10">
      <c r="A179" s="61" t="s">
        <v>2346</v>
      </c>
      <c r="B179" s="55" t="s">
        <v>2347</v>
      </c>
      <c r="C179" s="68" t="s">
        <v>1530</v>
      </c>
      <c r="D179" s="68" t="s">
        <v>133</v>
      </c>
      <c r="E179" s="77">
        <v>45166</v>
      </c>
      <c r="F179" s="62">
        <v>14614.889037000001</v>
      </c>
      <c r="G179" s="64">
        <v>5.5743410000000004</v>
      </c>
      <c r="H179" s="62">
        <v>0.81468375900000001</v>
      </c>
      <c r="I179" s="63">
        <f t="shared" si="2"/>
        <v>1.2791557126519228E-4</v>
      </c>
      <c r="J179" s="63">
        <f>H179/'סכום נכסי הקרן'!$C$41</f>
        <v>2.605096181394331E-7</v>
      </c>
    </row>
    <row r="180" spans="1:10">
      <c r="A180" s="61" t="s">
        <v>2348</v>
      </c>
      <c r="B180" s="55" t="s">
        <v>2349</v>
      </c>
      <c r="C180" s="68" t="s">
        <v>1530</v>
      </c>
      <c r="D180" s="68" t="s">
        <v>133</v>
      </c>
      <c r="E180" s="77">
        <v>45166</v>
      </c>
      <c r="F180" s="62">
        <v>18999.355748000002</v>
      </c>
      <c r="G180" s="64">
        <v>5.4278130000000004</v>
      </c>
      <c r="H180" s="62">
        <v>1.031249568</v>
      </c>
      <c r="I180" s="63">
        <f t="shared" si="2"/>
        <v>1.6191912033403227E-4</v>
      </c>
      <c r="J180" s="63">
        <f>H180/'סכום נכסי הקרן'!$C$41</f>
        <v>3.297603864055124E-7</v>
      </c>
    </row>
    <row r="181" spans="1:10">
      <c r="A181" s="61" t="s">
        <v>2350</v>
      </c>
      <c r="B181" s="55" t="s">
        <v>2351</v>
      </c>
      <c r="C181" s="68" t="s">
        <v>1530</v>
      </c>
      <c r="D181" s="68" t="s">
        <v>133</v>
      </c>
      <c r="E181" s="77">
        <v>45168</v>
      </c>
      <c r="F181" s="62">
        <v>18999.355748000002</v>
      </c>
      <c r="G181" s="64">
        <v>4.2365430000000002</v>
      </c>
      <c r="H181" s="62">
        <v>0.80491591400000007</v>
      </c>
      <c r="I181" s="63">
        <f t="shared" si="2"/>
        <v>1.263818970518527E-4</v>
      </c>
      <c r="J181" s="63">
        <f>H181/'סכום נכסי הקרן'!$C$41</f>
        <v>2.5738617601494717E-7</v>
      </c>
    </row>
    <row r="182" spans="1:10">
      <c r="A182" s="61" t="s">
        <v>2352</v>
      </c>
      <c r="B182" s="55" t="s">
        <v>2353</v>
      </c>
      <c r="C182" s="68" t="s">
        <v>1530</v>
      </c>
      <c r="D182" s="68" t="s">
        <v>129</v>
      </c>
      <c r="E182" s="77">
        <v>45166</v>
      </c>
      <c r="F182" s="62">
        <v>68409.424325999993</v>
      </c>
      <c r="G182" s="64">
        <v>2.4334359999999999</v>
      </c>
      <c r="H182" s="62">
        <v>1.6646997519999998</v>
      </c>
      <c r="I182" s="63">
        <f t="shared" si="2"/>
        <v>2.6137874655005104E-4</v>
      </c>
      <c r="J182" s="63">
        <f>H182/'סכום נכסי הקרן'!$C$41</f>
        <v>5.3231734635614464E-7</v>
      </c>
    </row>
    <row r="183" spans="1:10">
      <c r="A183" s="61" t="s">
        <v>2354</v>
      </c>
      <c r="B183" s="55" t="s">
        <v>2355</v>
      </c>
      <c r="C183" s="68" t="s">
        <v>1530</v>
      </c>
      <c r="D183" s="68" t="s">
        <v>129</v>
      </c>
      <c r="E183" s="77">
        <v>45167</v>
      </c>
      <c r="F183" s="62">
        <v>48484.977335999996</v>
      </c>
      <c r="G183" s="64">
        <v>2.709524</v>
      </c>
      <c r="H183" s="62">
        <v>1.3137121420000002</v>
      </c>
      <c r="I183" s="63">
        <f t="shared" si="2"/>
        <v>2.062692882551368E-4</v>
      </c>
      <c r="J183" s="63">
        <f>H183/'סכום נכסי הקרן'!$C$41</f>
        <v>4.2008281701557369E-7</v>
      </c>
    </row>
    <row r="184" spans="1:10">
      <c r="A184" s="61" t="s">
        <v>2356</v>
      </c>
      <c r="B184" s="55" t="s">
        <v>2357</v>
      </c>
      <c r="C184" s="68" t="s">
        <v>1530</v>
      </c>
      <c r="D184" s="68" t="s">
        <v>131</v>
      </c>
      <c r="E184" s="77">
        <v>45236</v>
      </c>
      <c r="F184" s="62">
        <v>80531.209197999997</v>
      </c>
      <c r="G184" s="64">
        <v>2.554541</v>
      </c>
      <c r="H184" s="62">
        <v>2.057202438</v>
      </c>
      <c r="I184" s="63">
        <f t="shared" si="2"/>
        <v>3.2300659262917293E-4</v>
      </c>
      <c r="J184" s="63">
        <f>H184/'סכום נכסי הקרן'!$C$41</f>
        <v>6.5782705944293998E-7</v>
      </c>
    </row>
    <row r="185" spans="1:10">
      <c r="A185" s="61" t="s">
        <v>2358</v>
      </c>
      <c r="B185" s="55" t="s">
        <v>2359</v>
      </c>
      <c r="C185" s="68" t="s">
        <v>1530</v>
      </c>
      <c r="D185" s="68" t="s">
        <v>132</v>
      </c>
      <c r="E185" s="77">
        <v>45168</v>
      </c>
      <c r="F185" s="62">
        <v>2883441.6</v>
      </c>
      <c r="G185" s="64">
        <v>0.66950799999999999</v>
      </c>
      <c r="H185" s="62">
        <v>19.304880000000001</v>
      </c>
      <c r="I185" s="63">
        <f t="shared" si="2"/>
        <v>3.031108360914293E-3</v>
      </c>
      <c r="J185" s="63">
        <f>H185/'סכום נכסי הקרן'!$C$41</f>
        <v>6.1730786473522653E-6</v>
      </c>
    </row>
    <row r="186" spans="1:10">
      <c r="A186" s="61" t="s">
        <v>2360</v>
      </c>
      <c r="B186" s="55" t="s">
        <v>2361</v>
      </c>
      <c r="C186" s="68" t="s">
        <v>1530</v>
      </c>
      <c r="D186" s="68" t="s">
        <v>129</v>
      </c>
      <c r="E186" s="77">
        <v>45127</v>
      </c>
      <c r="F186" s="62">
        <v>40722.832816000002</v>
      </c>
      <c r="G186" s="64">
        <v>-4.0532329999999996</v>
      </c>
      <c r="H186" s="62">
        <v>-1.6505912619999998</v>
      </c>
      <c r="I186" s="63">
        <f t="shared" si="2"/>
        <v>-2.591635366135544E-4</v>
      </c>
      <c r="J186" s="63">
        <f>H186/'סכום נכסי הקרן'!$C$41</f>
        <v>-5.2780590581026291E-7</v>
      </c>
    </row>
    <row r="187" spans="1:10">
      <c r="A187" s="61" t="s">
        <v>2362</v>
      </c>
      <c r="B187" s="55" t="s">
        <v>2363</v>
      </c>
      <c r="C187" s="68" t="s">
        <v>1530</v>
      </c>
      <c r="D187" s="68" t="s">
        <v>129</v>
      </c>
      <c r="E187" s="77">
        <v>45127</v>
      </c>
      <c r="F187" s="62">
        <v>105968.68306</v>
      </c>
      <c r="G187" s="64">
        <v>-4.0279160000000003</v>
      </c>
      <c r="H187" s="62">
        <v>-4.2683294089999997</v>
      </c>
      <c r="I187" s="63">
        <f t="shared" si="2"/>
        <v>-6.7018126809160496E-4</v>
      </c>
      <c r="J187" s="63">
        <f>H187/'סכום נכסי הקרן'!$C$41</f>
        <v>-1.364874225302805E-6</v>
      </c>
    </row>
    <row r="188" spans="1:10">
      <c r="A188" s="61" t="s">
        <v>2364</v>
      </c>
      <c r="B188" s="55" t="s">
        <v>2365</v>
      </c>
      <c r="C188" s="68" t="s">
        <v>1530</v>
      </c>
      <c r="D188" s="68" t="s">
        <v>129</v>
      </c>
      <c r="E188" s="77">
        <v>45127</v>
      </c>
      <c r="F188" s="62">
        <v>92436.288912999997</v>
      </c>
      <c r="G188" s="64">
        <v>-4.0217799999999997</v>
      </c>
      <c r="H188" s="62">
        <v>-3.7175844300000001</v>
      </c>
      <c r="I188" s="63">
        <f t="shared" si="2"/>
        <v>-5.837073966881844E-4</v>
      </c>
      <c r="J188" s="63">
        <f>H188/'סכום נכסי הקרן'!$C$41</f>
        <v>-1.1887637252633656E-6</v>
      </c>
    </row>
    <row r="189" spans="1:10">
      <c r="A189" s="61" t="s">
        <v>2366</v>
      </c>
      <c r="B189" s="55" t="s">
        <v>2367</v>
      </c>
      <c r="C189" s="68" t="s">
        <v>1530</v>
      </c>
      <c r="D189" s="68" t="s">
        <v>129</v>
      </c>
      <c r="E189" s="77">
        <v>45168</v>
      </c>
      <c r="F189" s="62">
        <v>30277.199120000001</v>
      </c>
      <c r="G189" s="64">
        <v>1.343831</v>
      </c>
      <c r="H189" s="62">
        <v>0.40687427700000001</v>
      </c>
      <c r="I189" s="63">
        <f t="shared" si="2"/>
        <v>6.3884366173509402E-5</v>
      </c>
      <c r="J189" s="63">
        <f>H189/'סכום נכסי הקרן'!$C$41</f>
        <v>1.3010528485572513E-7</v>
      </c>
    </row>
    <row r="190" spans="1:10">
      <c r="A190" s="61" t="s">
        <v>2368</v>
      </c>
      <c r="B190" s="55" t="s">
        <v>2369</v>
      </c>
      <c r="C190" s="68" t="s">
        <v>1530</v>
      </c>
      <c r="D190" s="68" t="s">
        <v>129</v>
      </c>
      <c r="E190" s="77">
        <v>45166</v>
      </c>
      <c r="F190" s="62">
        <v>60554.398240000002</v>
      </c>
      <c r="G190" s="64">
        <v>1.404498</v>
      </c>
      <c r="H190" s="62">
        <v>0.8504850650000001</v>
      </c>
      <c r="I190" s="63">
        <f t="shared" si="2"/>
        <v>1.3353682547388206E-4</v>
      </c>
      <c r="J190" s="63">
        <f>H190/'סכום נכסי הקרן'!$C$41</f>
        <v>2.7195772232945786E-7</v>
      </c>
    </row>
    <row r="191" spans="1:10">
      <c r="A191" s="61" t="s">
        <v>2370</v>
      </c>
      <c r="B191" s="55" t="s">
        <v>2371</v>
      </c>
      <c r="C191" s="68" t="s">
        <v>1530</v>
      </c>
      <c r="D191" s="68" t="s">
        <v>129</v>
      </c>
      <c r="E191" s="77">
        <v>45166</v>
      </c>
      <c r="F191" s="62">
        <v>18166.319471999999</v>
      </c>
      <c r="G191" s="64">
        <v>1.4403109999999999</v>
      </c>
      <c r="H191" s="62">
        <v>0.26165152799999997</v>
      </c>
      <c r="I191" s="63">
        <f t="shared" si="2"/>
        <v>4.1082572601684144E-5</v>
      </c>
      <c r="J191" s="63">
        <f>H191/'סכום נכסי הקרן'!$C$41</f>
        <v>8.3667728602503268E-8</v>
      </c>
    </row>
    <row r="192" spans="1:10">
      <c r="A192" s="61" t="s">
        <v>2372</v>
      </c>
      <c r="B192" s="55" t="s">
        <v>2373</v>
      </c>
      <c r="C192" s="68" t="s">
        <v>1530</v>
      </c>
      <c r="D192" s="68" t="s">
        <v>129</v>
      </c>
      <c r="E192" s="77">
        <v>45168</v>
      </c>
      <c r="F192" s="62">
        <v>24221.759296</v>
      </c>
      <c r="G192" s="64">
        <v>1.4437530000000001</v>
      </c>
      <c r="H192" s="62">
        <v>0.34970247600000004</v>
      </c>
      <c r="I192" s="63">
        <f t="shared" si="2"/>
        <v>5.4907676133497336E-5</v>
      </c>
      <c r="J192" s="63">
        <f>H192/'סכום נכסי הקרן'!$C$41</f>
        <v>1.1182358489261877E-7</v>
      </c>
    </row>
    <row r="193" spans="1:10">
      <c r="A193" s="61" t="s">
        <v>2374</v>
      </c>
      <c r="B193" s="55" t="s">
        <v>2375</v>
      </c>
      <c r="C193" s="68" t="s">
        <v>1530</v>
      </c>
      <c r="D193" s="68" t="s">
        <v>129</v>
      </c>
      <c r="E193" s="77">
        <v>45189</v>
      </c>
      <c r="F193" s="62">
        <v>22707.89934</v>
      </c>
      <c r="G193" s="64">
        <v>2.8150200000000001</v>
      </c>
      <c r="H193" s="62">
        <v>0.63923201900000004</v>
      </c>
      <c r="I193" s="63">
        <f t="shared" si="2"/>
        <v>1.0036744685048673E-4</v>
      </c>
      <c r="J193" s="63">
        <f>H193/'סכום נכסי הקרן'!$C$41</f>
        <v>2.0440580450087116E-7</v>
      </c>
    </row>
    <row r="194" spans="1:10">
      <c r="A194" s="61" t="s">
        <v>2376</v>
      </c>
      <c r="B194" s="55" t="s">
        <v>2377</v>
      </c>
      <c r="C194" s="68" t="s">
        <v>1530</v>
      </c>
      <c r="D194" s="68" t="s">
        <v>129</v>
      </c>
      <c r="E194" s="77">
        <v>45189</v>
      </c>
      <c r="F194" s="62">
        <v>22707.89934</v>
      </c>
      <c r="G194" s="64">
        <v>2.851823</v>
      </c>
      <c r="H194" s="62">
        <v>0.64758920499999995</v>
      </c>
      <c r="I194" s="63">
        <f t="shared" si="2"/>
        <v>1.0167962990256038E-4</v>
      </c>
      <c r="J194" s="63">
        <f>H194/'סכום נכסי הקרן'!$C$41</f>
        <v>2.0707816332664738E-7</v>
      </c>
    </row>
    <row r="195" spans="1:10">
      <c r="A195" s="61" t="s">
        <v>2378</v>
      </c>
      <c r="B195" s="55" t="s">
        <v>2379</v>
      </c>
      <c r="C195" s="68" t="s">
        <v>1530</v>
      </c>
      <c r="D195" s="68" t="s">
        <v>129</v>
      </c>
      <c r="E195" s="77">
        <v>45195</v>
      </c>
      <c r="F195" s="62">
        <v>22707.89934</v>
      </c>
      <c r="G195" s="64">
        <v>3.4983240000000002</v>
      </c>
      <c r="H195" s="62">
        <v>0.79439579800000004</v>
      </c>
      <c r="I195" s="63">
        <f t="shared" si="2"/>
        <v>1.2473010685344751E-4</v>
      </c>
      <c r="J195" s="63">
        <f>H195/'סכום נכסי הקרן'!$C$41</f>
        <v>2.540221818617968E-7</v>
      </c>
    </row>
    <row r="196" spans="1:10">
      <c r="A196" s="61" t="s">
        <v>2380</v>
      </c>
      <c r="B196" s="55" t="s">
        <v>2381</v>
      </c>
      <c r="C196" s="68" t="s">
        <v>1530</v>
      </c>
      <c r="D196" s="68" t="s">
        <v>129</v>
      </c>
      <c r="E196" s="77">
        <v>45196</v>
      </c>
      <c r="F196" s="62">
        <v>22707.89934</v>
      </c>
      <c r="G196" s="64">
        <v>3.7793299999999999</v>
      </c>
      <c r="H196" s="62">
        <v>0.85820654799999996</v>
      </c>
      <c r="I196" s="63">
        <f t="shared" si="2"/>
        <v>1.3474919517936365E-4</v>
      </c>
      <c r="J196" s="63">
        <f>H196/'סכום נכסי הקרן'!$C$41</f>
        <v>2.7442680381730924E-7</v>
      </c>
    </row>
    <row r="197" spans="1:10">
      <c r="A197" s="61" t="s">
        <v>2382</v>
      </c>
      <c r="B197" s="55" t="s">
        <v>2383</v>
      </c>
      <c r="C197" s="68" t="s">
        <v>1530</v>
      </c>
      <c r="D197" s="68" t="s">
        <v>129</v>
      </c>
      <c r="E197" s="77">
        <v>45211</v>
      </c>
      <c r="F197" s="62">
        <v>34061.849009999998</v>
      </c>
      <c r="G197" s="64">
        <v>3.9561730000000002</v>
      </c>
      <c r="H197" s="62">
        <v>1.3475457070000003</v>
      </c>
      <c r="I197" s="63">
        <f t="shared" si="2"/>
        <v>2.1158158243935539E-4</v>
      </c>
      <c r="J197" s="63">
        <f>H197/'סכום נכסי הקרן'!$C$41</f>
        <v>4.309017010317036E-7</v>
      </c>
    </row>
    <row r="198" spans="1:10">
      <c r="A198" s="61" t="s">
        <v>2384</v>
      </c>
      <c r="B198" s="55" t="s">
        <v>2385</v>
      </c>
      <c r="C198" s="68" t="s">
        <v>1530</v>
      </c>
      <c r="D198" s="68" t="s">
        <v>129</v>
      </c>
      <c r="E198" s="77">
        <v>45201</v>
      </c>
      <c r="F198" s="62">
        <v>22707.89934</v>
      </c>
      <c r="G198" s="64">
        <v>4.054138</v>
      </c>
      <c r="H198" s="62">
        <v>0.9206096680000001</v>
      </c>
      <c r="I198" s="63">
        <f t="shared" si="2"/>
        <v>1.4454726793501599E-4</v>
      </c>
      <c r="J198" s="63">
        <f>H198/'סכום נכסי הקרן'!$C$41</f>
        <v>2.9438131105072183E-7</v>
      </c>
    </row>
    <row r="199" spans="1:10">
      <c r="A199" s="61" t="s">
        <v>2386</v>
      </c>
      <c r="B199" s="55" t="s">
        <v>2387</v>
      </c>
      <c r="C199" s="68" t="s">
        <v>1530</v>
      </c>
      <c r="D199" s="68" t="s">
        <v>129</v>
      </c>
      <c r="E199" s="77">
        <v>45201</v>
      </c>
      <c r="F199" s="62">
        <v>22707.89934</v>
      </c>
      <c r="G199" s="64">
        <v>4.1063049999999999</v>
      </c>
      <c r="H199" s="62">
        <v>0.93245558100000003</v>
      </c>
      <c r="I199" s="63">
        <f t="shared" si="2"/>
        <v>1.4640722489600013E-4</v>
      </c>
      <c r="J199" s="63">
        <f>H199/'סכום נכסי הקרן'!$C$41</f>
        <v>2.9816925236911866E-7</v>
      </c>
    </row>
    <row r="200" spans="1:10">
      <c r="A200" s="61" t="s">
        <v>2388</v>
      </c>
      <c r="B200" s="55" t="s">
        <v>2389</v>
      </c>
      <c r="C200" s="68" t="s">
        <v>1530</v>
      </c>
      <c r="D200" s="68" t="s">
        <v>129</v>
      </c>
      <c r="E200" s="77">
        <v>45229</v>
      </c>
      <c r="F200" s="62">
        <v>36332.638943999998</v>
      </c>
      <c r="G200" s="64">
        <v>4.6035870000000001</v>
      </c>
      <c r="H200" s="62">
        <v>1.6726044680000001</v>
      </c>
      <c r="I200" s="63">
        <f t="shared" si="2"/>
        <v>2.6261988613539186E-4</v>
      </c>
      <c r="J200" s="63">
        <f>H200/'סכום נכסי הקרן'!$C$41</f>
        <v>5.348450198538813E-7</v>
      </c>
    </row>
    <row r="201" spans="1:10">
      <c r="A201" s="61" t="s">
        <v>2390</v>
      </c>
      <c r="B201" s="55" t="s">
        <v>2391</v>
      </c>
      <c r="C201" s="68" t="s">
        <v>1530</v>
      </c>
      <c r="D201" s="68" t="s">
        <v>133</v>
      </c>
      <c r="E201" s="77">
        <v>45176</v>
      </c>
      <c r="F201" s="62">
        <v>34261.098871000002</v>
      </c>
      <c r="G201" s="64">
        <v>-6.705667</v>
      </c>
      <c r="H201" s="62">
        <v>-2.29743531</v>
      </c>
      <c r="I201" s="63">
        <f t="shared" si="2"/>
        <v>-3.6072616751830214E-4</v>
      </c>
      <c r="J201" s="63">
        <f>H201/'סכום נכסי הקרן'!$C$41</f>
        <v>-7.3464579193624268E-7</v>
      </c>
    </row>
    <row r="202" spans="1:10">
      <c r="A202" s="61" t="s">
        <v>2392</v>
      </c>
      <c r="B202" s="55" t="s">
        <v>2393</v>
      </c>
      <c r="C202" s="68" t="s">
        <v>1530</v>
      </c>
      <c r="D202" s="68" t="s">
        <v>133</v>
      </c>
      <c r="E202" s="77">
        <v>45161</v>
      </c>
      <c r="F202" s="62">
        <v>195564.97139299999</v>
      </c>
      <c r="G202" s="64">
        <v>-5.8817110000000001</v>
      </c>
      <c r="H202" s="62">
        <v>-11.502566204999999</v>
      </c>
      <c r="I202" s="63">
        <f t="shared" ref="I202:I265" si="3">IFERROR(H202/$H$9,0)</f>
        <v>-1.8060472065066287E-3</v>
      </c>
      <c r="J202" s="63">
        <f>H202/'סכום נכסי הקרן'!$C$41</f>
        <v>-3.6781500755167232E-6</v>
      </c>
    </row>
    <row r="203" spans="1:10">
      <c r="A203" s="61" t="s">
        <v>2394</v>
      </c>
      <c r="B203" s="55" t="s">
        <v>2395</v>
      </c>
      <c r="C203" s="68" t="s">
        <v>1530</v>
      </c>
      <c r="D203" s="68" t="s">
        <v>133</v>
      </c>
      <c r="E203" s="77">
        <v>45180</v>
      </c>
      <c r="F203" s="62">
        <v>17994.499833000002</v>
      </c>
      <c r="G203" s="64">
        <v>-5.6458250000000003</v>
      </c>
      <c r="H203" s="62">
        <v>-1.0159379430000002</v>
      </c>
      <c r="I203" s="63">
        <f t="shared" si="3"/>
        <v>-1.5951500310788615E-4</v>
      </c>
      <c r="J203" s="63">
        <f>H203/'סכום נכסי הקרן'!$C$41</f>
        <v>-3.2486422204998344E-7</v>
      </c>
    </row>
    <row r="204" spans="1:10">
      <c r="A204" s="61" t="s">
        <v>2396</v>
      </c>
      <c r="B204" s="55" t="s">
        <v>2397</v>
      </c>
      <c r="C204" s="68" t="s">
        <v>1530</v>
      </c>
      <c r="D204" s="68" t="s">
        <v>133</v>
      </c>
      <c r="E204" s="77">
        <v>45267</v>
      </c>
      <c r="F204" s="62">
        <v>21135.502983999999</v>
      </c>
      <c r="G204" s="64">
        <v>-3.7832910000000002</v>
      </c>
      <c r="H204" s="62">
        <v>-0.79961752200000002</v>
      </c>
      <c r="I204" s="63">
        <f t="shared" si="3"/>
        <v>-1.2554998303370798E-4</v>
      </c>
      <c r="J204" s="63">
        <f>H204/'סכום נכסי הקרן'!$C$41</f>
        <v>-2.5569192096024066E-7</v>
      </c>
    </row>
    <row r="205" spans="1:10">
      <c r="A205" s="61" t="s">
        <v>2398</v>
      </c>
      <c r="B205" s="55" t="s">
        <v>2399</v>
      </c>
      <c r="C205" s="68" t="s">
        <v>1530</v>
      </c>
      <c r="D205" s="68" t="s">
        <v>129</v>
      </c>
      <c r="E205" s="77">
        <v>45127</v>
      </c>
      <c r="F205" s="62">
        <v>157523.835689</v>
      </c>
      <c r="G205" s="64">
        <v>1.081108</v>
      </c>
      <c r="H205" s="62">
        <v>1.7030023809999997</v>
      </c>
      <c r="I205" s="63">
        <f t="shared" si="3"/>
        <v>2.67392739851584E-4</v>
      </c>
      <c r="J205" s="63">
        <f>H205/'סכום נכסי הקרן'!$C$41</f>
        <v>5.4456529305238701E-7</v>
      </c>
    </row>
    <row r="206" spans="1:10">
      <c r="A206" s="61" t="s">
        <v>2400</v>
      </c>
      <c r="B206" s="55" t="s">
        <v>2401</v>
      </c>
      <c r="C206" s="68" t="s">
        <v>1530</v>
      </c>
      <c r="D206" s="68" t="s">
        <v>129</v>
      </c>
      <c r="E206" s="77">
        <v>45127</v>
      </c>
      <c r="F206" s="62">
        <v>65405.361132999991</v>
      </c>
      <c r="G206" s="64">
        <v>1.0584519999999999</v>
      </c>
      <c r="H206" s="62">
        <v>0.69228423699999997</v>
      </c>
      <c r="I206" s="63">
        <f t="shared" si="3"/>
        <v>1.0869731067480719E-4</v>
      </c>
      <c r="J206" s="63">
        <f>H206/'סכום נכסי הקרן'!$C$41</f>
        <v>2.2137019454786847E-7</v>
      </c>
    </row>
    <row r="207" spans="1:10">
      <c r="A207" s="61" t="s">
        <v>2402</v>
      </c>
      <c r="B207" s="55" t="s">
        <v>2403</v>
      </c>
      <c r="C207" s="68" t="s">
        <v>1530</v>
      </c>
      <c r="D207" s="68" t="s">
        <v>129</v>
      </c>
      <c r="E207" s="77">
        <v>45127</v>
      </c>
      <c r="F207" s="62">
        <v>49036.797487000003</v>
      </c>
      <c r="G207" s="64">
        <v>1.0237130000000001</v>
      </c>
      <c r="H207" s="62">
        <v>0.50199595600000002</v>
      </c>
      <c r="I207" s="63">
        <f t="shared" si="3"/>
        <v>7.8819663182405874E-5</v>
      </c>
      <c r="J207" s="63">
        <f>H207/'סכום נכסי הקרן'!$C$41</f>
        <v>1.6052213311042532E-7</v>
      </c>
    </row>
    <row r="208" spans="1:10">
      <c r="A208" s="61" t="s">
        <v>2404</v>
      </c>
      <c r="B208" s="55" t="s">
        <v>2405</v>
      </c>
      <c r="C208" s="68" t="s">
        <v>1530</v>
      </c>
      <c r="D208" s="68" t="s">
        <v>129</v>
      </c>
      <c r="E208" s="77">
        <v>45267</v>
      </c>
      <c r="F208" s="62">
        <v>23614.989700999999</v>
      </c>
      <c r="G208" s="64">
        <v>-2.7613349999999999</v>
      </c>
      <c r="H208" s="62">
        <v>-0.65208904099999998</v>
      </c>
      <c r="I208" s="63">
        <f t="shared" si="3"/>
        <v>-1.0238616060994335E-4</v>
      </c>
      <c r="J208" s="63">
        <f>H208/'סכום נכסי הקרן'!$C$41</f>
        <v>-2.0851706590092847E-7</v>
      </c>
    </row>
    <row r="209" spans="1:10">
      <c r="A209" s="61" t="s">
        <v>2406</v>
      </c>
      <c r="B209" s="55" t="s">
        <v>2407</v>
      </c>
      <c r="C209" s="68" t="s">
        <v>1530</v>
      </c>
      <c r="D209" s="68" t="s">
        <v>131</v>
      </c>
      <c r="E209" s="77">
        <v>45196</v>
      </c>
      <c r="F209" s="62">
        <v>153755.78</v>
      </c>
      <c r="G209" s="64">
        <v>-4.7326220000000001</v>
      </c>
      <c r="H209" s="62">
        <v>-7.2766800000000007</v>
      </c>
      <c r="I209" s="63">
        <f t="shared" si="3"/>
        <v>-1.1425300539396163E-3</v>
      </c>
      <c r="J209" s="63">
        <f>H209/'סכום נכסי הקרן'!$C$41</f>
        <v>-2.3268478193915366E-6</v>
      </c>
    </row>
    <row r="210" spans="1:10">
      <c r="A210" s="61" t="s">
        <v>2408</v>
      </c>
      <c r="B210" s="55" t="s">
        <v>2409</v>
      </c>
      <c r="C210" s="68" t="s">
        <v>1530</v>
      </c>
      <c r="D210" s="68" t="s">
        <v>131</v>
      </c>
      <c r="E210" s="77">
        <v>45195</v>
      </c>
      <c r="F210" s="62">
        <v>45688.603447000001</v>
      </c>
      <c r="G210" s="64">
        <v>-3.9586079999999999</v>
      </c>
      <c r="H210" s="62">
        <v>-1.8086325910000001</v>
      </c>
      <c r="I210" s="63">
        <f t="shared" si="3"/>
        <v>-2.8397800806853922E-4</v>
      </c>
      <c r="J210" s="63">
        <f>H210/'סכום נכסי הקרן'!$C$41</f>
        <v>-5.783424309504904E-7</v>
      </c>
    </row>
    <row r="211" spans="1:10">
      <c r="A211" s="61" t="s">
        <v>2410</v>
      </c>
      <c r="B211" s="55" t="s">
        <v>2411</v>
      </c>
      <c r="C211" s="68" t="s">
        <v>1530</v>
      </c>
      <c r="D211" s="68" t="s">
        <v>131</v>
      </c>
      <c r="E211" s="77">
        <v>45195</v>
      </c>
      <c r="F211" s="62">
        <v>45699.310877000004</v>
      </c>
      <c r="G211" s="64">
        <v>-3.93425</v>
      </c>
      <c r="H211" s="62">
        <v>-1.797925161</v>
      </c>
      <c r="I211" s="63">
        <f t="shared" si="3"/>
        <v>-2.8229680722207425E-4</v>
      </c>
      <c r="J211" s="63">
        <f>H211/'סכום נכסי הקרן'!$C$41</f>
        <v>-5.749185398151392E-7</v>
      </c>
    </row>
    <row r="212" spans="1:10">
      <c r="A212" s="61" t="s">
        <v>2412</v>
      </c>
      <c r="B212" s="55" t="s">
        <v>2413</v>
      </c>
      <c r="C212" s="68" t="s">
        <v>1530</v>
      </c>
      <c r="D212" s="68" t="s">
        <v>131</v>
      </c>
      <c r="E212" s="77">
        <v>45232</v>
      </c>
      <c r="F212" s="62">
        <v>57193.736891</v>
      </c>
      <c r="G212" s="64">
        <v>-3.938898</v>
      </c>
      <c r="H212" s="62">
        <v>-2.252802993</v>
      </c>
      <c r="I212" s="63">
        <f t="shared" si="3"/>
        <v>-3.5371833378788388E-4</v>
      </c>
      <c r="J212" s="63">
        <f>H212/'סכום נכסי הקרן'!$C$41</f>
        <v>-7.2037381495143071E-7</v>
      </c>
    </row>
    <row r="213" spans="1:10">
      <c r="A213" s="61" t="s">
        <v>2414</v>
      </c>
      <c r="B213" s="55" t="s">
        <v>2415</v>
      </c>
      <c r="C213" s="68" t="s">
        <v>1530</v>
      </c>
      <c r="D213" s="68" t="s">
        <v>131</v>
      </c>
      <c r="E213" s="77">
        <v>45232</v>
      </c>
      <c r="F213" s="62">
        <v>30697.656771999998</v>
      </c>
      <c r="G213" s="64">
        <v>-3.8902739999999998</v>
      </c>
      <c r="H213" s="62">
        <v>-1.1942229449999999</v>
      </c>
      <c r="I213" s="63">
        <f t="shared" si="3"/>
        <v>-1.8750798520297406E-4</v>
      </c>
      <c r="J213" s="63">
        <f>H213/'סכום נכסי הקרן'!$C$41</f>
        <v>-3.8187402159234548E-7</v>
      </c>
    </row>
    <row r="214" spans="1:10">
      <c r="A214" s="61" t="s">
        <v>2416</v>
      </c>
      <c r="B214" s="55" t="s">
        <v>2417</v>
      </c>
      <c r="C214" s="68" t="s">
        <v>1530</v>
      </c>
      <c r="D214" s="68" t="s">
        <v>131</v>
      </c>
      <c r="E214" s="77">
        <v>45187</v>
      </c>
      <c r="F214" s="62">
        <v>312067.08</v>
      </c>
      <c r="G214" s="64">
        <v>-3.2037499999999999</v>
      </c>
      <c r="H214" s="62">
        <v>-9.9978499999999997</v>
      </c>
      <c r="I214" s="63">
        <f t="shared" si="3"/>
        <v>-1.5697878840048197E-3</v>
      </c>
      <c r="J214" s="63">
        <f>H214/'סכום נכסי הקרן'!$C$41</f>
        <v>-3.1969903130416168E-6</v>
      </c>
    </row>
    <row r="215" spans="1:10">
      <c r="A215" s="61" t="s">
        <v>2418</v>
      </c>
      <c r="B215" s="55" t="s">
        <v>2419</v>
      </c>
      <c r="C215" s="68" t="s">
        <v>1530</v>
      </c>
      <c r="D215" s="68" t="s">
        <v>131</v>
      </c>
      <c r="E215" s="77">
        <v>45181</v>
      </c>
      <c r="F215" s="62">
        <v>127363.27272399999</v>
      </c>
      <c r="G215" s="64">
        <v>-2.554996</v>
      </c>
      <c r="H215" s="62">
        <v>-3.254126377</v>
      </c>
      <c r="I215" s="63">
        <f t="shared" si="3"/>
        <v>-5.1093866777708206E-4</v>
      </c>
      <c r="J215" s="63">
        <f>H215/'סכום נכסי הקרן'!$C$41</f>
        <v>-1.0405647718941784E-6</v>
      </c>
    </row>
    <row r="216" spans="1:10">
      <c r="A216" s="61" t="s">
        <v>2420</v>
      </c>
      <c r="B216" s="55" t="s">
        <v>2421</v>
      </c>
      <c r="C216" s="68" t="s">
        <v>1530</v>
      </c>
      <c r="D216" s="68" t="s">
        <v>131</v>
      </c>
      <c r="E216" s="77">
        <v>45181</v>
      </c>
      <c r="F216" s="62">
        <v>46322.483297999992</v>
      </c>
      <c r="G216" s="64">
        <v>-2.5360309999999999</v>
      </c>
      <c r="H216" s="62">
        <v>-1.17475274</v>
      </c>
      <c r="I216" s="63">
        <f t="shared" si="3"/>
        <v>-1.8445091874287614E-4</v>
      </c>
      <c r="J216" s="63">
        <f>H216/'סכום נכסי הקרן'!$C$41</f>
        <v>-3.7564807733653706E-7</v>
      </c>
    </row>
    <row r="217" spans="1:10">
      <c r="A217" s="61" t="s">
        <v>2422</v>
      </c>
      <c r="B217" s="55" t="s">
        <v>2423</v>
      </c>
      <c r="C217" s="68" t="s">
        <v>1530</v>
      </c>
      <c r="D217" s="68" t="s">
        <v>131</v>
      </c>
      <c r="E217" s="77">
        <v>45176</v>
      </c>
      <c r="F217" s="62">
        <v>208460.811529</v>
      </c>
      <c r="G217" s="64">
        <v>-2.5915659999999998</v>
      </c>
      <c r="H217" s="62">
        <v>-5.4024001209999994</v>
      </c>
      <c r="I217" s="63">
        <f t="shared" si="3"/>
        <v>-8.4824459803777529E-4</v>
      </c>
      <c r="J217" s="63">
        <f>H217/'סכום נכסי הקרן'!$C$41</f>
        <v>-1.7275135008038584E-6</v>
      </c>
    </row>
    <row r="218" spans="1:10">
      <c r="A218" s="61" t="s">
        <v>2424</v>
      </c>
      <c r="B218" s="55" t="s">
        <v>2425</v>
      </c>
      <c r="C218" s="68" t="s">
        <v>1530</v>
      </c>
      <c r="D218" s="68" t="s">
        <v>131</v>
      </c>
      <c r="E218" s="77">
        <v>45176</v>
      </c>
      <c r="F218" s="62">
        <v>65897.380514999997</v>
      </c>
      <c r="G218" s="64">
        <v>-2.5725989999999999</v>
      </c>
      <c r="H218" s="62">
        <v>-1.6952756609999999</v>
      </c>
      <c r="I218" s="63">
        <f t="shared" si="3"/>
        <v>-2.6617954787139854E-4</v>
      </c>
      <c r="J218" s="63">
        <f>H218/'סכום נכסי הקרן'!$C$41</f>
        <v>-5.4209453694066465E-7</v>
      </c>
    </row>
    <row r="219" spans="1:10">
      <c r="A219" s="61" t="s">
        <v>2424</v>
      </c>
      <c r="B219" s="55" t="s">
        <v>2426</v>
      </c>
      <c r="C219" s="68" t="s">
        <v>1530</v>
      </c>
      <c r="D219" s="68" t="s">
        <v>131</v>
      </c>
      <c r="E219" s="77">
        <v>45176</v>
      </c>
      <c r="F219" s="62">
        <v>453970.77</v>
      </c>
      <c r="G219" s="64">
        <v>-2.5726</v>
      </c>
      <c r="H219" s="62">
        <v>-11.678850000000001</v>
      </c>
      <c r="I219" s="63">
        <f t="shared" si="3"/>
        <v>-1.8337259739953781E-3</v>
      </c>
      <c r="J219" s="63">
        <f>H219/'סכום נכסי הקרן'!$C$41</f>
        <v>-3.7345199535366194E-6</v>
      </c>
    </row>
    <row r="220" spans="1:10">
      <c r="A220" s="61" t="s">
        <v>2427</v>
      </c>
      <c r="B220" s="55" t="s">
        <v>2428</v>
      </c>
      <c r="C220" s="68" t="s">
        <v>1530</v>
      </c>
      <c r="D220" s="68" t="s">
        <v>131</v>
      </c>
      <c r="E220" s="77">
        <v>45183</v>
      </c>
      <c r="F220" s="62">
        <v>330859.52012900001</v>
      </c>
      <c r="G220" s="64">
        <v>-2.4464760000000001</v>
      </c>
      <c r="H220" s="62">
        <v>-8.0943999069999997</v>
      </c>
      <c r="I220" s="63">
        <f t="shared" si="3"/>
        <v>-1.2709223385326185E-3</v>
      </c>
      <c r="J220" s="63">
        <f>H220/'סכום נכסי הקרן'!$C$41</f>
        <v>-2.588328299840862E-6</v>
      </c>
    </row>
    <row r="221" spans="1:10">
      <c r="A221" s="61" t="s">
        <v>2429</v>
      </c>
      <c r="B221" s="55" t="s">
        <v>2430</v>
      </c>
      <c r="C221" s="68" t="s">
        <v>1530</v>
      </c>
      <c r="D221" s="68" t="s">
        <v>131</v>
      </c>
      <c r="E221" s="77">
        <v>45183</v>
      </c>
      <c r="F221" s="62">
        <v>285873.706168</v>
      </c>
      <c r="G221" s="64">
        <v>-2.4417490000000002</v>
      </c>
      <c r="H221" s="62">
        <v>-6.9803177270000001</v>
      </c>
      <c r="I221" s="63">
        <f t="shared" si="3"/>
        <v>-1.0959974588885273E-3</v>
      </c>
      <c r="J221" s="63">
        <f>H221/'סכום נכסי הקרן'!$C$41</f>
        <v>-2.2320807128704349E-6</v>
      </c>
    </row>
    <row r="222" spans="1:10">
      <c r="A222" s="61" t="s">
        <v>2431</v>
      </c>
      <c r="B222" s="55" t="s">
        <v>2432</v>
      </c>
      <c r="C222" s="68" t="s">
        <v>1530</v>
      </c>
      <c r="D222" s="68" t="s">
        <v>131</v>
      </c>
      <c r="E222" s="77">
        <v>45264</v>
      </c>
      <c r="F222" s="62">
        <v>2365855.83</v>
      </c>
      <c r="G222" s="64">
        <v>-1.7843290000000001</v>
      </c>
      <c r="H222" s="62">
        <v>-42.214649999999999</v>
      </c>
      <c r="I222" s="63">
        <f t="shared" si="3"/>
        <v>-6.6282296791314197E-3</v>
      </c>
      <c r="J222" s="63">
        <f>H222/'סכום נכסי הקרן'!$C$41</f>
        <v>-1.3498884972113232E-5</v>
      </c>
    </row>
    <row r="223" spans="1:10">
      <c r="A223" s="61" t="s">
        <v>2433</v>
      </c>
      <c r="B223" s="55" t="s">
        <v>2434</v>
      </c>
      <c r="C223" s="68" t="s">
        <v>1530</v>
      </c>
      <c r="D223" s="68" t="s">
        <v>131</v>
      </c>
      <c r="E223" s="77">
        <v>45274</v>
      </c>
      <c r="F223" s="62">
        <v>93398.769662999999</v>
      </c>
      <c r="G223" s="64">
        <v>-1.485609</v>
      </c>
      <c r="H223" s="62">
        <v>-1.3875402099999998</v>
      </c>
      <c r="I223" s="63">
        <f t="shared" si="3"/>
        <v>-2.1786122118530515E-4</v>
      </c>
      <c r="J223" s="63">
        <f>H223/'סכום נכסי הקרן'!$C$41</f>
        <v>-4.4369065452329554E-7</v>
      </c>
    </row>
    <row r="224" spans="1:10">
      <c r="A224" s="61" t="s">
        <v>2435</v>
      </c>
      <c r="B224" s="55" t="s">
        <v>2436</v>
      </c>
      <c r="C224" s="68" t="s">
        <v>1530</v>
      </c>
      <c r="D224" s="68" t="s">
        <v>131</v>
      </c>
      <c r="E224" s="77">
        <v>45161</v>
      </c>
      <c r="F224" s="62">
        <v>58457.213621000003</v>
      </c>
      <c r="G224" s="64">
        <v>-1.5385150000000001</v>
      </c>
      <c r="H224" s="62">
        <v>-0.89937314700000004</v>
      </c>
      <c r="I224" s="63">
        <f t="shared" si="3"/>
        <v>-1.4121286770254462E-4</v>
      </c>
      <c r="J224" s="63">
        <f>H224/'סכום נכסי הקרן'!$C$41</f>
        <v>-2.8759055584638237E-7</v>
      </c>
    </row>
    <row r="225" spans="1:10">
      <c r="A225" s="61" t="s">
        <v>2437</v>
      </c>
      <c r="B225" s="55" t="s">
        <v>2438</v>
      </c>
      <c r="C225" s="68" t="s">
        <v>1530</v>
      </c>
      <c r="D225" s="68" t="s">
        <v>131</v>
      </c>
      <c r="E225" s="77">
        <v>45279</v>
      </c>
      <c r="F225" s="62">
        <v>35217.272362000003</v>
      </c>
      <c r="G225" s="64">
        <v>-0.93020800000000003</v>
      </c>
      <c r="H225" s="62">
        <v>-0.327593839</v>
      </c>
      <c r="I225" s="63">
        <f t="shared" si="3"/>
        <v>-5.1436342747373242E-5</v>
      </c>
      <c r="J225" s="63">
        <f>H225/'סכום נכסי הקרן'!$C$41</f>
        <v>-1.0475395508985582E-7</v>
      </c>
    </row>
    <row r="226" spans="1:10">
      <c r="A226" s="61" t="s">
        <v>2439</v>
      </c>
      <c r="B226" s="55" t="s">
        <v>2440</v>
      </c>
      <c r="C226" s="68" t="s">
        <v>1530</v>
      </c>
      <c r="D226" s="68" t="s">
        <v>131</v>
      </c>
      <c r="E226" s="77">
        <v>45279</v>
      </c>
      <c r="F226" s="62">
        <v>35246.182422999998</v>
      </c>
      <c r="G226" s="64">
        <v>-0.84742200000000001</v>
      </c>
      <c r="H226" s="62">
        <v>-0.29868377800000001</v>
      </c>
      <c r="I226" s="63">
        <f t="shared" si="3"/>
        <v>-4.6897100461917846E-5</v>
      </c>
      <c r="J226" s="63">
        <f>H226/'סכום נכסי הקרן'!$C$41</f>
        <v>-9.5509449024407532E-8</v>
      </c>
    </row>
    <row r="227" spans="1:10">
      <c r="A227" s="61" t="s">
        <v>2441</v>
      </c>
      <c r="B227" s="55" t="s">
        <v>2442</v>
      </c>
      <c r="C227" s="68" t="s">
        <v>1530</v>
      </c>
      <c r="D227" s="68" t="s">
        <v>131</v>
      </c>
      <c r="E227" s="77">
        <v>45280</v>
      </c>
      <c r="F227" s="62">
        <v>598264.57999999996</v>
      </c>
      <c r="G227" s="64">
        <v>-0.90759699999999999</v>
      </c>
      <c r="H227" s="62">
        <v>-5.4298299999999999</v>
      </c>
      <c r="I227" s="63">
        <f t="shared" si="3"/>
        <v>-8.525514331787225E-4</v>
      </c>
      <c r="J227" s="63">
        <f>H227/'סכום נכסי הקרן'!$C$41</f>
        <v>-1.7362846923551325E-6</v>
      </c>
    </row>
    <row r="228" spans="1:10">
      <c r="A228" s="61" t="s">
        <v>2443</v>
      </c>
      <c r="B228" s="55" t="s">
        <v>2444</v>
      </c>
      <c r="C228" s="68" t="s">
        <v>1530</v>
      </c>
      <c r="D228" s="68" t="s">
        <v>131</v>
      </c>
      <c r="E228" s="77">
        <v>45288</v>
      </c>
      <c r="F228" s="62">
        <v>23781.201840999998</v>
      </c>
      <c r="G228" s="64">
        <v>0.37514199999999998</v>
      </c>
      <c r="H228" s="62">
        <v>8.9213279000000006E-2</v>
      </c>
      <c r="I228" s="63">
        <f t="shared" si="3"/>
        <v>1.4007604081531692E-5</v>
      </c>
      <c r="J228" s="63">
        <f>H228/'סכום נכסי הקרן'!$C$41</f>
        <v>2.8527532295211383E-8</v>
      </c>
    </row>
    <row r="229" spans="1:10">
      <c r="A229" s="61" t="s">
        <v>2445</v>
      </c>
      <c r="B229" s="55" t="s">
        <v>2446</v>
      </c>
      <c r="C229" s="68" t="s">
        <v>1530</v>
      </c>
      <c r="D229" s="68" t="s">
        <v>131</v>
      </c>
      <c r="E229" s="77">
        <v>45099</v>
      </c>
      <c r="F229" s="62">
        <v>1269083.1299999999</v>
      </c>
      <c r="G229" s="64">
        <v>0.38185999999999998</v>
      </c>
      <c r="H229" s="62">
        <v>4.84612</v>
      </c>
      <c r="I229" s="63">
        <f t="shared" si="3"/>
        <v>7.6090163989592132E-4</v>
      </c>
      <c r="J229" s="63">
        <f>H229/'סכום נכסי הקרן'!$C$41</f>
        <v>1.5496330406874718E-6</v>
      </c>
    </row>
    <row r="230" spans="1:10">
      <c r="A230" s="61" t="s">
        <v>2445</v>
      </c>
      <c r="B230" s="55" t="s">
        <v>2447</v>
      </c>
      <c r="C230" s="68" t="s">
        <v>1530</v>
      </c>
      <c r="D230" s="68" t="s">
        <v>131</v>
      </c>
      <c r="E230" s="77">
        <v>45099</v>
      </c>
      <c r="F230" s="62">
        <v>45424.442241999997</v>
      </c>
      <c r="G230" s="64">
        <v>0.38185999999999998</v>
      </c>
      <c r="H230" s="62">
        <v>0.17345790799999997</v>
      </c>
      <c r="I230" s="63">
        <f t="shared" si="3"/>
        <v>2.7235067775894081E-5</v>
      </c>
      <c r="J230" s="63">
        <f>H230/'סכום נכסי הקרן'!$C$41</f>
        <v>5.5466250403483134E-8</v>
      </c>
    </row>
    <row r="231" spans="1:10">
      <c r="A231" s="61" t="s">
        <v>2448</v>
      </c>
      <c r="B231" s="55" t="s">
        <v>2449</v>
      </c>
      <c r="C231" s="68" t="s">
        <v>1530</v>
      </c>
      <c r="D231" s="68" t="s">
        <v>131</v>
      </c>
      <c r="E231" s="77">
        <v>45288</v>
      </c>
      <c r="F231" s="62">
        <v>23802.616700999999</v>
      </c>
      <c r="G231" s="64">
        <v>0.46477299999999999</v>
      </c>
      <c r="H231" s="62">
        <v>0.110628139</v>
      </c>
      <c r="I231" s="63">
        <f t="shared" si="3"/>
        <v>1.7370005774461616E-5</v>
      </c>
      <c r="J231" s="63">
        <f>H231/'סכום נכסי הקרן'!$C$41</f>
        <v>3.5375314565913821E-8</v>
      </c>
    </row>
    <row r="232" spans="1:10">
      <c r="A232" s="61" t="s">
        <v>2450</v>
      </c>
      <c r="B232" s="55" t="s">
        <v>2451</v>
      </c>
      <c r="C232" s="68" t="s">
        <v>1530</v>
      </c>
      <c r="D232" s="68" t="s">
        <v>131</v>
      </c>
      <c r="E232" s="77">
        <v>45148</v>
      </c>
      <c r="F232" s="62">
        <v>47755.565717999998</v>
      </c>
      <c r="G232" s="64">
        <v>0.56599999999999995</v>
      </c>
      <c r="H232" s="62">
        <v>0.27029630600000004</v>
      </c>
      <c r="I232" s="63">
        <f t="shared" si="3"/>
        <v>4.2439911205915204E-5</v>
      </c>
      <c r="J232" s="63">
        <f>H232/'סכום נכסי הקרן'!$C$41</f>
        <v>8.6432050084061348E-8</v>
      </c>
    </row>
    <row r="233" spans="1:10">
      <c r="A233" s="61" t="s">
        <v>2452</v>
      </c>
      <c r="B233" s="55" t="s">
        <v>2453</v>
      </c>
      <c r="C233" s="68" t="s">
        <v>1530</v>
      </c>
      <c r="D233" s="68" t="s">
        <v>131</v>
      </c>
      <c r="E233" s="77">
        <v>45133</v>
      </c>
      <c r="F233" s="62">
        <v>71767.619747999997</v>
      </c>
      <c r="G233" s="64">
        <v>0.80726500000000001</v>
      </c>
      <c r="H233" s="62">
        <v>0.57935453600000009</v>
      </c>
      <c r="I233" s="63">
        <f t="shared" si="3"/>
        <v>9.0965930790723435E-5</v>
      </c>
      <c r="J233" s="63">
        <f>H233/'סכום נכסי הקרן'!$C$41</f>
        <v>1.8525891460751271E-7</v>
      </c>
    </row>
    <row r="234" spans="1:10">
      <c r="A234" s="61" t="s">
        <v>2454</v>
      </c>
      <c r="B234" s="55" t="s">
        <v>2455</v>
      </c>
      <c r="C234" s="68" t="s">
        <v>1530</v>
      </c>
      <c r="D234" s="68" t="s">
        <v>131</v>
      </c>
      <c r="E234" s="77">
        <v>45133</v>
      </c>
      <c r="F234" s="62">
        <v>305376.26950900001</v>
      </c>
      <c r="G234" s="64">
        <v>0.85164200000000001</v>
      </c>
      <c r="H234" s="62">
        <v>2.6007128440000002</v>
      </c>
      <c r="I234" s="63">
        <f t="shared" si="3"/>
        <v>4.0834454530593251E-4</v>
      </c>
      <c r="J234" s="63">
        <f>H234/'סכום נכסי הקרן'!$C$41</f>
        <v>8.3162417612495826E-7</v>
      </c>
    </row>
    <row r="235" spans="1:10">
      <c r="A235" s="61" t="s">
        <v>2456</v>
      </c>
      <c r="B235" s="55" t="s">
        <v>2457</v>
      </c>
      <c r="C235" s="68" t="s">
        <v>1530</v>
      </c>
      <c r="D235" s="68" t="s">
        <v>131</v>
      </c>
      <c r="E235" s="77">
        <v>45127</v>
      </c>
      <c r="F235" s="62">
        <v>97444.876145000017</v>
      </c>
      <c r="G235" s="64">
        <v>2.1140620000000001</v>
      </c>
      <c r="H235" s="62">
        <v>2.060044746</v>
      </c>
      <c r="I235" s="63">
        <f t="shared" si="3"/>
        <v>3.2345287064504733E-4</v>
      </c>
      <c r="J235" s="63">
        <f>H235/'סכום נכסי הקרן'!$C$41</f>
        <v>6.5873593796609048E-7</v>
      </c>
    </row>
    <row r="236" spans="1:10">
      <c r="A236" s="61" t="s">
        <v>2458</v>
      </c>
      <c r="B236" s="55" t="s">
        <v>2459</v>
      </c>
      <c r="C236" s="68" t="s">
        <v>1530</v>
      </c>
      <c r="D236" s="68" t="s">
        <v>131</v>
      </c>
      <c r="E236" s="77">
        <v>45127</v>
      </c>
      <c r="F236" s="62">
        <v>22109.138153</v>
      </c>
      <c r="G236" s="64">
        <v>2.1140620000000001</v>
      </c>
      <c r="H236" s="62">
        <v>0.46740080699999997</v>
      </c>
      <c r="I236" s="63">
        <f t="shared" si="3"/>
        <v>7.3387790755279894E-5</v>
      </c>
      <c r="J236" s="63">
        <f>H236/'סכום נכסי הקרן'!$C$41</f>
        <v>1.4945971906828311E-7</v>
      </c>
    </row>
    <row r="237" spans="1:10">
      <c r="A237" s="61" t="s">
        <v>2460</v>
      </c>
      <c r="B237" s="55" t="s">
        <v>2461</v>
      </c>
      <c r="C237" s="68" t="s">
        <v>1530</v>
      </c>
      <c r="D237" s="68" t="s">
        <v>131</v>
      </c>
      <c r="E237" s="77">
        <v>45127</v>
      </c>
      <c r="F237" s="62">
        <v>169571.42607799999</v>
      </c>
      <c r="G237" s="64">
        <v>2.1486749999999999</v>
      </c>
      <c r="H237" s="62">
        <v>3.643538451</v>
      </c>
      <c r="I237" s="63">
        <f t="shared" si="3"/>
        <v>5.7208124899708326E-4</v>
      </c>
      <c r="J237" s="63">
        <f>H237/'סכום נכסי הקרן'!$C$41</f>
        <v>1.1650862068386361E-6</v>
      </c>
    </row>
    <row r="238" spans="1:10">
      <c r="A238" s="61" t="s">
        <v>2462</v>
      </c>
      <c r="B238" s="55" t="s">
        <v>2463</v>
      </c>
      <c r="C238" s="68" t="s">
        <v>1530</v>
      </c>
      <c r="D238" s="68" t="s">
        <v>132</v>
      </c>
      <c r="E238" s="77">
        <v>45195</v>
      </c>
      <c r="F238" s="62">
        <v>39191.442048999997</v>
      </c>
      <c r="G238" s="64">
        <v>-4.4603770000000003</v>
      </c>
      <c r="H238" s="62">
        <v>-1.7480860809999998</v>
      </c>
      <c r="I238" s="63">
        <f t="shared" si="3"/>
        <v>-2.7447144637609763E-4</v>
      </c>
      <c r="J238" s="63">
        <f>H238/'סכום נכסי הקרן'!$C$41</f>
        <v>-5.5898160777766047E-7</v>
      </c>
    </row>
    <row r="239" spans="1:10">
      <c r="A239" s="61" t="s">
        <v>2464</v>
      </c>
      <c r="B239" s="55" t="s">
        <v>2465</v>
      </c>
      <c r="C239" s="68" t="s">
        <v>1530</v>
      </c>
      <c r="D239" s="68" t="s">
        <v>132</v>
      </c>
      <c r="E239" s="77">
        <v>45280</v>
      </c>
      <c r="F239" s="62">
        <v>39376.404337</v>
      </c>
      <c r="G239" s="64">
        <v>-0.50404000000000004</v>
      </c>
      <c r="H239" s="62">
        <v>-0.19847285599999998</v>
      </c>
      <c r="I239" s="63">
        <f t="shared" si="3"/>
        <v>-3.1162728451880479E-5</v>
      </c>
      <c r="J239" s="63">
        <f>H239/'סכום נכסי הקרן'!$C$41</f>
        <v>-6.3465224826708112E-8</v>
      </c>
    </row>
    <row r="240" spans="1:10">
      <c r="A240" s="61" t="s">
        <v>2466</v>
      </c>
      <c r="B240" s="55" t="s">
        <v>2467</v>
      </c>
      <c r="C240" s="68" t="s">
        <v>1530</v>
      </c>
      <c r="D240" s="68" t="s">
        <v>132</v>
      </c>
      <c r="E240" s="77">
        <v>45153</v>
      </c>
      <c r="F240" s="62">
        <v>163039.251384</v>
      </c>
      <c r="G240" s="64">
        <v>-0.432533</v>
      </c>
      <c r="H240" s="62">
        <v>-0.70519848399999996</v>
      </c>
      <c r="I240" s="63">
        <f t="shared" si="3"/>
        <v>-1.1072500947721427E-4</v>
      </c>
      <c r="J240" s="63">
        <f>H240/'סכום נכסי הקרן'!$C$41</f>
        <v>-2.2549975465921507E-7</v>
      </c>
    </row>
    <row r="241" spans="1:10">
      <c r="A241" s="61" t="s">
        <v>2468</v>
      </c>
      <c r="B241" s="55" t="s">
        <v>2469</v>
      </c>
      <c r="C241" s="68" t="s">
        <v>1530</v>
      </c>
      <c r="D241" s="68" t="s">
        <v>132</v>
      </c>
      <c r="E241" s="77">
        <v>45153</v>
      </c>
      <c r="F241" s="62">
        <v>54350.914249000001</v>
      </c>
      <c r="G241" s="64">
        <v>-0.42422300000000002</v>
      </c>
      <c r="H241" s="62">
        <v>-0.230569043</v>
      </c>
      <c r="I241" s="63">
        <f t="shared" si="3"/>
        <v>-3.6202232492784576E-5</v>
      </c>
      <c r="J241" s="63">
        <f>H241/'סכום נכסי הקרן'!$C$41</f>
        <v>-7.3728551334364493E-8</v>
      </c>
    </row>
    <row r="242" spans="1:10">
      <c r="A242" s="61" t="s">
        <v>2470</v>
      </c>
      <c r="B242" s="55" t="s">
        <v>2471</v>
      </c>
      <c r="C242" s="68" t="s">
        <v>1530</v>
      </c>
      <c r="D242" s="68" t="s">
        <v>132</v>
      </c>
      <c r="E242" s="77">
        <v>45152</v>
      </c>
      <c r="F242" s="62">
        <v>3314439.65</v>
      </c>
      <c r="G242" s="64">
        <v>-0.41677599999999998</v>
      </c>
      <c r="H242" s="62">
        <v>-13.813790000000001</v>
      </c>
      <c r="I242" s="63">
        <f t="shared" si="3"/>
        <v>-2.1689383391616138E-3</v>
      </c>
      <c r="J242" s="63">
        <f>H242/'סכום נכסי הקרן'!$C$41</f>
        <v>-4.4172049807099683E-6</v>
      </c>
    </row>
    <row r="243" spans="1:10">
      <c r="A243" s="61" t="s">
        <v>2472</v>
      </c>
      <c r="B243" s="55" t="s">
        <v>2473</v>
      </c>
      <c r="C243" s="68" t="s">
        <v>1530</v>
      </c>
      <c r="D243" s="68" t="s">
        <v>132</v>
      </c>
      <c r="E243" s="77">
        <v>45153</v>
      </c>
      <c r="F243" s="62">
        <v>2043904.45</v>
      </c>
      <c r="G243" s="64">
        <v>-0.40839799999999998</v>
      </c>
      <c r="H243" s="62">
        <v>-8.34727</v>
      </c>
      <c r="I243" s="63">
        <f t="shared" si="3"/>
        <v>-1.3106261156665595E-3</v>
      </c>
      <c r="J243" s="63">
        <f>H243/'סכום נכסי הקרן'!$C$41</f>
        <v>-2.6691880084561077E-6</v>
      </c>
    </row>
    <row r="244" spans="1:10">
      <c r="A244" s="61" t="s">
        <v>2472</v>
      </c>
      <c r="B244" s="55" t="s">
        <v>2474</v>
      </c>
      <c r="C244" s="68" t="s">
        <v>1530</v>
      </c>
      <c r="D244" s="68" t="s">
        <v>132</v>
      </c>
      <c r="E244" s="77">
        <v>45153</v>
      </c>
      <c r="F244" s="62">
        <v>116872.88241400002</v>
      </c>
      <c r="G244" s="64">
        <v>-0.40839799999999998</v>
      </c>
      <c r="H244" s="62">
        <v>-0.47730665900000002</v>
      </c>
      <c r="I244" s="63">
        <f t="shared" si="3"/>
        <v>-7.4943133799068806E-5</v>
      </c>
      <c r="J244" s="63">
        <f>H244/'סכום נכסי הקרן'!$C$41</f>
        <v>-1.5262729138497359E-7</v>
      </c>
    </row>
    <row r="245" spans="1:10">
      <c r="A245" s="61" t="s">
        <v>2475</v>
      </c>
      <c r="B245" s="55" t="s">
        <v>2476</v>
      </c>
      <c r="C245" s="68" t="s">
        <v>1530</v>
      </c>
      <c r="D245" s="68" t="s">
        <v>132</v>
      </c>
      <c r="E245" s="77">
        <v>45281</v>
      </c>
      <c r="F245" s="62">
        <v>40771.216259000001</v>
      </c>
      <c r="G245" s="64">
        <v>-0.41282000000000002</v>
      </c>
      <c r="H245" s="62">
        <v>-0.168311871</v>
      </c>
      <c r="I245" s="63">
        <f t="shared" si="3"/>
        <v>-2.6427075404210124E-5</v>
      </c>
      <c r="J245" s="63">
        <f>H245/'סכום נכסי הקרן'!$C$41</f>
        <v>-5.3820713569108382E-8</v>
      </c>
    </row>
    <row r="246" spans="1:10">
      <c r="A246" s="61" t="s">
        <v>2477</v>
      </c>
      <c r="B246" s="55" t="s">
        <v>2478</v>
      </c>
      <c r="C246" s="68" t="s">
        <v>1530</v>
      </c>
      <c r="D246" s="68" t="s">
        <v>132</v>
      </c>
      <c r="E246" s="77">
        <v>45152</v>
      </c>
      <c r="F246" s="62">
        <v>2961720.5</v>
      </c>
      <c r="G246" s="64">
        <v>-0.40095500000000001</v>
      </c>
      <c r="H246" s="62">
        <v>-11.875159999999999</v>
      </c>
      <c r="I246" s="63">
        <f t="shared" si="3"/>
        <v>-1.8645491069198552E-3</v>
      </c>
      <c r="J246" s="63">
        <f>H246/'סכום נכסי הקרן'!$C$41</f>
        <v>-3.7972935666987685E-6</v>
      </c>
    </row>
    <row r="247" spans="1:10">
      <c r="A247" s="61" t="s">
        <v>2479</v>
      </c>
      <c r="B247" s="55" t="s">
        <v>2480</v>
      </c>
      <c r="C247" s="68" t="s">
        <v>1530</v>
      </c>
      <c r="D247" s="68" t="s">
        <v>132</v>
      </c>
      <c r="E247" s="77">
        <v>45113</v>
      </c>
      <c r="F247" s="62">
        <v>129975.38434399999</v>
      </c>
      <c r="G247" s="64">
        <v>-0.28002100000000002</v>
      </c>
      <c r="H247" s="62">
        <v>-0.36395859699999999</v>
      </c>
      <c r="I247" s="63">
        <f t="shared" si="3"/>
        <v>-5.7146065989186966E-5</v>
      </c>
      <c r="J247" s="63">
        <f>H247/'סכום נכסי הקרן'!$C$41</f>
        <v>-1.1638223307583306E-7</v>
      </c>
    </row>
    <row r="248" spans="1:10">
      <c r="A248" s="61" t="s">
        <v>2481</v>
      </c>
      <c r="B248" s="55" t="s">
        <v>2482</v>
      </c>
      <c r="C248" s="68" t="s">
        <v>1530</v>
      </c>
      <c r="D248" s="68" t="s">
        <v>132</v>
      </c>
      <c r="E248" s="77">
        <v>45113</v>
      </c>
      <c r="F248" s="62">
        <v>136066.80713100001</v>
      </c>
      <c r="G248" s="64">
        <v>-0.26344899999999999</v>
      </c>
      <c r="H248" s="62">
        <v>-0.35846730000000004</v>
      </c>
      <c r="I248" s="63">
        <f t="shared" si="3"/>
        <v>-5.6283863465837252E-5</v>
      </c>
      <c r="J248" s="63">
        <f>H248/'סכום נכסי הקרן'!$C$41</f>
        <v>-1.1462629321726003E-7</v>
      </c>
    </row>
    <row r="249" spans="1:10">
      <c r="A249" s="61" t="s">
        <v>2483</v>
      </c>
      <c r="B249" s="55" t="s">
        <v>2484</v>
      </c>
      <c r="C249" s="68" t="s">
        <v>1530</v>
      </c>
      <c r="D249" s="68" t="s">
        <v>132</v>
      </c>
      <c r="E249" s="77">
        <v>45113</v>
      </c>
      <c r="F249" s="62">
        <v>190542.99830899999</v>
      </c>
      <c r="G249" s="64">
        <v>-0.23741899999999999</v>
      </c>
      <c r="H249" s="62">
        <v>-0.45238589699999993</v>
      </c>
      <c r="I249" s="63">
        <f t="shared" si="3"/>
        <v>-7.1030261506749173E-5</v>
      </c>
      <c r="J249" s="63">
        <f>H249/'סכום נכסי הקרן'!$C$41</f>
        <v>-1.446584346100054E-7</v>
      </c>
    </row>
    <row r="250" spans="1:10">
      <c r="A250" s="61" t="s">
        <v>2485</v>
      </c>
      <c r="B250" s="55" t="s">
        <v>2486</v>
      </c>
      <c r="C250" s="68" t="s">
        <v>1530</v>
      </c>
      <c r="D250" s="68" t="s">
        <v>129</v>
      </c>
      <c r="E250" s="77">
        <v>45127</v>
      </c>
      <c r="F250" s="62">
        <v>227386.39</v>
      </c>
      <c r="G250" s="64">
        <v>3.8848500000000001</v>
      </c>
      <c r="H250" s="62">
        <v>8.8336200000000016</v>
      </c>
      <c r="I250" s="63">
        <f t="shared" si="3"/>
        <v>1.38698916746127E-3</v>
      </c>
      <c r="J250" s="63">
        <f>H250/'סכום נכסי הקרן'!$C$41</f>
        <v>2.824707068928889E-6</v>
      </c>
    </row>
    <row r="251" spans="1:10">
      <c r="A251" s="61" t="s">
        <v>2487</v>
      </c>
      <c r="B251" s="55" t="s">
        <v>2488</v>
      </c>
      <c r="C251" s="68" t="s">
        <v>1530</v>
      </c>
      <c r="D251" s="68" t="s">
        <v>129</v>
      </c>
      <c r="E251" s="77">
        <v>45141</v>
      </c>
      <c r="F251" s="62">
        <v>87030.758480000019</v>
      </c>
      <c r="G251" s="64">
        <v>1.3473010000000001</v>
      </c>
      <c r="H251" s="62">
        <v>1.1725665169999999</v>
      </c>
      <c r="I251" s="63">
        <f t="shared" si="3"/>
        <v>1.8410765430330834E-4</v>
      </c>
      <c r="J251" s="63">
        <f>H251/'סכום נכסי הקרן'!$C$41</f>
        <v>3.7494899365823132E-7</v>
      </c>
    </row>
    <row r="252" spans="1:10">
      <c r="A252" s="61" t="s">
        <v>2489</v>
      </c>
      <c r="B252" s="55" t="s">
        <v>2490</v>
      </c>
      <c r="C252" s="68" t="s">
        <v>1530</v>
      </c>
      <c r="D252" s="68" t="s">
        <v>129</v>
      </c>
      <c r="E252" s="77">
        <v>45251</v>
      </c>
      <c r="F252" s="62">
        <v>32211.603738999998</v>
      </c>
      <c r="G252" s="64">
        <v>-3.6627640000000001</v>
      </c>
      <c r="H252" s="62">
        <v>-1.179834922</v>
      </c>
      <c r="I252" s="63">
        <f t="shared" si="3"/>
        <v>-1.85248885078429E-4</v>
      </c>
      <c r="J252" s="63">
        <f>H252/'סכום נכסי הקרן'!$C$41</f>
        <v>-3.7727319539923197E-7</v>
      </c>
    </row>
    <row r="253" spans="1:10">
      <c r="A253" s="61" t="s">
        <v>2491</v>
      </c>
      <c r="B253" s="55" t="s">
        <v>2492</v>
      </c>
      <c r="C253" s="68" t="s">
        <v>1530</v>
      </c>
      <c r="D253" s="68" t="s">
        <v>129</v>
      </c>
      <c r="E253" s="77">
        <v>45251</v>
      </c>
      <c r="F253" s="62">
        <v>32172.010125000001</v>
      </c>
      <c r="G253" s="64">
        <v>-3.7899940000000001</v>
      </c>
      <c r="H253" s="62">
        <v>-1.2193174</v>
      </c>
      <c r="I253" s="63">
        <f t="shared" si="3"/>
        <v>-1.9144812947546305E-4</v>
      </c>
      <c r="J253" s="63">
        <f>H253/'סכום נכסי הקרן'!$C$41</f>
        <v>-3.8989841979256444E-7</v>
      </c>
    </row>
    <row r="254" spans="1:10">
      <c r="A254" s="61" t="s">
        <v>2493</v>
      </c>
      <c r="B254" s="55" t="s">
        <v>2494</v>
      </c>
      <c r="C254" s="68" t="s">
        <v>1530</v>
      </c>
      <c r="D254" s="68" t="s">
        <v>129</v>
      </c>
      <c r="E254" s="77">
        <v>45251</v>
      </c>
      <c r="F254" s="62">
        <v>65770.454020999998</v>
      </c>
      <c r="G254" s="64">
        <v>-3.8465410000000002</v>
      </c>
      <c r="H254" s="62">
        <v>-2.5298877859999997</v>
      </c>
      <c r="I254" s="63">
        <f t="shared" si="3"/>
        <v>-3.972241226218215E-4</v>
      </c>
      <c r="J254" s="63">
        <f>H254/'סכום נכסי הקרן'!$C$41</f>
        <v>-8.0897660446238962E-7</v>
      </c>
    </row>
    <row r="255" spans="1:10">
      <c r="A255" s="61" t="s">
        <v>2495</v>
      </c>
      <c r="B255" s="55" t="s">
        <v>2496</v>
      </c>
      <c r="C255" s="68" t="s">
        <v>1530</v>
      </c>
      <c r="D255" s="68" t="s">
        <v>129</v>
      </c>
      <c r="E255" s="77">
        <v>45250</v>
      </c>
      <c r="F255" s="62">
        <v>21834.074043999997</v>
      </c>
      <c r="G255" s="64">
        <v>-4.2706439999999999</v>
      </c>
      <c r="H255" s="62">
        <v>-0.93245558100000003</v>
      </c>
      <c r="I255" s="63">
        <f t="shared" si="3"/>
        <v>-1.4640722489600013E-4</v>
      </c>
      <c r="J255" s="63">
        <f>H255/'סכום נכסי הקרן'!$C$41</f>
        <v>-2.9816925236911866E-7</v>
      </c>
    </row>
    <row r="256" spans="1:10">
      <c r="A256" s="61" t="s">
        <v>2497</v>
      </c>
      <c r="B256" s="55" t="s">
        <v>2498</v>
      </c>
      <c r="C256" s="68" t="s">
        <v>1530</v>
      </c>
      <c r="D256" s="68" t="s">
        <v>129</v>
      </c>
      <c r="E256" s="77">
        <v>45250</v>
      </c>
      <c r="F256" s="62">
        <v>65488.867992</v>
      </c>
      <c r="G256" s="64">
        <v>-4.291849</v>
      </c>
      <c r="H256" s="62">
        <v>-2.8106834309999997</v>
      </c>
      <c r="I256" s="63">
        <f t="shared" si="3"/>
        <v>-4.4131256177647155E-4</v>
      </c>
      <c r="J256" s="63">
        <f>H256/'סכום נכסי הקרן'!$C$41</f>
        <v>-8.9876600488440764E-7</v>
      </c>
    </row>
    <row r="257" spans="1:10">
      <c r="A257" s="61" t="s">
        <v>2499</v>
      </c>
      <c r="B257" s="55" t="s">
        <v>2500</v>
      </c>
      <c r="C257" s="68" t="s">
        <v>1530</v>
      </c>
      <c r="D257" s="68" t="s">
        <v>129</v>
      </c>
      <c r="E257" s="77">
        <v>45253</v>
      </c>
      <c r="F257" s="62">
        <v>43405.566847000002</v>
      </c>
      <c r="G257" s="64">
        <v>-4.8997299999999999</v>
      </c>
      <c r="H257" s="62">
        <v>-2.1267553640000001</v>
      </c>
      <c r="I257" s="63">
        <f t="shared" si="3"/>
        <v>-3.3392727462899129E-4</v>
      </c>
      <c r="J257" s="63">
        <f>H257/'סכום נכסי הקרן'!$C$41</f>
        <v>-6.8006784427824957E-7</v>
      </c>
    </row>
    <row r="258" spans="1:10">
      <c r="A258" s="61" t="s">
        <v>2501</v>
      </c>
      <c r="B258" s="55" t="s">
        <v>2502</v>
      </c>
      <c r="C258" s="68" t="s">
        <v>1530</v>
      </c>
      <c r="D258" s="68" t="s">
        <v>129</v>
      </c>
      <c r="E258" s="77">
        <v>45252</v>
      </c>
      <c r="F258" s="62">
        <v>43345.531489000001</v>
      </c>
      <c r="G258" s="64">
        <v>-5.0446309999999999</v>
      </c>
      <c r="H258" s="62">
        <v>-2.1866222079999997</v>
      </c>
      <c r="I258" s="63">
        <f t="shared" si="3"/>
        <v>-3.433271202322766E-4</v>
      </c>
      <c r="J258" s="63">
        <f>H258/'סכום נכסי הקרן'!$C$41</f>
        <v>-6.9921133216218186E-7</v>
      </c>
    </row>
    <row r="259" spans="1:10">
      <c r="A259" s="123" t="s">
        <v>2923</v>
      </c>
      <c r="B259" s="124" t="s">
        <v>2923</v>
      </c>
      <c r="C259" s="124" t="s">
        <v>2923</v>
      </c>
      <c r="D259" s="124" t="s">
        <v>2923</v>
      </c>
      <c r="E259" s="124" t="s">
        <v>2923</v>
      </c>
      <c r="F259" s="124" t="s">
        <v>2923</v>
      </c>
      <c r="G259" s="124" t="s">
        <v>2923</v>
      </c>
      <c r="H259" s="124" t="s">
        <v>2923</v>
      </c>
      <c r="I259" s="124" t="s">
        <v>2923</v>
      </c>
      <c r="J259" s="124" t="s">
        <v>2923</v>
      </c>
    </row>
    <row r="260" spans="1:10">
      <c r="A260" s="56" t="s">
        <v>186</v>
      </c>
      <c r="B260" s="121" t="s">
        <v>2923</v>
      </c>
      <c r="C260" s="121" t="s">
        <v>2923</v>
      </c>
      <c r="D260" s="121" t="s">
        <v>2923</v>
      </c>
      <c r="E260" s="121" t="s">
        <v>2923</v>
      </c>
      <c r="F260" s="121" t="s">
        <v>2923</v>
      </c>
      <c r="G260" s="121" t="s">
        <v>2923</v>
      </c>
      <c r="H260" s="65">
        <v>385.16170606600002</v>
      </c>
      <c r="I260" s="66">
        <f t="shared" si="3"/>
        <v>6.0475220128830949E-2</v>
      </c>
      <c r="J260" s="66">
        <f>H260/'סכום נכסי הקרן'!$C$41</f>
        <v>1.2316230422016581E-4</v>
      </c>
    </row>
    <row r="261" spans="1:10">
      <c r="A261" s="71" t="s">
        <v>176</v>
      </c>
      <c r="B261" s="121" t="s">
        <v>2923</v>
      </c>
      <c r="C261" s="121" t="s">
        <v>2923</v>
      </c>
      <c r="D261" s="121" t="s">
        <v>2923</v>
      </c>
      <c r="E261" s="121" t="s">
        <v>2923</v>
      </c>
      <c r="F261" s="121" t="s">
        <v>2923</v>
      </c>
      <c r="G261" s="121" t="s">
        <v>2923</v>
      </c>
      <c r="H261" s="65">
        <v>385.16170606600002</v>
      </c>
      <c r="I261" s="66">
        <f t="shared" si="3"/>
        <v>6.0475220128830949E-2</v>
      </c>
      <c r="J261" s="66">
        <f>H261/'סכום נכסי הקרן'!$C$41</f>
        <v>1.2316230422016581E-4</v>
      </c>
    </row>
    <row r="262" spans="1:10">
      <c r="A262" s="61" t="s">
        <v>2503</v>
      </c>
      <c r="B262" s="55" t="s">
        <v>2504</v>
      </c>
      <c r="C262" s="68" t="s">
        <v>1530</v>
      </c>
      <c r="D262" s="68" t="s">
        <v>129</v>
      </c>
      <c r="E262" s="77">
        <v>45068</v>
      </c>
      <c r="F262" s="62">
        <v>107424.608286</v>
      </c>
      <c r="G262" s="64">
        <v>14.887363000000001</v>
      </c>
      <c r="H262" s="62">
        <v>15.992691219000003</v>
      </c>
      <c r="I262" s="63">
        <f t="shared" si="3"/>
        <v>2.5110531672526068E-3</v>
      </c>
      <c r="J262" s="63">
        <f>H262/'סכום נכסי הקרן'!$C$41</f>
        <v>5.1139473893495833E-6</v>
      </c>
    </row>
    <row r="263" spans="1:10">
      <c r="A263" s="61" t="s">
        <v>2505</v>
      </c>
      <c r="B263" s="55" t="s">
        <v>2506</v>
      </c>
      <c r="C263" s="68" t="s">
        <v>1530</v>
      </c>
      <c r="D263" s="68" t="s">
        <v>129</v>
      </c>
      <c r="E263" s="77">
        <v>44972</v>
      </c>
      <c r="F263" s="62">
        <v>1067370.3267409999</v>
      </c>
      <c r="G263" s="64">
        <v>6.601216</v>
      </c>
      <c r="H263" s="62">
        <v>70.459418364000001</v>
      </c>
      <c r="I263" s="63">
        <f t="shared" si="3"/>
        <v>1.106301267390828E-2</v>
      </c>
      <c r="J263" s="63">
        <f>H263/'סכום נכסי הקרן'!$C$41</f>
        <v>2.2530651887381247E-5</v>
      </c>
    </row>
    <row r="264" spans="1:10">
      <c r="A264" s="61" t="s">
        <v>2505</v>
      </c>
      <c r="B264" s="55" t="s">
        <v>2507</v>
      </c>
      <c r="C264" s="68" t="s">
        <v>1530</v>
      </c>
      <c r="D264" s="68" t="s">
        <v>129</v>
      </c>
      <c r="E264" s="77">
        <v>45069</v>
      </c>
      <c r="F264" s="62">
        <v>847197.80968499999</v>
      </c>
      <c r="G264" s="64">
        <v>12.757655</v>
      </c>
      <c r="H264" s="62">
        <v>108.08257121100002</v>
      </c>
      <c r="I264" s="63">
        <f t="shared" si="3"/>
        <v>1.6970319694645946E-2</v>
      </c>
      <c r="J264" s="63">
        <f>H264/'סכום נכסי הקרן'!$C$41</f>
        <v>3.4561324001680137E-5</v>
      </c>
    </row>
    <row r="265" spans="1:10">
      <c r="A265" s="61" t="s">
        <v>2505</v>
      </c>
      <c r="B265" s="55" t="s">
        <v>2508</v>
      </c>
      <c r="C265" s="68" t="s">
        <v>1530</v>
      </c>
      <c r="D265" s="68" t="s">
        <v>129</v>
      </c>
      <c r="E265" s="77">
        <v>45153</v>
      </c>
      <c r="F265" s="62">
        <v>1136066.8214430001</v>
      </c>
      <c r="G265" s="64">
        <v>5.9078999999999997</v>
      </c>
      <c r="H265" s="62">
        <v>67.117686942000006</v>
      </c>
      <c r="I265" s="63">
        <f t="shared" si="3"/>
        <v>1.0538318914964729E-2</v>
      </c>
      <c r="J265" s="63">
        <f>H265/'סכום נכסי הקרן'!$C$41</f>
        <v>2.1462073844609974E-5</v>
      </c>
    </row>
    <row r="266" spans="1:10">
      <c r="A266" s="61" t="s">
        <v>2509</v>
      </c>
      <c r="B266" s="55" t="s">
        <v>2510</v>
      </c>
      <c r="C266" s="68" t="s">
        <v>1530</v>
      </c>
      <c r="D266" s="68" t="s">
        <v>129</v>
      </c>
      <c r="E266" s="77">
        <v>45126</v>
      </c>
      <c r="F266" s="62">
        <v>144764.78356899999</v>
      </c>
      <c r="G266" s="64">
        <v>-7.2860750000000003</v>
      </c>
      <c r="H266" s="62">
        <v>-10.547670797999999</v>
      </c>
      <c r="I266" s="63">
        <f t="shared" ref="I266:I268" si="4">IFERROR(H266/$H$9,0)</f>
        <v>-1.6561166473963748E-3</v>
      </c>
      <c r="J266" s="63">
        <f>H266/'סכום נכסי הקרן'!$C$41</f>
        <v>-3.3728052897730947E-6</v>
      </c>
    </row>
    <row r="267" spans="1:10">
      <c r="A267" s="61" t="s">
        <v>2511</v>
      </c>
      <c r="B267" s="55" t="s">
        <v>2512</v>
      </c>
      <c r="C267" s="68" t="s">
        <v>1530</v>
      </c>
      <c r="D267" s="68" t="s">
        <v>138</v>
      </c>
      <c r="E267" s="77">
        <v>45082</v>
      </c>
      <c r="F267" s="62">
        <v>277467.52320200001</v>
      </c>
      <c r="G267" s="64">
        <v>7.888477</v>
      </c>
      <c r="H267" s="62">
        <v>21.887962516999998</v>
      </c>
      <c r="I267" s="63">
        <f t="shared" si="4"/>
        <v>3.4366847236894167E-3</v>
      </c>
      <c r="J267" s="63">
        <f>H267/'סכום נכסי הקרן'!$C$41</f>
        <v>6.9990652129274791E-6</v>
      </c>
    </row>
    <row r="268" spans="1:10">
      <c r="A268" s="61" t="s">
        <v>2511</v>
      </c>
      <c r="B268" s="55" t="s">
        <v>2513</v>
      </c>
      <c r="C268" s="68" t="s">
        <v>1530</v>
      </c>
      <c r="D268" s="68" t="s">
        <v>138</v>
      </c>
      <c r="E268" s="77">
        <v>44972</v>
      </c>
      <c r="F268" s="62">
        <v>531698.73080300004</v>
      </c>
      <c r="G268" s="64">
        <v>21.096354000000002</v>
      </c>
      <c r="H268" s="62">
        <v>112.169046611</v>
      </c>
      <c r="I268" s="63">
        <f t="shared" si="4"/>
        <v>1.7611947601766348E-2</v>
      </c>
      <c r="J268" s="63">
        <f>H268/'סכום נכסי הקרן'!$C$41</f>
        <v>3.5868047173990465E-5</v>
      </c>
    </row>
    <row r="269" spans="1:10">
      <c r="A269" s="126" t="s">
        <v>2923</v>
      </c>
      <c r="B269" s="127" t="s">
        <v>2923</v>
      </c>
      <c r="C269" s="127" t="s">
        <v>2923</v>
      </c>
      <c r="D269" s="127" t="s">
        <v>2923</v>
      </c>
      <c r="E269" s="127" t="s">
        <v>2923</v>
      </c>
      <c r="F269" s="127" t="s">
        <v>2923</v>
      </c>
      <c r="G269" s="127" t="s">
        <v>2923</v>
      </c>
      <c r="H269" s="127" t="s">
        <v>2923</v>
      </c>
      <c r="I269" s="127" t="s">
        <v>2923</v>
      </c>
      <c r="J269" s="127" t="s">
        <v>2923</v>
      </c>
    </row>
    <row r="270" spans="1:10">
      <c r="A270" s="126" t="s">
        <v>2923</v>
      </c>
      <c r="B270" s="127" t="s">
        <v>2923</v>
      </c>
      <c r="C270" s="127" t="s">
        <v>2923</v>
      </c>
      <c r="D270" s="127" t="s">
        <v>2923</v>
      </c>
      <c r="E270" s="127" t="s">
        <v>2923</v>
      </c>
      <c r="F270" s="127" t="s">
        <v>2923</v>
      </c>
      <c r="G270" s="127" t="s">
        <v>2923</v>
      </c>
      <c r="H270" s="127" t="s">
        <v>2923</v>
      </c>
      <c r="I270" s="127" t="s">
        <v>2923</v>
      </c>
      <c r="J270" s="127" t="s">
        <v>2923</v>
      </c>
    </row>
    <row r="271" spans="1:10">
      <c r="A271" s="126" t="s">
        <v>2923</v>
      </c>
      <c r="B271" s="127" t="s">
        <v>2923</v>
      </c>
      <c r="C271" s="127" t="s">
        <v>2923</v>
      </c>
      <c r="D271" s="127" t="s">
        <v>2923</v>
      </c>
      <c r="E271" s="127" t="s">
        <v>2923</v>
      </c>
      <c r="F271" s="127" t="s">
        <v>2923</v>
      </c>
      <c r="G271" s="127" t="s">
        <v>2923</v>
      </c>
      <c r="H271" s="127" t="s">
        <v>2923</v>
      </c>
      <c r="I271" s="127" t="s">
        <v>2923</v>
      </c>
      <c r="J271" s="127" t="s">
        <v>2923</v>
      </c>
    </row>
    <row r="272" spans="1:10">
      <c r="A272" s="96" t="s">
        <v>205</v>
      </c>
      <c r="B272" s="127" t="s">
        <v>2923</v>
      </c>
      <c r="C272" s="127" t="s">
        <v>2923</v>
      </c>
      <c r="D272" s="127" t="s">
        <v>2923</v>
      </c>
      <c r="E272" s="127" t="s">
        <v>2923</v>
      </c>
      <c r="F272" s="127" t="s">
        <v>2923</v>
      </c>
      <c r="G272" s="127" t="s">
        <v>2923</v>
      </c>
      <c r="H272" s="127" t="s">
        <v>2923</v>
      </c>
      <c r="I272" s="127" t="s">
        <v>2923</v>
      </c>
      <c r="J272" s="127" t="s">
        <v>2923</v>
      </c>
    </row>
    <row r="273" spans="1:10">
      <c r="A273" s="96" t="s">
        <v>110</v>
      </c>
      <c r="B273" s="127" t="s">
        <v>2923</v>
      </c>
      <c r="C273" s="127" t="s">
        <v>2923</v>
      </c>
      <c r="D273" s="127" t="s">
        <v>2923</v>
      </c>
      <c r="E273" s="127" t="s">
        <v>2923</v>
      </c>
      <c r="F273" s="127" t="s">
        <v>2923</v>
      </c>
      <c r="G273" s="127" t="s">
        <v>2923</v>
      </c>
      <c r="H273" s="127" t="s">
        <v>2923</v>
      </c>
      <c r="I273" s="127" t="s">
        <v>2923</v>
      </c>
      <c r="J273" s="127" t="s">
        <v>2923</v>
      </c>
    </row>
    <row r="274" spans="1:10">
      <c r="A274" s="96" t="s">
        <v>188</v>
      </c>
      <c r="B274" s="127" t="s">
        <v>2923</v>
      </c>
      <c r="C274" s="127" t="s">
        <v>2923</v>
      </c>
      <c r="D274" s="127" t="s">
        <v>2923</v>
      </c>
      <c r="E274" s="127" t="s">
        <v>2923</v>
      </c>
      <c r="F274" s="127" t="s">
        <v>2923</v>
      </c>
      <c r="G274" s="127" t="s">
        <v>2923</v>
      </c>
      <c r="H274" s="127" t="s">
        <v>2923</v>
      </c>
      <c r="I274" s="127" t="s">
        <v>2923</v>
      </c>
      <c r="J274" s="127" t="s">
        <v>2923</v>
      </c>
    </row>
    <row r="275" spans="1:10">
      <c r="A275" s="96" t="s">
        <v>196</v>
      </c>
      <c r="B275" s="127" t="s">
        <v>2923</v>
      </c>
      <c r="C275" s="127" t="s">
        <v>2923</v>
      </c>
      <c r="D275" s="127" t="s">
        <v>2923</v>
      </c>
      <c r="E275" s="127" t="s">
        <v>2923</v>
      </c>
      <c r="F275" s="127" t="s">
        <v>2923</v>
      </c>
      <c r="G275" s="127" t="s">
        <v>2923</v>
      </c>
      <c r="H275" s="127" t="s">
        <v>2923</v>
      </c>
      <c r="I275" s="127" t="s">
        <v>2923</v>
      </c>
      <c r="J275" s="127" t="s">
        <v>2923</v>
      </c>
    </row>
    <row r="276" spans="1:10" hidden="1">
      <c r="B276" s="1"/>
      <c r="C276" s="1"/>
    </row>
    <row r="277" spans="1:10" hidden="1">
      <c r="B277" s="1"/>
      <c r="C277" s="1"/>
    </row>
    <row r="278" spans="1:10" hidden="1">
      <c r="B278" s="1"/>
      <c r="C278" s="1"/>
    </row>
    <row r="279" spans="1:10" hidden="1">
      <c r="B279" s="1"/>
      <c r="C279" s="1"/>
    </row>
    <row r="280" spans="1:10" hidden="1">
      <c r="B280" s="1"/>
      <c r="C280" s="1"/>
    </row>
    <row r="281" spans="1:10" hidden="1">
      <c r="B281" s="1"/>
      <c r="C281" s="1"/>
    </row>
    <row r="282" spans="1:10" hidden="1">
      <c r="B282" s="1"/>
      <c r="C282" s="1"/>
    </row>
    <row r="283" spans="1:10" hidden="1">
      <c r="B283" s="1"/>
      <c r="C283" s="1"/>
    </row>
    <row r="284" spans="1:10" hidden="1">
      <c r="B284" s="1"/>
      <c r="C284" s="1"/>
    </row>
    <row r="285" spans="1:10" hidden="1">
      <c r="B285" s="1"/>
      <c r="C285" s="1"/>
    </row>
    <row r="286" spans="1:10" hidden="1">
      <c r="B286" s="1"/>
      <c r="C286" s="1"/>
    </row>
    <row r="287" spans="1:10" hidden="1">
      <c r="B287" s="1"/>
      <c r="C287" s="1"/>
    </row>
    <row r="288" spans="1:10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143</v>
      </c>
      <c r="B1" s="37" t="s" vm="1">
        <v>213</v>
      </c>
    </row>
    <row r="2" spans="1:16">
      <c r="A2" s="37" t="s">
        <v>142</v>
      </c>
      <c r="B2" s="37" t="s">
        <v>214</v>
      </c>
    </row>
    <row r="3" spans="1:16">
      <c r="A3" s="37" t="s">
        <v>144</v>
      </c>
      <c r="B3" s="37" t="s">
        <v>215</v>
      </c>
    </row>
    <row r="4" spans="1:16">
      <c r="A4" s="37" t="s">
        <v>145</v>
      </c>
      <c r="B4" s="37">
        <v>2207</v>
      </c>
    </row>
    <row r="5" spans="1:16" ht="18.75">
      <c r="A5" s="152" t="s">
        <v>100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s="3" customFormat="1">
      <c r="A6" s="38" t="s">
        <v>114</v>
      </c>
      <c r="B6" s="39" t="s">
        <v>45</v>
      </c>
      <c r="C6" s="39" t="s">
        <v>51</v>
      </c>
      <c r="D6" s="39" t="s">
        <v>14</v>
      </c>
      <c r="E6" s="39" t="s">
        <v>66</v>
      </c>
      <c r="F6" s="39" t="s">
        <v>102</v>
      </c>
      <c r="G6" s="39" t="s">
        <v>17</v>
      </c>
      <c r="H6" s="39" t="s">
        <v>101</v>
      </c>
      <c r="I6" s="39" t="s">
        <v>16</v>
      </c>
      <c r="J6" s="39" t="s">
        <v>18</v>
      </c>
      <c r="K6" s="39" t="s">
        <v>190</v>
      </c>
      <c r="L6" s="39" t="s">
        <v>189</v>
      </c>
      <c r="M6" s="39" t="s">
        <v>109</v>
      </c>
      <c r="N6" s="39" t="s">
        <v>59</v>
      </c>
      <c r="O6" s="39" t="s">
        <v>146</v>
      </c>
      <c r="P6" s="41" t="s">
        <v>148</v>
      </c>
    </row>
    <row r="7" spans="1:16" s="3" customFormat="1">
      <c r="A7" s="117" t="s">
        <v>2923</v>
      </c>
      <c r="B7" s="118" t="s">
        <v>2923</v>
      </c>
      <c r="C7" s="118" t="s">
        <v>2923</v>
      </c>
      <c r="D7" s="118" t="s">
        <v>2923</v>
      </c>
      <c r="E7" s="118" t="s">
        <v>2923</v>
      </c>
      <c r="F7" s="12" t="s">
        <v>21</v>
      </c>
      <c r="G7" s="12" t="s">
        <v>20</v>
      </c>
      <c r="H7" s="118" t="s">
        <v>2923</v>
      </c>
      <c r="I7" s="12" t="s">
        <v>19</v>
      </c>
      <c r="J7" s="12" t="s">
        <v>19</v>
      </c>
      <c r="K7" s="12" t="s">
        <v>197</v>
      </c>
      <c r="L7" s="118" t="s">
        <v>2923</v>
      </c>
      <c r="M7" s="12" t="s">
        <v>193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19" t="s">
        <v>2923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111</v>
      </c>
    </row>
    <row r="9" spans="1:16" s="4" customFormat="1" ht="20.25">
      <c r="A9" s="93" t="s">
        <v>2758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94">
        <v>0</v>
      </c>
      <c r="N9" s="124" t="s">
        <v>2923</v>
      </c>
      <c r="O9" s="95">
        <v>0</v>
      </c>
      <c r="P9" s="95">
        <v>0</v>
      </c>
    </row>
    <row r="10" spans="1:16">
      <c r="A10" s="96" t="s">
        <v>205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  <c r="P10" s="124" t="s">
        <v>2923</v>
      </c>
    </row>
    <row r="11" spans="1:16">
      <c r="A11" s="96" t="s">
        <v>110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  <c r="P11" s="124" t="s">
        <v>2923</v>
      </c>
    </row>
    <row r="12" spans="1:16">
      <c r="A12" s="96" t="s">
        <v>188</v>
      </c>
      <c r="B12" s="124" t="s">
        <v>2923</v>
      </c>
      <c r="C12" s="124" t="s">
        <v>2923</v>
      </c>
      <c r="D12" s="124" t="s">
        <v>2923</v>
      </c>
      <c r="E12" s="124" t="s">
        <v>2923</v>
      </c>
      <c r="F12" s="124" t="s">
        <v>2923</v>
      </c>
      <c r="G12" s="124" t="s">
        <v>2923</v>
      </c>
      <c r="H12" s="124" t="s">
        <v>2923</v>
      </c>
      <c r="I12" s="124" t="s">
        <v>2923</v>
      </c>
      <c r="J12" s="124" t="s">
        <v>2923</v>
      </c>
      <c r="K12" s="124" t="s">
        <v>2923</v>
      </c>
      <c r="L12" s="124" t="s">
        <v>2923</v>
      </c>
      <c r="M12" s="124" t="s">
        <v>2923</v>
      </c>
      <c r="N12" s="124" t="s">
        <v>2923</v>
      </c>
      <c r="O12" s="124" t="s">
        <v>2923</v>
      </c>
      <c r="P12" s="124" t="s">
        <v>2923</v>
      </c>
    </row>
    <row r="13" spans="1:16">
      <c r="A13" s="96" t="s">
        <v>196</v>
      </c>
      <c r="B13" s="124" t="s">
        <v>2923</v>
      </c>
      <c r="C13" s="124" t="s">
        <v>2923</v>
      </c>
      <c r="D13" s="124" t="s">
        <v>2923</v>
      </c>
      <c r="E13" s="124" t="s">
        <v>2923</v>
      </c>
      <c r="F13" s="124" t="s">
        <v>2923</v>
      </c>
      <c r="G13" s="124" t="s">
        <v>2923</v>
      </c>
      <c r="H13" s="124" t="s">
        <v>2923</v>
      </c>
      <c r="I13" s="124" t="s">
        <v>2923</v>
      </c>
      <c r="J13" s="124" t="s">
        <v>2923</v>
      </c>
      <c r="K13" s="124" t="s">
        <v>2923</v>
      </c>
      <c r="L13" s="124" t="s">
        <v>2923</v>
      </c>
      <c r="M13" s="124" t="s">
        <v>2923</v>
      </c>
      <c r="N13" s="124" t="s">
        <v>2923</v>
      </c>
      <c r="O13" s="124" t="s">
        <v>2923</v>
      </c>
      <c r="P13" s="124" t="s">
        <v>2923</v>
      </c>
    </row>
    <row r="14" spans="1:16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16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1:16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1:16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1:16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16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1:16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1:16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69.28515625" style="2" bestFit="1" customWidth="1"/>
    <col min="3" max="3" width="12" style="2" customWidth="1"/>
    <col min="4" max="4" width="15.4257812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33.42578125" style="1" bestFit="1" customWidth="1"/>
    <col min="10" max="10" width="12" style="1" bestFit="1" customWidth="1"/>
    <col min="11" max="11" width="19.140625" style="1" customWidth="1"/>
    <col min="12" max="12" width="15.5703125" style="1" customWidth="1"/>
    <col min="13" max="13" width="13.7109375" style="1" customWidth="1"/>
    <col min="14" max="14" width="9.42578125" style="1" customWidth="1"/>
    <col min="15" max="15" width="11.14062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143</v>
      </c>
      <c r="B1" s="37" t="s" vm="1">
        <v>213</v>
      </c>
    </row>
    <row r="2" spans="1:17">
      <c r="A2" s="37" t="s">
        <v>142</v>
      </c>
      <c r="B2" s="37" t="s">
        <v>214</v>
      </c>
    </row>
    <row r="3" spans="1:17">
      <c r="A3" s="37" t="s">
        <v>144</v>
      </c>
      <c r="B3" s="37" t="s">
        <v>215</v>
      </c>
    </row>
    <row r="4" spans="1:17">
      <c r="A4" s="37" t="s">
        <v>145</v>
      </c>
      <c r="B4" s="37">
        <v>2207</v>
      </c>
    </row>
    <row r="5" spans="1:17" s="3" customFormat="1">
      <c r="A5" s="38" t="s">
        <v>114</v>
      </c>
      <c r="B5" s="39" t="s">
        <v>172</v>
      </c>
      <c r="C5" s="39" t="s">
        <v>45</v>
      </c>
      <c r="D5" s="39" t="s">
        <v>115</v>
      </c>
      <c r="E5" s="39" t="s">
        <v>14</v>
      </c>
      <c r="F5" s="39" t="s">
        <v>102</v>
      </c>
      <c r="G5" s="39" t="s">
        <v>66</v>
      </c>
      <c r="H5" s="39" t="s">
        <v>17</v>
      </c>
      <c r="I5" s="39" t="s">
        <v>212</v>
      </c>
      <c r="J5" s="39" t="s">
        <v>101</v>
      </c>
      <c r="K5" s="39" t="s">
        <v>33</v>
      </c>
      <c r="L5" s="39" t="s">
        <v>18</v>
      </c>
      <c r="M5" s="39" t="s">
        <v>190</v>
      </c>
      <c r="N5" s="39" t="s">
        <v>189</v>
      </c>
      <c r="O5" s="39" t="s">
        <v>109</v>
      </c>
      <c r="P5" s="39" t="s">
        <v>146</v>
      </c>
      <c r="Q5" s="41" t="s">
        <v>148</v>
      </c>
    </row>
    <row r="6" spans="1:17" s="3" customFormat="1">
      <c r="A6" s="117" t="s">
        <v>2923</v>
      </c>
      <c r="B6" s="143" t="s">
        <v>2923</v>
      </c>
      <c r="C6" s="118" t="s">
        <v>2923</v>
      </c>
      <c r="D6" s="118" t="s">
        <v>2923</v>
      </c>
      <c r="E6" s="118" t="s">
        <v>2923</v>
      </c>
      <c r="F6" s="12" t="s">
        <v>21</v>
      </c>
      <c r="G6" s="118" t="s">
        <v>2923</v>
      </c>
      <c r="H6" s="12" t="s">
        <v>20</v>
      </c>
      <c r="I6" s="118" t="s">
        <v>2923</v>
      </c>
      <c r="J6" s="118" t="s">
        <v>2923</v>
      </c>
      <c r="K6" s="12" t="s">
        <v>19</v>
      </c>
      <c r="L6" s="12" t="s">
        <v>19</v>
      </c>
      <c r="M6" s="12" t="s">
        <v>197</v>
      </c>
      <c r="N6" s="118" t="s">
        <v>2923</v>
      </c>
      <c r="O6" s="12" t="s">
        <v>193</v>
      </c>
      <c r="P6" s="12" t="s">
        <v>19</v>
      </c>
      <c r="Q6" s="13" t="s">
        <v>19</v>
      </c>
    </row>
    <row r="7" spans="1:17" s="4" customFormat="1" ht="20.25">
      <c r="A7" s="119" t="s">
        <v>2923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111</v>
      </c>
      <c r="Q7" s="15" t="s">
        <v>112</v>
      </c>
    </row>
    <row r="8" spans="1:17" s="4" customFormat="1" ht="20.25">
      <c r="A8" s="70" t="s">
        <v>39</v>
      </c>
      <c r="B8" s="120" t="s">
        <v>2923</v>
      </c>
      <c r="C8" s="120" t="s">
        <v>2923</v>
      </c>
      <c r="D8" s="120" t="s">
        <v>2923</v>
      </c>
      <c r="E8" s="120" t="s">
        <v>2923</v>
      </c>
      <c r="F8" s="120" t="s">
        <v>2923</v>
      </c>
      <c r="G8" s="120" t="s">
        <v>2923</v>
      </c>
      <c r="H8" s="72">
        <v>6.2655016113044733</v>
      </c>
      <c r="I8" s="120" t="s">
        <v>2923</v>
      </c>
      <c r="J8" s="120" t="s">
        <v>2923</v>
      </c>
      <c r="K8" s="120" t="s">
        <v>2923</v>
      </c>
      <c r="L8" s="73">
        <v>3.9983546732514641E-2</v>
      </c>
      <c r="M8" s="120" t="s">
        <v>2923</v>
      </c>
      <c r="N8" s="120" t="s">
        <v>2923</v>
      </c>
      <c r="O8" s="72">
        <v>79866.741403162989</v>
      </c>
      <c r="P8" s="74">
        <f>IFERROR(O8/$O$8,0)</f>
        <v>1</v>
      </c>
      <c r="Q8" s="74">
        <f>O8/'סכום נכסי הקרן'!$C$41</f>
        <v>2.5538810704312617E-2</v>
      </c>
    </row>
    <row r="9" spans="1:17">
      <c r="A9" s="56" t="s">
        <v>37</v>
      </c>
      <c r="B9" s="121" t="s">
        <v>2923</v>
      </c>
      <c r="C9" s="121" t="s">
        <v>2923</v>
      </c>
      <c r="D9" s="121" t="s">
        <v>2923</v>
      </c>
      <c r="E9" s="121" t="s">
        <v>2923</v>
      </c>
      <c r="F9" s="121" t="s">
        <v>2923</v>
      </c>
      <c r="G9" s="121" t="s">
        <v>2923</v>
      </c>
      <c r="H9" s="65">
        <v>6.3117780167674509</v>
      </c>
      <c r="I9" s="121" t="s">
        <v>2923</v>
      </c>
      <c r="J9" s="121" t="s">
        <v>2923</v>
      </c>
      <c r="K9" s="121" t="s">
        <v>2923</v>
      </c>
      <c r="L9" s="75">
        <v>3.9740350744099373E-2</v>
      </c>
      <c r="M9" s="121" t="s">
        <v>2923</v>
      </c>
      <c r="N9" s="121" t="s">
        <v>2923</v>
      </c>
      <c r="O9" s="65">
        <v>79046.859543162995</v>
      </c>
      <c r="P9" s="66">
        <f t="shared" ref="P9:P72" si="0">IFERROR(O9/$O$8,0)</f>
        <v>0.98973437696848965</v>
      </c>
      <c r="Q9" s="66">
        <f>O9/'סכום נכסי הקרן'!$C$41</f>
        <v>2.5276638900949042E-2</v>
      </c>
    </row>
    <row r="10" spans="1:17">
      <c r="A10" s="71" t="s">
        <v>34</v>
      </c>
      <c r="B10" s="121" t="s">
        <v>2923</v>
      </c>
      <c r="C10" s="121" t="s">
        <v>2923</v>
      </c>
      <c r="D10" s="121" t="s">
        <v>2923</v>
      </c>
      <c r="E10" s="121" t="s">
        <v>2923</v>
      </c>
      <c r="F10" s="121" t="s">
        <v>2923</v>
      </c>
      <c r="G10" s="121" t="s">
        <v>2923</v>
      </c>
      <c r="H10" s="65">
        <v>10.614120741854284</v>
      </c>
      <c r="I10" s="121" t="s">
        <v>2923</v>
      </c>
      <c r="J10" s="121" t="s">
        <v>2923</v>
      </c>
      <c r="K10" s="121" t="s">
        <v>2923</v>
      </c>
      <c r="L10" s="75">
        <v>3.898182116092002E-2</v>
      </c>
      <c r="M10" s="121" t="s">
        <v>2923</v>
      </c>
      <c r="N10" s="121" t="s">
        <v>2923</v>
      </c>
      <c r="O10" s="65">
        <f>SUM(O11:O45)</f>
        <v>11893.39650703</v>
      </c>
      <c r="P10" s="66">
        <f t="shared" si="0"/>
        <v>0.1489155097363091</v>
      </c>
      <c r="Q10" s="66">
        <f>O10/'סכום נכסי הקרן'!$C$41</f>
        <v>3.8031250140918211E-3</v>
      </c>
    </row>
    <row r="11" spans="1:17">
      <c r="A11" s="61" t="s">
        <v>2849</v>
      </c>
      <c r="B11" s="68" t="s">
        <v>2528</v>
      </c>
      <c r="C11" s="55">
        <v>6028</v>
      </c>
      <c r="D11" s="124" t="s">
        <v>2923</v>
      </c>
      <c r="E11" s="55" t="s">
        <v>584</v>
      </c>
      <c r="F11" s="77">
        <v>43100</v>
      </c>
      <c r="G11" s="124" t="s">
        <v>2923</v>
      </c>
      <c r="H11" s="62">
        <v>7.4399999999888076</v>
      </c>
      <c r="I11" s="68" t="s">
        <v>26</v>
      </c>
      <c r="J11" s="68" t="s">
        <v>130</v>
      </c>
      <c r="K11" s="69">
        <v>6.4499999999888799E-2</v>
      </c>
      <c r="L11" s="69">
        <v>6.4499999999888799E-2</v>
      </c>
      <c r="M11" s="62">
        <v>122306.91218</v>
      </c>
      <c r="N11" s="64">
        <v>113.97</v>
      </c>
      <c r="O11" s="62">
        <v>139.393187799</v>
      </c>
      <c r="P11" s="63">
        <f t="shared" si="0"/>
        <v>1.7453220871420148E-3</v>
      </c>
      <c r="Q11" s="63">
        <f>O11/'סכום נכסי הקרן'!$C$41</f>
        <v>4.4573450401575731E-5</v>
      </c>
    </row>
    <row r="12" spans="1:17">
      <c r="A12" s="61" t="s">
        <v>2849</v>
      </c>
      <c r="B12" s="68" t="s">
        <v>2528</v>
      </c>
      <c r="C12" s="55">
        <v>6869</v>
      </c>
      <c r="D12" s="124" t="s">
        <v>2923</v>
      </c>
      <c r="E12" s="55" t="s">
        <v>584</v>
      </c>
      <c r="F12" s="77">
        <v>43555</v>
      </c>
      <c r="G12" s="124" t="s">
        <v>2923</v>
      </c>
      <c r="H12" s="62">
        <v>3.3700000000514128</v>
      </c>
      <c r="I12" s="68" t="s">
        <v>26</v>
      </c>
      <c r="J12" s="68" t="s">
        <v>130</v>
      </c>
      <c r="K12" s="69">
        <v>5.7400000000616958E-2</v>
      </c>
      <c r="L12" s="69">
        <v>5.7400000000616958E-2</v>
      </c>
      <c r="M12" s="62">
        <v>24182.271921</v>
      </c>
      <c r="N12" s="64">
        <v>100.54</v>
      </c>
      <c r="O12" s="62">
        <v>24.312856175</v>
      </c>
      <c r="P12" s="63">
        <f t="shared" si="0"/>
        <v>3.0441778076646469E-4</v>
      </c>
      <c r="Q12" s="63">
        <f>O12/'סכום נכסי הקרן'!$C$41</f>
        <v>7.774468078021681E-6</v>
      </c>
    </row>
    <row r="13" spans="1:17">
      <c r="A13" s="61" t="s">
        <v>2849</v>
      </c>
      <c r="B13" s="68" t="s">
        <v>2528</v>
      </c>
      <c r="C13" s="55">
        <v>6870</v>
      </c>
      <c r="D13" s="124" t="s">
        <v>2923</v>
      </c>
      <c r="E13" s="55" t="s">
        <v>584</v>
      </c>
      <c r="F13" s="77">
        <v>43555</v>
      </c>
      <c r="G13" s="124" t="s">
        <v>2923</v>
      </c>
      <c r="H13" s="62">
        <v>5.2400000000090241</v>
      </c>
      <c r="I13" s="68" t="s">
        <v>26</v>
      </c>
      <c r="J13" s="68" t="s">
        <v>130</v>
      </c>
      <c r="K13" s="69">
        <v>4.4200000000089557E-2</v>
      </c>
      <c r="L13" s="69">
        <v>4.4200000000089557E-2</v>
      </c>
      <c r="M13" s="62">
        <v>288119.52377600002</v>
      </c>
      <c r="N13" s="64">
        <v>101.54</v>
      </c>
      <c r="O13" s="62">
        <v>292.556564439</v>
      </c>
      <c r="P13" s="63">
        <f t="shared" si="0"/>
        <v>3.6630587313208423E-3</v>
      </c>
      <c r="Q13" s="63">
        <f>O13/'סכום נכסי הקרן'!$C$41</f>
        <v>9.3550163537982524E-5</v>
      </c>
    </row>
    <row r="14" spans="1:17">
      <c r="A14" s="61" t="s">
        <v>2849</v>
      </c>
      <c r="B14" s="68" t="s">
        <v>2528</v>
      </c>
      <c r="C14" s="55">
        <v>6868</v>
      </c>
      <c r="D14" s="124" t="s">
        <v>2923</v>
      </c>
      <c r="E14" s="55" t="s">
        <v>584</v>
      </c>
      <c r="F14" s="77">
        <v>43555</v>
      </c>
      <c r="G14" s="124" t="s">
        <v>2923</v>
      </c>
      <c r="H14" s="62">
        <v>5.6699999999929638</v>
      </c>
      <c r="I14" s="68" t="s">
        <v>26</v>
      </c>
      <c r="J14" s="68" t="s">
        <v>130</v>
      </c>
      <c r="K14" s="69">
        <v>1.8899999999976547E-2</v>
      </c>
      <c r="L14" s="69">
        <v>1.8899999999976547E-2</v>
      </c>
      <c r="M14" s="62">
        <v>153877.18102700001</v>
      </c>
      <c r="N14" s="64">
        <v>132.97999999999999</v>
      </c>
      <c r="O14" s="62">
        <v>204.62585063199995</v>
      </c>
      <c r="P14" s="63">
        <f t="shared" si="0"/>
        <v>2.5620908908635665E-3</v>
      </c>
      <c r="Q14" s="63">
        <f>O14/'סכום נכסי הקרן'!$C$41</f>
        <v>6.5432754269008302E-5</v>
      </c>
    </row>
    <row r="15" spans="1:17">
      <c r="A15" s="61" t="s">
        <v>2849</v>
      </c>
      <c r="B15" s="68" t="s">
        <v>2528</v>
      </c>
      <c r="C15" s="55">
        <v>6867</v>
      </c>
      <c r="D15" s="124" t="s">
        <v>2923</v>
      </c>
      <c r="E15" s="55" t="s">
        <v>584</v>
      </c>
      <c r="F15" s="77">
        <v>43555</v>
      </c>
      <c r="G15" s="124" t="s">
        <v>2923</v>
      </c>
      <c r="H15" s="62">
        <v>4.9799999999951368</v>
      </c>
      <c r="I15" s="68" t="s">
        <v>26</v>
      </c>
      <c r="J15" s="68" t="s">
        <v>130</v>
      </c>
      <c r="K15" s="69">
        <v>3.8699999999966136E-2</v>
      </c>
      <c r="L15" s="69">
        <v>3.8699999999966136E-2</v>
      </c>
      <c r="M15" s="62">
        <v>370504.56911600003</v>
      </c>
      <c r="N15" s="64">
        <v>124.32</v>
      </c>
      <c r="O15" s="62">
        <v>460.61122388799998</v>
      </c>
      <c r="P15" s="63">
        <f t="shared" si="0"/>
        <v>5.7672469891172778E-3</v>
      </c>
      <c r="Q15" s="63">
        <f>O15/'סכום נכסי הקרן'!$C$41</f>
        <v>1.4728862914008305E-4</v>
      </c>
    </row>
    <row r="16" spans="1:17">
      <c r="A16" s="61" t="s">
        <v>2849</v>
      </c>
      <c r="B16" s="68" t="s">
        <v>2528</v>
      </c>
      <c r="C16" s="55">
        <v>6866</v>
      </c>
      <c r="D16" s="124" t="s">
        <v>2923</v>
      </c>
      <c r="E16" s="55" t="s">
        <v>584</v>
      </c>
      <c r="F16" s="77">
        <v>43555</v>
      </c>
      <c r="G16" s="124" t="s">
        <v>2923</v>
      </c>
      <c r="H16" s="62">
        <v>5.890000000002086</v>
      </c>
      <c r="I16" s="68" t="s">
        <v>26</v>
      </c>
      <c r="J16" s="68" t="s">
        <v>130</v>
      </c>
      <c r="K16" s="69">
        <v>3.6600000000018701E-2</v>
      </c>
      <c r="L16" s="69">
        <v>3.6600000000018701E-2</v>
      </c>
      <c r="M16" s="62">
        <v>571481.05912600004</v>
      </c>
      <c r="N16" s="64">
        <v>121.64</v>
      </c>
      <c r="O16" s="62">
        <v>695.14947879500005</v>
      </c>
      <c r="P16" s="63">
        <f t="shared" si="0"/>
        <v>8.7038667983951306E-3</v>
      </c>
      <c r="Q16" s="63">
        <f>O16/'סכום נכסי הקרן'!$C$41</f>
        <v>2.2228640655976476E-4</v>
      </c>
    </row>
    <row r="17" spans="1:17">
      <c r="A17" s="61" t="s">
        <v>2849</v>
      </c>
      <c r="B17" s="68" t="s">
        <v>2528</v>
      </c>
      <c r="C17" s="55">
        <v>6865</v>
      </c>
      <c r="D17" s="124" t="s">
        <v>2923</v>
      </c>
      <c r="E17" s="55" t="s">
        <v>584</v>
      </c>
      <c r="F17" s="77">
        <v>43555</v>
      </c>
      <c r="G17" s="124" t="s">
        <v>2923</v>
      </c>
      <c r="H17" s="62">
        <v>3.9700000000014306</v>
      </c>
      <c r="I17" s="68" t="s">
        <v>26</v>
      </c>
      <c r="J17" s="68" t="s">
        <v>130</v>
      </c>
      <c r="K17" s="69">
        <v>2.7700000000002625E-2</v>
      </c>
      <c r="L17" s="69">
        <v>2.7700000000002625E-2</v>
      </c>
      <c r="M17" s="62">
        <v>277908.875933</v>
      </c>
      <c r="N17" s="64">
        <v>123.23</v>
      </c>
      <c r="O17" s="62">
        <v>342.46713898299998</v>
      </c>
      <c r="P17" s="63">
        <f t="shared" si="0"/>
        <v>4.2879818678746937E-3</v>
      </c>
      <c r="Q17" s="63">
        <f>O17/'סכום נכסי הקרן'!$C$41</f>
        <v>1.0950995722717664E-4</v>
      </c>
    </row>
    <row r="18" spans="1:17">
      <c r="A18" s="61" t="s">
        <v>2849</v>
      </c>
      <c r="B18" s="68" t="s">
        <v>2528</v>
      </c>
      <c r="C18" s="55">
        <v>5212</v>
      </c>
      <c r="D18" s="124" t="s">
        <v>2923</v>
      </c>
      <c r="E18" s="55" t="s">
        <v>584</v>
      </c>
      <c r="F18" s="77">
        <v>42643</v>
      </c>
      <c r="G18" s="124" t="s">
        <v>2923</v>
      </c>
      <c r="H18" s="62">
        <v>6.9400000000030317</v>
      </c>
      <c r="I18" s="68" t="s">
        <v>26</v>
      </c>
      <c r="J18" s="68" t="s">
        <v>130</v>
      </c>
      <c r="K18" s="69">
        <v>4.8500000000020346E-2</v>
      </c>
      <c r="L18" s="69">
        <v>4.8500000000020346E-2</v>
      </c>
      <c r="M18" s="62">
        <v>269822.25834399997</v>
      </c>
      <c r="N18" s="64">
        <v>100.21</v>
      </c>
      <c r="O18" s="62">
        <v>270.38888509700001</v>
      </c>
      <c r="P18" s="63">
        <f t="shared" si="0"/>
        <v>3.3855004016263984E-3</v>
      </c>
      <c r="Q18" s="63">
        <f>O18/'סכום נכסי הקרן'!$C$41</f>
        <v>8.6461653896510938E-5</v>
      </c>
    </row>
    <row r="19" spans="1:17">
      <c r="A19" s="61" t="s">
        <v>2850</v>
      </c>
      <c r="B19" s="68" t="s">
        <v>2528</v>
      </c>
      <c r="C19" s="55" t="s">
        <v>2529</v>
      </c>
      <c r="D19" s="124" t="s">
        <v>2923</v>
      </c>
      <c r="E19" s="55" t="s">
        <v>584</v>
      </c>
      <c r="F19" s="77">
        <v>45107</v>
      </c>
      <c r="G19" s="124" t="s">
        <v>2923</v>
      </c>
      <c r="H19" s="62">
        <v>9.1999999999965567</v>
      </c>
      <c r="I19" s="68" t="s">
        <v>26</v>
      </c>
      <c r="J19" s="68" t="s">
        <v>130</v>
      </c>
      <c r="K19" s="69">
        <v>7.0599999999998289E-2</v>
      </c>
      <c r="L19" s="69">
        <v>7.0599999999998289E-2</v>
      </c>
      <c r="M19" s="62">
        <v>221113.63566199999</v>
      </c>
      <c r="N19" s="64">
        <v>105.04</v>
      </c>
      <c r="O19" s="62">
        <v>232.25776288399996</v>
      </c>
      <c r="P19" s="63">
        <f t="shared" si="0"/>
        <v>2.9080660961435167E-3</v>
      </c>
      <c r="Q19" s="63">
        <f>O19/'סכום נכסי הקרן'!$C$41</f>
        <v>7.426854954503864E-5</v>
      </c>
    </row>
    <row r="20" spans="1:17">
      <c r="A20" s="61" t="s">
        <v>2850</v>
      </c>
      <c r="B20" s="68" t="s">
        <v>2528</v>
      </c>
      <c r="C20" s="55" t="s">
        <v>2530</v>
      </c>
      <c r="D20" s="124" t="s">
        <v>2923</v>
      </c>
      <c r="E20" s="55" t="s">
        <v>584</v>
      </c>
      <c r="F20" s="77">
        <v>45107</v>
      </c>
      <c r="G20" s="124" t="s">
        <v>2923</v>
      </c>
      <c r="H20" s="62">
        <v>8.9999999999944169</v>
      </c>
      <c r="I20" s="68" t="s">
        <v>26</v>
      </c>
      <c r="J20" s="68" t="s">
        <v>130</v>
      </c>
      <c r="K20" s="69">
        <v>7.139999999996316E-2</v>
      </c>
      <c r="L20" s="69">
        <v>7.139999999996316E-2</v>
      </c>
      <c r="M20" s="62">
        <v>171019.41098700001</v>
      </c>
      <c r="N20" s="64">
        <v>104.73</v>
      </c>
      <c r="O20" s="62">
        <v>179.108629119</v>
      </c>
      <c r="P20" s="63">
        <f t="shared" si="0"/>
        <v>2.2425934246505606E-3</v>
      </c>
      <c r="Q20" s="63">
        <f>O20/'סכום נכסי הקרן'!$C$41</f>
        <v>5.7273168958886824E-5</v>
      </c>
    </row>
    <row r="21" spans="1:17">
      <c r="A21" s="61" t="s">
        <v>2850</v>
      </c>
      <c r="B21" s="68" t="s">
        <v>2528</v>
      </c>
      <c r="C21" s="55" t="s">
        <v>2531</v>
      </c>
      <c r="D21" s="124" t="s">
        <v>2923</v>
      </c>
      <c r="E21" s="55" t="s">
        <v>584</v>
      </c>
      <c r="F21" s="77">
        <v>45107</v>
      </c>
      <c r="G21" s="124" t="s">
        <v>2923</v>
      </c>
      <c r="H21" s="62">
        <v>8.3999999998566217</v>
      </c>
      <c r="I21" s="68" t="s">
        <v>26</v>
      </c>
      <c r="J21" s="68" t="s">
        <v>130</v>
      </c>
      <c r="K21" s="69">
        <v>7.1899999998637915E-2</v>
      </c>
      <c r="L21" s="69">
        <v>7.1899999998637915E-2</v>
      </c>
      <c r="M21" s="62">
        <v>13717.410975999999</v>
      </c>
      <c r="N21" s="64">
        <v>101.69</v>
      </c>
      <c r="O21" s="62">
        <v>13.949235210000003</v>
      </c>
      <c r="P21" s="63">
        <f t="shared" si="0"/>
        <v>1.7465637091145384E-4</v>
      </c>
      <c r="Q21" s="63">
        <f>O21/'סכום נכסי הקרן'!$C$41</f>
        <v>4.4605159950098328E-6</v>
      </c>
    </row>
    <row r="22" spans="1:17">
      <c r="A22" s="61" t="s">
        <v>2850</v>
      </c>
      <c r="B22" s="68" t="s">
        <v>2528</v>
      </c>
      <c r="C22" s="55" t="s">
        <v>2532</v>
      </c>
      <c r="D22" s="124" t="s">
        <v>2923</v>
      </c>
      <c r="E22" s="55" t="s">
        <v>584</v>
      </c>
      <c r="F22" s="77">
        <v>45107</v>
      </c>
      <c r="G22" s="124" t="s">
        <v>2923</v>
      </c>
      <c r="H22" s="62">
        <v>7.4099999999845334</v>
      </c>
      <c r="I22" s="68" t="s">
        <v>26</v>
      </c>
      <c r="J22" s="68" t="s">
        <v>130</v>
      </c>
      <c r="K22" s="69">
        <v>7.0599999999873986E-2</v>
      </c>
      <c r="L22" s="69">
        <v>7.0599999999873986E-2</v>
      </c>
      <c r="M22" s="62">
        <v>107998.41553699999</v>
      </c>
      <c r="N22" s="64">
        <v>80.819999999999993</v>
      </c>
      <c r="O22" s="62">
        <v>87.284319435</v>
      </c>
      <c r="P22" s="63">
        <f t="shared" si="0"/>
        <v>1.0928744293496773E-3</v>
      </c>
      <c r="Q22" s="63">
        <f>O22/'סכום נכסי הקרן'!$C$41</f>
        <v>2.7910713174745082E-5</v>
      </c>
    </row>
    <row r="23" spans="1:17">
      <c r="A23" s="61" t="s">
        <v>2850</v>
      </c>
      <c r="B23" s="68" t="s">
        <v>2528</v>
      </c>
      <c r="C23" s="55" t="s">
        <v>2533</v>
      </c>
      <c r="D23" s="124" t="s">
        <v>2923</v>
      </c>
      <c r="E23" s="55" t="s">
        <v>584</v>
      </c>
      <c r="F23" s="77">
        <v>45107</v>
      </c>
      <c r="G23" s="124" t="s">
        <v>2923</v>
      </c>
      <c r="H23" s="62">
        <v>11.189999999967851</v>
      </c>
      <c r="I23" s="68" t="s">
        <v>26</v>
      </c>
      <c r="J23" s="68" t="s">
        <v>130</v>
      </c>
      <c r="K23" s="69">
        <v>3.5399999999868634E-2</v>
      </c>
      <c r="L23" s="69">
        <v>3.5399999999868634E-2</v>
      </c>
      <c r="M23" s="62">
        <v>40995.757547000001</v>
      </c>
      <c r="N23" s="64">
        <v>141.12</v>
      </c>
      <c r="O23" s="62">
        <v>57.853204493999989</v>
      </c>
      <c r="P23" s="63">
        <f t="shared" si="0"/>
        <v>7.2437166557178217E-4</v>
      </c>
      <c r="Q23" s="63">
        <f>O23/'סכום נכסי הקרן'!$C$41</f>
        <v>1.849959084660539E-5</v>
      </c>
    </row>
    <row r="24" spans="1:17">
      <c r="A24" s="61" t="s">
        <v>2850</v>
      </c>
      <c r="B24" s="68" t="s">
        <v>2528</v>
      </c>
      <c r="C24" s="55" t="s">
        <v>2534</v>
      </c>
      <c r="D24" s="124" t="s">
        <v>2923</v>
      </c>
      <c r="E24" s="55" t="s">
        <v>584</v>
      </c>
      <c r="F24" s="77">
        <v>45107</v>
      </c>
      <c r="G24" s="124" t="s">
        <v>2923</v>
      </c>
      <c r="H24" s="62">
        <v>10.419999999996341</v>
      </c>
      <c r="I24" s="68" t="s">
        <v>26</v>
      </c>
      <c r="J24" s="68" t="s">
        <v>130</v>
      </c>
      <c r="K24" s="69">
        <v>3.1799999999974446E-2</v>
      </c>
      <c r="L24" s="69">
        <v>3.1799999999974446E-2</v>
      </c>
      <c r="M24" s="62">
        <v>204045.26344400001</v>
      </c>
      <c r="N24" s="64">
        <v>141.91999999999999</v>
      </c>
      <c r="O24" s="62">
        <v>289.58105029300003</v>
      </c>
      <c r="P24" s="63">
        <f t="shared" si="0"/>
        <v>3.6258027459917332E-3</v>
      </c>
      <c r="Q24" s="63">
        <f>O24/'סכום נכסי הקרן'!$C$41</f>
        <v>9.2598689981059765E-5</v>
      </c>
    </row>
    <row r="25" spans="1:17">
      <c r="A25" s="61" t="s">
        <v>2850</v>
      </c>
      <c r="B25" s="68" t="s">
        <v>2528</v>
      </c>
      <c r="C25" s="55" t="s">
        <v>2535</v>
      </c>
      <c r="D25" s="124" t="s">
        <v>2923</v>
      </c>
      <c r="E25" s="55" t="s">
        <v>584</v>
      </c>
      <c r="F25" s="77">
        <v>45107</v>
      </c>
      <c r="G25" s="124" t="s">
        <v>2923</v>
      </c>
      <c r="H25" s="62">
        <v>10.510000000026062</v>
      </c>
      <c r="I25" s="68" t="s">
        <v>26</v>
      </c>
      <c r="J25" s="68" t="s">
        <v>130</v>
      </c>
      <c r="K25" s="69">
        <v>3.4300000000064911E-2</v>
      </c>
      <c r="L25" s="69">
        <v>3.4300000000064911E-2</v>
      </c>
      <c r="M25" s="62">
        <v>159233.498765</v>
      </c>
      <c r="N25" s="64">
        <v>129.63999999999999</v>
      </c>
      <c r="O25" s="62">
        <v>206.43028616200002</v>
      </c>
      <c r="P25" s="63">
        <f t="shared" si="0"/>
        <v>2.5846839690122211E-3</v>
      </c>
      <c r="Q25" s="63">
        <f>O25/'סכום נכסי הקרן'!$C$41</f>
        <v>6.600975461507454E-5</v>
      </c>
    </row>
    <row r="26" spans="1:17">
      <c r="A26" s="61" t="s">
        <v>2850</v>
      </c>
      <c r="B26" s="68" t="s">
        <v>2528</v>
      </c>
      <c r="C26" s="55" t="s">
        <v>2536</v>
      </c>
      <c r="D26" s="124" t="s">
        <v>2923</v>
      </c>
      <c r="E26" s="55" t="s">
        <v>584</v>
      </c>
      <c r="F26" s="77">
        <v>45107</v>
      </c>
      <c r="G26" s="124" t="s">
        <v>2923</v>
      </c>
      <c r="H26" s="62">
        <v>10.010000000007015</v>
      </c>
      <c r="I26" s="68" t="s">
        <v>26</v>
      </c>
      <c r="J26" s="68" t="s">
        <v>130</v>
      </c>
      <c r="K26" s="69">
        <v>3.3900000000022953E-2</v>
      </c>
      <c r="L26" s="69">
        <v>3.3900000000022953E-2</v>
      </c>
      <c r="M26" s="62">
        <v>602153.18092499999</v>
      </c>
      <c r="N26" s="64">
        <v>103.45</v>
      </c>
      <c r="O26" s="62">
        <v>622.927371763</v>
      </c>
      <c r="P26" s="63">
        <f t="shared" si="0"/>
        <v>7.7995841675635212E-3</v>
      </c>
      <c r="Q26" s="63">
        <f>O26/'סכום נכסי הקרן'!$C$41</f>
        <v>1.9919210362775847E-4</v>
      </c>
    </row>
    <row r="27" spans="1:17">
      <c r="A27" s="61" t="s">
        <v>2849</v>
      </c>
      <c r="B27" s="68" t="s">
        <v>2528</v>
      </c>
      <c r="C27" s="55">
        <v>5211</v>
      </c>
      <c r="D27" s="124" t="s">
        <v>2923</v>
      </c>
      <c r="E27" s="55" t="s">
        <v>584</v>
      </c>
      <c r="F27" s="77">
        <v>42643</v>
      </c>
      <c r="G27" s="124" t="s">
        <v>2923</v>
      </c>
      <c r="H27" s="62">
        <v>4.4900000000054989</v>
      </c>
      <c r="I27" s="68" t="s">
        <v>26</v>
      </c>
      <c r="J27" s="68" t="s">
        <v>130</v>
      </c>
      <c r="K27" s="69">
        <v>4.9800000000059533E-2</v>
      </c>
      <c r="L27" s="69">
        <v>4.9800000000059533E-2</v>
      </c>
      <c r="M27" s="62">
        <v>207161.15954299999</v>
      </c>
      <c r="N27" s="64">
        <v>95.69</v>
      </c>
      <c r="O27" s="62">
        <v>198.23251355900001</v>
      </c>
      <c r="P27" s="63">
        <f t="shared" si="0"/>
        <v>2.4820408354753452E-3</v>
      </c>
      <c r="Q27" s="63">
        <f>O27/'סכום נכסי הקרן'!$C$41</f>
        <v>6.3388371057578784E-5</v>
      </c>
    </row>
    <row r="28" spans="1:17">
      <c r="A28" s="61" t="s">
        <v>2849</v>
      </c>
      <c r="B28" s="68" t="s">
        <v>2528</v>
      </c>
      <c r="C28" s="55">
        <v>6027</v>
      </c>
      <c r="D28" s="124" t="s">
        <v>2923</v>
      </c>
      <c r="E28" s="55" t="s">
        <v>584</v>
      </c>
      <c r="F28" s="77">
        <v>43100</v>
      </c>
      <c r="G28" s="124" t="s">
        <v>2923</v>
      </c>
      <c r="H28" s="62">
        <v>8.1599999999980071</v>
      </c>
      <c r="I28" s="68" t="s">
        <v>26</v>
      </c>
      <c r="J28" s="68" t="s">
        <v>130</v>
      </c>
      <c r="K28" s="69">
        <v>4.7699999999983984E-2</v>
      </c>
      <c r="L28" s="69">
        <v>4.7699999999983984E-2</v>
      </c>
      <c r="M28" s="62">
        <v>454855.84795800003</v>
      </c>
      <c r="N28" s="64">
        <v>101.57</v>
      </c>
      <c r="O28" s="62">
        <v>461.99708476199999</v>
      </c>
      <c r="P28" s="63">
        <f t="shared" si="0"/>
        <v>5.78459915410676E-3</v>
      </c>
      <c r="Q28" s="63">
        <f>O28/'סכום נכסי הקרן'!$C$41</f>
        <v>1.4773178279705944E-4</v>
      </c>
    </row>
    <row r="29" spans="1:17">
      <c r="A29" s="61" t="s">
        <v>2849</v>
      </c>
      <c r="B29" s="68" t="s">
        <v>2528</v>
      </c>
      <c r="C29" s="55">
        <v>5025</v>
      </c>
      <c r="D29" s="124" t="s">
        <v>2923</v>
      </c>
      <c r="E29" s="55" t="s">
        <v>584</v>
      </c>
      <c r="F29" s="77">
        <v>42551</v>
      </c>
      <c r="G29" s="124" t="s">
        <v>2923</v>
      </c>
      <c r="H29" s="62">
        <v>7.6299999999970876</v>
      </c>
      <c r="I29" s="68" t="s">
        <v>26</v>
      </c>
      <c r="J29" s="68" t="s">
        <v>130</v>
      </c>
      <c r="K29" s="69">
        <v>5.0799999999990166E-2</v>
      </c>
      <c r="L29" s="69">
        <v>5.0799999999990166E-2</v>
      </c>
      <c r="M29" s="62">
        <v>288172.62189299997</v>
      </c>
      <c r="N29" s="64">
        <v>98.9</v>
      </c>
      <c r="O29" s="62">
        <v>285.00272304100002</v>
      </c>
      <c r="P29" s="63">
        <f t="shared" si="0"/>
        <v>3.5684781679312756E-3</v>
      </c>
      <c r="Q29" s="63">
        <f>O29/'סכום נכסי הקרן'!$C$41</f>
        <v>9.1134688433269144E-5</v>
      </c>
    </row>
    <row r="30" spans="1:17">
      <c r="A30" s="61" t="s">
        <v>2849</v>
      </c>
      <c r="B30" s="68" t="s">
        <v>2528</v>
      </c>
      <c r="C30" s="55">
        <v>5024</v>
      </c>
      <c r="D30" s="124" t="s">
        <v>2923</v>
      </c>
      <c r="E30" s="55" t="s">
        <v>584</v>
      </c>
      <c r="F30" s="77">
        <v>42551</v>
      </c>
      <c r="G30" s="124" t="s">
        <v>2923</v>
      </c>
      <c r="H30" s="62">
        <v>5.3300000000077885</v>
      </c>
      <c r="I30" s="68" t="s">
        <v>26</v>
      </c>
      <c r="J30" s="68" t="s">
        <v>130</v>
      </c>
      <c r="K30" s="69">
        <v>5.1200000000103107E-2</v>
      </c>
      <c r="L30" s="69">
        <v>5.1200000000103107E-2</v>
      </c>
      <c r="M30" s="62">
        <v>188367.23198899999</v>
      </c>
      <c r="N30" s="64">
        <v>96.79</v>
      </c>
      <c r="O30" s="62">
        <v>182.32064382600001</v>
      </c>
      <c r="P30" s="63">
        <f t="shared" si="0"/>
        <v>2.2828105995417449E-3</v>
      </c>
      <c r="Q30" s="63">
        <f>O30/'סכום נכסי הקרן'!$C$41</f>
        <v>5.8300267775495022E-5</v>
      </c>
    </row>
    <row r="31" spans="1:17">
      <c r="A31" s="61" t="s">
        <v>2849</v>
      </c>
      <c r="B31" s="68" t="s">
        <v>2528</v>
      </c>
      <c r="C31" s="55">
        <v>6026</v>
      </c>
      <c r="D31" s="124" t="s">
        <v>2923</v>
      </c>
      <c r="E31" s="55" t="s">
        <v>584</v>
      </c>
      <c r="F31" s="77">
        <v>43100</v>
      </c>
      <c r="G31" s="124" t="s">
        <v>2923</v>
      </c>
      <c r="H31" s="62">
        <v>6.0000000000000018</v>
      </c>
      <c r="I31" s="68" t="s">
        <v>26</v>
      </c>
      <c r="J31" s="68" t="s">
        <v>130</v>
      </c>
      <c r="K31" s="69">
        <v>4.9300000000010558E-2</v>
      </c>
      <c r="L31" s="69">
        <v>4.9300000000010558E-2</v>
      </c>
      <c r="M31" s="62">
        <v>555199.58487200004</v>
      </c>
      <c r="N31" s="64">
        <v>93.88</v>
      </c>
      <c r="O31" s="62">
        <v>521.2213702649999</v>
      </c>
      <c r="P31" s="63">
        <f t="shared" si="0"/>
        <v>6.5261379281007928E-3</v>
      </c>
      <c r="Q31" s="63">
        <f>O31/'סכום נכסי הקרן'!$C$41</f>
        <v>1.666698011760011E-4</v>
      </c>
    </row>
    <row r="32" spans="1:17">
      <c r="A32" s="61" t="s">
        <v>2849</v>
      </c>
      <c r="B32" s="68" t="s">
        <v>2528</v>
      </c>
      <c r="C32" s="55">
        <v>5023</v>
      </c>
      <c r="D32" s="124" t="s">
        <v>2923</v>
      </c>
      <c r="E32" s="55" t="s">
        <v>584</v>
      </c>
      <c r="F32" s="77">
        <v>42551</v>
      </c>
      <c r="G32" s="124" t="s">
        <v>2923</v>
      </c>
      <c r="H32" s="62">
        <v>7.2599999999992733</v>
      </c>
      <c r="I32" s="68" t="s">
        <v>26</v>
      </c>
      <c r="J32" s="68" t="s">
        <v>130</v>
      </c>
      <c r="K32" s="69">
        <v>5.6199999999992284E-2</v>
      </c>
      <c r="L32" s="69">
        <v>5.6199999999992284E-2</v>
      </c>
      <c r="M32" s="62">
        <v>767355.89714699995</v>
      </c>
      <c r="N32" s="64">
        <v>114.79</v>
      </c>
      <c r="O32" s="62">
        <v>880.84743466399993</v>
      </c>
      <c r="P32" s="63">
        <f t="shared" si="0"/>
        <v>1.102896423703491E-2</v>
      </c>
      <c r="Q32" s="63">
        <f>O32/'סכום נכסי הקרן'!$C$41</f>
        <v>2.8166662991426818E-4</v>
      </c>
    </row>
    <row r="33" spans="1:17">
      <c r="A33" s="61" t="s">
        <v>2849</v>
      </c>
      <c r="B33" s="68" t="s">
        <v>2528</v>
      </c>
      <c r="C33" s="55">
        <v>5210</v>
      </c>
      <c r="D33" s="124" t="s">
        <v>2923</v>
      </c>
      <c r="E33" s="55" t="s">
        <v>584</v>
      </c>
      <c r="F33" s="77">
        <v>42643</v>
      </c>
      <c r="G33" s="124" t="s">
        <v>2923</v>
      </c>
      <c r="H33" s="62">
        <v>6.8399999999958743</v>
      </c>
      <c r="I33" s="68" t="s">
        <v>26</v>
      </c>
      <c r="J33" s="68" t="s">
        <v>130</v>
      </c>
      <c r="K33" s="69">
        <v>4.4999999999970945E-2</v>
      </c>
      <c r="L33" s="69">
        <v>4.4999999999970945E-2</v>
      </c>
      <c r="M33" s="62">
        <v>574884.50972800003</v>
      </c>
      <c r="N33" s="64">
        <v>119.75</v>
      </c>
      <c r="O33" s="62">
        <v>688.42390857600003</v>
      </c>
      <c r="P33" s="63">
        <f t="shared" si="0"/>
        <v>8.6196568994955404E-3</v>
      </c>
      <c r="Q33" s="63">
        <f>O33/'סכום נכסי הקרן'!$C$41</f>
        <v>2.2013578589233883E-4</v>
      </c>
    </row>
    <row r="34" spans="1:17">
      <c r="A34" s="61" t="s">
        <v>2849</v>
      </c>
      <c r="B34" s="68" t="s">
        <v>2528</v>
      </c>
      <c r="C34" s="55">
        <v>6025</v>
      </c>
      <c r="D34" s="124" t="s">
        <v>2923</v>
      </c>
      <c r="E34" s="55" t="s">
        <v>584</v>
      </c>
      <c r="F34" s="77">
        <v>43100</v>
      </c>
      <c r="G34" s="124" t="s">
        <v>2923</v>
      </c>
      <c r="H34" s="62">
        <v>7.7099999999967785</v>
      </c>
      <c r="I34" s="68" t="s">
        <v>26</v>
      </c>
      <c r="J34" s="68" t="s">
        <v>130</v>
      </c>
      <c r="K34" s="69">
        <v>5.04999999999741E-2</v>
      </c>
      <c r="L34" s="69">
        <v>5.04999999999741E-2</v>
      </c>
      <c r="M34" s="62">
        <v>736008.05331999983</v>
      </c>
      <c r="N34" s="64">
        <v>120.63</v>
      </c>
      <c r="O34" s="62">
        <v>887.84640736599999</v>
      </c>
      <c r="P34" s="63">
        <f t="shared" si="0"/>
        <v>1.1116597369162708E-2</v>
      </c>
      <c r="Q34" s="63">
        <f>O34/'סכום נכסי הקרן'!$C$41</f>
        <v>2.8390467588710602E-4</v>
      </c>
    </row>
    <row r="35" spans="1:17">
      <c r="A35" s="61" t="s">
        <v>2849</v>
      </c>
      <c r="B35" s="68" t="s">
        <v>2528</v>
      </c>
      <c r="C35" s="55">
        <v>5022</v>
      </c>
      <c r="D35" s="124" t="s">
        <v>2923</v>
      </c>
      <c r="E35" s="55" t="s">
        <v>584</v>
      </c>
      <c r="F35" s="77">
        <v>42551</v>
      </c>
      <c r="G35" s="124" t="s">
        <v>2923</v>
      </c>
      <c r="H35" s="62">
        <v>6.8100000000037682</v>
      </c>
      <c r="I35" s="68" t="s">
        <v>26</v>
      </c>
      <c r="J35" s="68" t="s">
        <v>130</v>
      </c>
      <c r="K35" s="69">
        <v>2.5800000000010277E-2</v>
      </c>
      <c r="L35" s="69">
        <v>2.5800000000010277E-2</v>
      </c>
      <c r="M35" s="62">
        <v>511646.01669399999</v>
      </c>
      <c r="N35" s="64">
        <v>114.1</v>
      </c>
      <c r="O35" s="62">
        <v>583.78794958000003</v>
      </c>
      <c r="P35" s="63">
        <f t="shared" si="0"/>
        <v>7.3095250829512378E-3</v>
      </c>
      <c r="Q35" s="63">
        <f>O35/'סכום נכסי הקרן'!$C$41</f>
        <v>1.8667657743191664E-4</v>
      </c>
    </row>
    <row r="36" spans="1:17">
      <c r="A36" s="61" t="s">
        <v>2849</v>
      </c>
      <c r="B36" s="68" t="s">
        <v>2528</v>
      </c>
      <c r="C36" s="55">
        <v>6024</v>
      </c>
      <c r="D36" s="124" t="s">
        <v>2923</v>
      </c>
      <c r="E36" s="55" t="s">
        <v>584</v>
      </c>
      <c r="F36" s="77">
        <v>43100</v>
      </c>
      <c r="G36" s="124" t="s">
        <v>2923</v>
      </c>
      <c r="H36" s="62">
        <v>7.0899999999953431</v>
      </c>
      <c r="I36" s="68" t="s">
        <v>26</v>
      </c>
      <c r="J36" s="68" t="s">
        <v>130</v>
      </c>
      <c r="K36" s="69">
        <v>2.3499999999982958E-2</v>
      </c>
      <c r="L36" s="69">
        <v>2.3499999999982958E-2</v>
      </c>
      <c r="M36" s="62">
        <v>531410.85885299998</v>
      </c>
      <c r="N36" s="64">
        <v>114.89844342716016</v>
      </c>
      <c r="O36" s="62">
        <v>610.58280502500008</v>
      </c>
      <c r="P36" s="63">
        <f t="shared" si="0"/>
        <v>7.6450196201546666E-3</v>
      </c>
      <c r="Q36" s="63">
        <f>O36/'סכום נכסי הקרן'!$C$41</f>
        <v>1.9524470890988597E-4</v>
      </c>
    </row>
    <row r="37" spans="1:17">
      <c r="A37" s="61" t="s">
        <v>2849</v>
      </c>
      <c r="B37" s="68" t="s">
        <v>2528</v>
      </c>
      <c r="C37" s="55">
        <v>5209</v>
      </c>
      <c r="D37" s="124" t="s">
        <v>2923</v>
      </c>
      <c r="E37" s="55" t="s">
        <v>584</v>
      </c>
      <c r="F37" s="77">
        <v>42643</v>
      </c>
      <c r="G37" s="124" t="s">
        <v>2923</v>
      </c>
      <c r="H37" s="62">
        <v>5.8800000000075068</v>
      </c>
      <c r="I37" s="68" t="s">
        <v>26</v>
      </c>
      <c r="J37" s="68" t="s">
        <v>130</v>
      </c>
      <c r="K37" s="69">
        <v>2.3500000000031655E-2</v>
      </c>
      <c r="L37" s="69">
        <v>2.3500000000031655E-2</v>
      </c>
      <c r="M37" s="62">
        <v>384892.505917</v>
      </c>
      <c r="N37" s="64">
        <v>114.91</v>
      </c>
      <c r="O37" s="62">
        <v>442.28010773599999</v>
      </c>
      <c r="P37" s="63">
        <f t="shared" si="0"/>
        <v>5.537725716182584E-3</v>
      </c>
      <c r="Q37" s="63">
        <f>O37/'סכום נכסי הקרן'!$C$41</f>
        <v>1.4142692879799102E-4</v>
      </c>
    </row>
    <row r="38" spans="1:17">
      <c r="A38" s="61" t="s">
        <v>2850</v>
      </c>
      <c r="B38" s="68" t="s">
        <v>2528</v>
      </c>
      <c r="C38" s="55">
        <v>9902</v>
      </c>
      <c r="D38" s="124" t="s">
        <v>2923</v>
      </c>
      <c r="E38" s="55" t="s">
        <v>584</v>
      </c>
      <c r="F38" s="77">
        <v>45286</v>
      </c>
      <c r="G38" s="124" t="s">
        <v>2923</v>
      </c>
      <c r="H38" s="102">
        <v>8.39</v>
      </c>
      <c r="I38" s="68" t="s">
        <v>26</v>
      </c>
      <c r="J38" s="68" t="s">
        <v>130</v>
      </c>
      <c r="K38" s="69">
        <v>4.4699999999999997E-2</v>
      </c>
      <c r="L38" s="69">
        <v>4.4699999999999997E-2</v>
      </c>
      <c r="M38" s="62">
        <v>26190.289703999999</v>
      </c>
      <c r="N38" s="64">
        <v>104.551463</v>
      </c>
      <c r="O38" s="62">
        <v>27.382331063000002</v>
      </c>
      <c r="P38" s="63">
        <f t="shared" si="0"/>
        <v>3.4285023505310525E-4</v>
      </c>
      <c r="Q38" s="63">
        <f>O38/'סכום נכסי הקרן'!$C$41</f>
        <v>8.7559872529503401E-6</v>
      </c>
    </row>
    <row r="39" spans="1:17">
      <c r="A39" s="61" t="s">
        <v>2850</v>
      </c>
      <c r="B39" s="68" t="s">
        <v>2528</v>
      </c>
      <c r="C39" s="55">
        <v>9903</v>
      </c>
      <c r="D39" s="124" t="s">
        <v>2923</v>
      </c>
      <c r="E39" s="55" t="s">
        <v>584</v>
      </c>
      <c r="F39" s="77">
        <v>45286</v>
      </c>
      <c r="G39" s="124" t="s">
        <v>2923</v>
      </c>
      <c r="H39" s="62">
        <v>8.2799999999999994</v>
      </c>
      <c r="I39" s="68" t="s">
        <v>26</v>
      </c>
      <c r="J39" s="68" t="s">
        <v>130</v>
      </c>
      <c r="K39" s="69">
        <v>7.9500000000000001E-2</v>
      </c>
      <c r="L39" s="69">
        <v>7.9500000000000001E-2</v>
      </c>
      <c r="M39" s="62">
        <v>263515.82422000001</v>
      </c>
      <c r="N39" s="64">
        <v>103.45296500000001</v>
      </c>
      <c r="O39" s="62">
        <v>272.61493338899999</v>
      </c>
      <c r="P39" s="63">
        <f t="shared" si="0"/>
        <v>3.4133724326231686E-3</v>
      </c>
      <c r="Q39" s="63">
        <f>O39/'סכום נכסי הקרן'!$C$41</f>
        <v>8.717347242008218E-5</v>
      </c>
    </row>
    <row r="40" spans="1:17">
      <c r="A40" s="61" t="s">
        <v>2850</v>
      </c>
      <c r="B40" s="68" t="s">
        <v>2528</v>
      </c>
      <c r="C40" s="55">
        <v>9901</v>
      </c>
      <c r="D40" s="124" t="s">
        <v>2923</v>
      </c>
      <c r="E40" s="55" t="s">
        <v>584</v>
      </c>
      <c r="F40" s="77">
        <v>45286</v>
      </c>
      <c r="G40" s="124" t="s">
        <v>2923</v>
      </c>
      <c r="H40" s="62">
        <v>7.92</v>
      </c>
      <c r="I40" s="68" t="s">
        <v>26</v>
      </c>
      <c r="J40" s="68" t="s">
        <v>130</v>
      </c>
      <c r="K40" s="69">
        <v>7.6600000000000001E-2</v>
      </c>
      <c r="L40" s="69">
        <v>7.6600000000000001E-2</v>
      </c>
      <c r="M40" s="62">
        <v>52843.784097000003</v>
      </c>
      <c r="N40" s="64">
        <v>104.248654</v>
      </c>
      <c r="O40" s="62">
        <v>55.088933656000002</v>
      </c>
      <c r="P40" s="63">
        <f t="shared" si="0"/>
        <v>6.8976062736695427E-4</v>
      </c>
      <c r="Q40" s="63">
        <f>O40/'סכום נכסי הקרן'!$C$41</f>
        <v>1.7615666093612558E-5</v>
      </c>
    </row>
    <row r="41" spans="1:17">
      <c r="A41" s="61" t="s">
        <v>2850</v>
      </c>
      <c r="B41" s="68" t="s">
        <v>2528</v>
      </c>
      <c r="C41" s="55">
        <v>9900</v>
      </c>
      <c r="D41" s="124" t="s">
        <v>2923</v>
      </c>
      <c r="E41" s="55" t="s">
        <v>584</v>
      </c>
      <c r="F41" s="77">
        <v>45286</v>
      </c>
      <c r="G41" s="124" t="s">
        <v>2923</v>
      </c>
      <c r="H41" s="62">
        <v>8.3800000000000008</v>
      </c>
      <c r="I41" s="68" t="s">
        <v>26</v>
      </c>
      <c r="J41" s="68" t="s">
        <v>130</v>
      </c>
      <c r="K41" s="69">
        <v>7.1099999999999997E-2</v>
      </c>
      <c r="L41" s="69">
        <v>7.1099999999999997E-2</v>
      </c>
      <c r="M41" s="62">
        <v>97008.072920000006</v>
      </c>
      <c r="N41" s="64">
        <v>85.123093999999995</v>
      </c>
      <c r="O41" s="62">
        <v>82.576273088999997</v>
      </c>
      <c r="P41" s="63">
        <f t="shared" si="0"/>
        <v>1.0339256571413053E-3</v>
      </c>
      <c r="Q41" s="63">
        <f>O41/'סכום נכסי הקרן'!$C$41</f>
        <v>2.6405231640063829E-5</v>
      </c>
    </row>
    <row r="42" spans="1:17">
      <c r="A42" s="61" t="s">
        <v>2850</v>
      </c>
      <c r="B42" s="68" t="s">
        <v>2528</v>
      </c>
      <c r="C42" s="55">
        <v>9897</v>
      </c>
      <c r="D42" s="124" t="s">
        <v>2923</v>
      </c>
      <c r="E42" s="55" t="s">
        <v>584</v>
      </c>
      <c r="F42" s="77">
        <v>45286</v>
      </c>
      <c r="G42" s="124" t="s">
        <v>2923</v>
      </c>
      <c r="H42" s="62">
        <v>8.8800000000000008</v>
      </c>
      <c r="I42" s="68" t="s">
        <v>26</v>
      </c>
      <c r="J42" s="68" t="s">
        <v>130</v>
      </c>
      <c r="K42" s="69">
        <v>4.6600000000000003E-2</v>
      </c>
      <c r="L42" s="69">
        <v>4.6600000000000003E-2</v>
      </c>
      <c r="M42" s="62">
        <v>420852.58844000002</v>
      </c>
      <c r="N42" s="64">
        <v>139.14890399999999</v>
      </c>
      <c r="O42" s="62">
        <v>585.61171464699999</v>
      </c>
      <c r="P42" s="63">
        <f t="shared" si="0"/>
        <v>7.3323601834568881E-3</v>
      </c>
      <c r="Q42" s="63">
        <f>O42/'סכום נכסי הקרן'!$C$41</f>
        <v>1.8725975874114438E-4</v>
      </c>
    </row>
    <row r="43" spans="1:17">
      <c r="A43" s="61" t="s">
        <v>2850</v>
      </c>
      <c r="B43" s="68" t="s">
        <v>2528</v>
      </c>
      <c r="C43" s="55">
        <v>9896</v>
      </c>
      <c r="D43" s="124" t="s">
        <v>2923</v>
      </c>
      <c r="E43" s="55" t="s">
        <v>584</v>
      </c>
      <c r="F43" s="77">
        <v>45286</v>
      </c>
      <c r="G43" s="124" t="s">
        <v>2923</v>
      </c>
      <c r="H43" s="62">
        <v>9.57</v>
      </c>
      <c r="I43" s="68" t="s">
        <v>26</v>
      </c>
      <c r="J43" s="68" t="s">
        <v>130</v>
      </c>
      <c r="K43" s="69">
        <v>4.4600000000000001E-2</v>
      </c>
      <c r="L43" s="69">
        <v>4.4600000000000001E-2</v>
      </c>
      <c r="M43" s="62">
        <v>646125.16420600004</v>
      </c>
      <c r="N43" s="64">
        <v>105.39944300000001</v>
      </c>
      <c r="O43" s="62">
        <v>681.01240754499997</v>
      </c>
      <c r="P43" s="63">
        <f t="shared" si="0"/>
        <v>8.5268585594006664E-3</v>
      </c>
      <c r="Q43" s="63">
        <f>O43/'סכום נכסי הקרן'!$C$41</f>
        <v>2.1776582665098142E-4</v>
      </c>
    </row>
    <row r="44" spans="1:17">
      <c r="A44" s="61" t="s">
        <v>2850</v>
      </c>
      <c r="B44" s="68" t="s">
        <v>2528</v>
      </c>
      <c r="C44" s="55">
        <v>9898</v>
      </c>
      <c r="D44" s="124" t="s">
        <v>2923</v>
      </c>
      <c r="E44" s="55" t="s">
        <v>584</v>
      </c>
      <c r="F44" s="77">
        <v>45286</v>
      </c>
      <c r="G44" s="124" t="s">
        <v>2923</v>
      </c>
      <c r="H44" s="62">
        <v>9.99</v>
      </c>
      <c r="I44" s="68" t="s">
        <v>26</v>
      </c>
      <c r="J44" s="68" t="s">
        <v>130</v>
      </c>
      <c r="K44" s="69">
        <v>2.5899999999999999E-2</v>
      </c>
      <c r="L44" s="69">
        <v>2.5899999999999999E-2</v>
      </c>
      <c r="M44" s="62">
        <v>118499.55236999999</v>
      </c>
      <c r="N44" s="64">
        <v>130.05219399999999</v>
      </c>
      <c r="O44" s="62">
        <v>154.111245524</v>
      </c>
      <c r="P44" s="63">
        <f t="shared" si="0"/>
        <v>1.9296047743585126E-3</v>
      </c>
      <c r="Q44" s="63">
        <f>O44/'סכום נכסי הקרן'!$C$41</f>
        <v>4.9279811066479915E-5</v>
      </c>
    </row>
    <row r="45" spans="1:17">
      <c r="A45" s="61" t="s">
        <v>2850</v>
      </c>
      <c r="B45" s="68" t="s">
        <v>2528</v>
      </c>
      <c r="C45" s="55">
        <v>9899</v>
      </c>
      <c r="D45" s="124" t="s">
        <v>2923</v>
      </c>
      <c r="E45" s="55" t="s">
        <v>584</v>
      </c>
      <c r="F45" s="77">
        <v>45286</v>
      </c>
      <c r="G45" s="124" t="s">
        <v>2923</v>
      </c>
      <c r="H45" s="62">
        <v>9.58</v>
      </c>
      <c r="I45" s="68" t="s">
        <v>26</v>
      </c>
      <c r="J45" s="68" t="s">
        <v>130</v>
      </c>
      <c r="K45" s="69">
        <v>2.9899999999999999E-2</v>
      </c>
      <c r="L45" s="69">
        <v>2.9899999999999999E-2</v>
      </c>
      <c r="M45" s="62">
        <v>137934.79857899999</v>
      </c>
      <c r="N45" s="64">
        <v>125.826601</v>
      </c>
      <c r="O45" s="62">
        <v>173.55867454899999</v>
      </c>
      <c r="P45" s="63">
        <f t="shared" si="0"/>
        <v>2.1731032404700874E-3</v>
      </c>
      <c r="Q45" s="63">
        <f>O45/'סכום נכסי הקרן'!$C$41</f>
        <v>5.5498472299293902E-5</v>
      </c>
    </row>
    <row r="46" spans="1:17">
      <c r="A46" s="123" t="s">
        <v>2923</v>
      </c>
      <c r="B46" s="124" t="s">
        <v>2923</v>
      </c>
      <c r="C46" s="124" t="s">
        <v>2923</v>
      </c>
      <c r="D46" s="124" t="s">
        <v>2923</v>
      </c>
      <c r="E46" s="124" t="s">
        <v>2923</v>
      </c>
      <c r="F46" s="124" t="s">
        <v>2923</v>
      </c>
      <c r="G46" s="124" t="s">
        <v>2923</v>
      </c>
      <c r="H46" s="124" t="s">
        <v>2923</v>
      </c>
      <c r="I46" s="124" t="s">
        <v>2923</v>
      </c>
      <c r="J46" s="124" t="s">
        <v>2923</v>
      </c>
      <c r="K46" s="124" t="s">
        <v>2923</v>
      </c>
      <c r="L46" s="124" t="s">
        <v>2923</v>
      </c>
      <c r="M46" s="124" t="s">
        <v>2923</v>
      </c>
      <c r="N46" s="124" t="s">
        <v>2923</v>
      </c>
      <c r="O46" s="124" t="s">
        <v>2923</v>
      </c>
      <c r="P46" s="124" t="s">
        <v>2923</v>
      </c>
      <c r="Q46" s="124" t="s">
        <v>2923</v>
      </c>
    </row>
    <row r="47" spans="1:17">
      <c r="A47" s="71" t="s">
        <v>36</v>
      </c>
      <c r="B47" s="121" t="s">
        <v>2923</v>
      </c>
      <c r="C47" s="121" t="s">
        <v>2923</v>
      </c>
      <c r="D47" s="121" t="s">
        <v>2923</v>
      </c>
      <c r="E47" s="121" t="s">
        <v>2923</v>
      </c>
      <c r="F47" s="121" t="s">
        <v>2923</v>
      </c>
      <c r="G47" s="121" t="s">
        <v>2923</v>
      </c>
      <c r="H47" s="65">
        <v>5.5187856904727619</v>
      </c>
      <c r="I47" s="121" t="s">
        <v>2923</v>
      </c>
      <c r="J47" s="121" t="s">
        <v>2923</v>
      </c>
      <c r="K47" s="121" t="s">
        <v>2923</v>
      </c>
      <c r="L47" s="75">
        <v>3.9880160186806318E-2</v>
      </c>
      <c r="M47" s="121" t="s">
        <v>2923</v>
      </c>
      <c r="N47" s="121" t="s">
        <v>2923</v>
      </c>
      <c r="O47" s="65">
        <f>SUM(O48:O279)</f>
        <v>63810.776111125</v>
      </c>
      <c r="P47" s="66">
        <f t="shared" si="0"/>
        <v>0.79896556426424936</v>
      </c>
      <c r="Q47" s="66">
        <f>O47/'סכום נכסי הקרן'!$C$41</f>
        <v>2.040463030500898E-2</v>
      </c>
    </row>
    <row r="48" spans="1:17">
      <c r="A48" s="61" t="s">
        <v>2851</v>
      </c>
      <c r="B48" s="68" t="s">
        <v>2537</v>
      </c>
      <c r="C48" s="55" t="s">
        <v>2538</v>
      </c>
      <c r="D48" s="124" t="s">
        <v>2923</v>
      </c>
      <c r="E48" s="55" t="s">
        <v>278</v>
      </c>
      <c r="F48" s="77">
        <v>42368</v>
      </c>
      <c r="G48" s="55" t="s">
        <v>250</v>
      </c>
      <c r="H48" s="62">
        <v>6.8200000000039163</v>
      </c>
      <c r="I48" s="68" t="s">
        <v>126</v>
      </c>
      <c r="J48" s="68" t="s">
        <v>130</v>
      </c>
      <c r="K48" s="69">
        <v>3.1699999999999999E-2</v>
      </c>
      <c r="L48" s="69">
        <v>2.3900000000045697E-2</v>
      </c>
      <c r="M48" s="62">
        <v>129082.13988800001</v>
      </c>
      <c r="N48" s="64">
        <v>118.66</v>
      </c>
      <c r="O48" s="62">
        <v>153.16887976999999</v>
      </c>
      <c r="P48" s="63">
        <f t="shared" si="0"/>
        <v>1.9178055480792908E-3</v>
      </c>
      <c r="Q48" s="63">
        <f>O48/'סכום נכסי הקרן'!$C$41</f>
        <v>4.8978472860077521E-5</v>
      </c>
    </row>
    <row r="49" spans="1:17">
      <c r="A49" s="61" t="s">
        <v>2851</v>
      </c>
      <c r="B49" s="68" t="s">
        <v>2537</v>
      </c>
      <c r="C49" s="55" t="s">
        <v>2539</v>
      </c>
      <c r="D49" s="124" t="s">
        <v>2923</v>
      </c>
      <c r="E49" s="55" t="s">
        <v>278</v>
      </c>
      <c r="F49" s="77">
        <v>42388</v>
      </c>
      <c r="G49" s="55" t="s">
        <v>250</v>
      </c>
      <c r="H49" s="62">
        <v>6.8199999999941321</v>
      </c>
      <c r="I49" s="68" t="s">
        <v>126</v>
      </c>
      <c r="J49" s="68" t="s">
        <v>130</v>
      </c>
      <c r="K49" s="69">
        <v>3.1899999999999998E-2</v>
      </c>
      <c r="L49" s="69">
        <v>2.4099999999970666E-2</v>
      </c>
      <c r="M49" s="62">
        <v>180714.997309</v>
      </c>
      <c r="N49" s="64">
        <v>118.83</v>
      </c>
      <c r="O49" s="62">
        <v>214.74363114300002</v>
      </c>
      <c r="P49" s="63">
        <f t="shared" si="0"/>
        <v>2.6887741676974875E-3</v>
      </c>
      <c r="Q49" s="63">
        <f>O49/'סכום נכסי הקרן'!$C$41</f>
        <v>6.8668094495471832E-5</v>
      </c>
    </row>
    <row r="50" spans="1:17">
      <c r="A50" s="61" t="s">
        <v>2851</v>
      </c>
      <c r="B50" s="68" t="s">
        <v>2537</v>
      </c>
      <c r="C50" s="55" t="s">
        <v>2540</v>
      </c>
      <c r="D50" s="124" t="s">
        <v>2923</v>
      </c>
      <c r="E50" s="55" t="s">
        <v>278</v>
      </c>
      <c r="F50" s="77">
        <v>42509</v>
      </c>
      <c r="G50" s="55" t="s">
        <v>250</v>
      </c>
      <c r="H50" s="62">
        <v>6.8800000000127515</v>
      </c>
      <c r="I50" s="68" t="s">
        <v>126</v>
      </c>
      <c r="J50" s="68" t="s">
        <v>130</v>
      </c>
      <c r="K50" s="69">
        <v>2.7400000000000001E-2</v>
      </c>
      <c r="L50" s="69">
        <v>2.5900000000037195E-2</v>
      </c>
      <c r="M50" s="62">
        <v>180714.997309</v>
      </c>
      <c r="N50" s="64">
        <v>114.57</v>
      </c>
      <c r="O50" s="62">
        <v>207.045171197</v>
      </c>
      <c r="P50" s="63">
        <f t="shared" si="0"/>
        <v>2.5923828562360793E-3</v>
      </c>
      <c r="Q50" s="63">
        <f>O50/'סכום נכסי הקרן'!$C$41</f>
        <v>6.6206375038518493E-5</v>
      </c>
    </row>
    <row r="51" spans="1:17">
      <c r="A51" s="61" t="s">
        <v>2851</v>
      </c>
      <c r="B51" s="68" t="s">
        <v>2537</v>
      </c>
      <c r="C51" s="55" t="s">
        <v>2541</v>
      </c>
      <c r="D51" s="124" t="s">
        <v>2923</v>
      </c>
      <c r="E51" s="55" t="s">
        <v>278</v>
      </c>
      <c r="F51" s="77">
        <v>42723</v>
      </c>
      <c r="G51" s="55" t="s">
        <v>250</v>
      </c>
      <c r="H51" s="62">
        <v>6.7900000001011431</v>
      </c>
      <c r="I51" s="68" t="s">
        <v>126</v>
      </c>
      <c r="J51" s="68" t="s">
        <v>130</v>
      </c>
      <c r="K51" s="69">
        <v>3.15E-2</v>
      </c>
      <c r="L51" s="69">
        <v>2.7500000000250352E-2</v>
      </c>
      <c r="M51" s="62">
        <v>25816.427676999996</v>
      </c>
      <c r="N51" s="64">
        <v>116.04</v>
      </c>
      <c r="O51" s="62">
        <v>29.957383943000004</v>
      </c>
      <c r="P51" s="63">
        <f t="shared" si="0"/>
        <v>3.7509210237809444E-4</v>
      </c>
      <c r="Q51" s="63">
        <f>O51/'סכום נכסי הקרן'!$C$41</f>
        <v>9.5794061993168016E-6</v>
      </c>
    </row>
    <row r="52" spans="1:17">
      <c r="A52" s="61" t="s">
        <v>2851</v>
      </c>
      <c r="B52" s="68" t="s">
        <v>2537</v>
      </c>
      <c r="C52" s="55" t="s">
        <v>2542</v>
      </c>
      <c r="D52" s="124" t="s">
        <v>2923</v>
      </c>
      <c r="E52" s="55" t="s">
        <v>278</v>
      </c>
      <c r="F52" s="77">
        <v>42918</v>
      </c>
      <c r="G52" s="55" t="s">
        <v>250</v>
      </c>
      <c r="H52" s="62">
        <v>6.7600000000163449</v>
      </c>
      <c r="I52" s="68" t="s">
        <v>126</v>
      </c>
      <c r="J52" s="68" t="s">
        <v>130</v>
      </c>
      <c r="K52" s="69">
        <v>3.1899999999999998E-2</v>
      </c>
      <c r="L52" s="69">
        <v>2.9900000000074919E-2</v>
      </c>
      <c r="M52" s="62">
        <v>129082.13988800001</v>
      </c>
      <c r="N52" s="64">
        <v>113.75</v>
      </c>
      <c r="O52" s="62">
        <v>146.83093331000001</v>
      </c>
      <c r="P52" s="63">
        <f t="shared" si="0"/>
        <v>1.8384490306021801E-3</v>
      </c>
      <c r="Q52" s="63">
        <f>O52/'סכום נכסי הקרן'!$C$41</f>
        <v>4.6951801782076114E-5</v>
      </c>
    </row>
    <row r="53" spans="1:17">
      <c r="A53" s="61" t="s">
        <v>2851</v>
      </c>
      <c r="B53" s="68" t="s">
        <v>2537</v>
      </c>
      <c r="C53" s="55" t="s">
        <v>2543</v>
      </c>
      <c r="D53" s="124" t="s">
        <v>2923</v>
      </c>
      <c r="E53" s="55" t="s">
        <v>278</v>
      </c>
      <c r="F53" s="77">
        <v>43915</v>
      </c>
      <c r="G53" s="55" t="s">
        <v>250</v>
      </c>
      <c r="H53" s="62">
        <v>6.7899999999890355</v>
      </c>
      <c r="I53" s="68" t="s">
        <v>126</v>
      </c>
      <c r="J53" s="68" t="s">
        <v>130</v>
      </c>
      <c r="K53" s="69">
        <v>2.6600000000000002E-2</v>
      </c>
      <c r="L53" s="69">
        <v>3.5599999999953752E-2</v>
      </c>
      <c r="M53" s="62">
        <v>271751.874878</v>
      </c>
      <c r="N53" s="64">
        <v>105.04</v>
      </c>
      <c r="O53" s="62">
        <v>285.44819274700001</v>
      </c>
      <c r="P53" s="63">
        <f t="shared" si="0"/>
        <v>3.5740558301492857E-3</v>
      </c>
      <c r="Q53" s="63">
        <f>O53/'סכום נכסי הקרן'!$C$41</f>
        <v>9.1277135292827492E-5</v>
      </c>
    </row>
    <row r="54" spans="1:17">
      <c r="A54" s="61" t="s">
        <v>2851</v>
      </c>
      <c r="B54" s="68" t="s">
        <v>2537</v>
      </c>
      <c r="C54" s="55" t="s">
        <v>2544</v>
      </c>
      <c r="D54" s="124" t="s">
        <v>2923</v>
      </c>
      <c r="E54" s="55" t="s">
        <v>278</v>
      </c>
      <c r="F54" s="77">
        <v>44168</v>
      </c>
      <c r="G54" s="55" t="s">
        <v>250</v>
      </c>
      <c r="H54" s="62">
        <v>6.9100000000002613</v>
      </c>
      <c r="I54" s="68" t="s">
        <v>126</v>
      </c>
      <c r="J54" s="68" t="s">
        <v>130</v>
      </c>
      <c r="K54" s="69">
        <v>1.89E-2</v>
      </c>
      <c r="L54" s="69">
        <v>3.8099999999976576E-2</v>
      </c>
      <c r="M54" s="62">
        <v>275228.44427799998</v>
      </c>
      <c r="N54" s="64">
        <v>97.7</v>
      </c>
      <c r="O54" s="62">
        <v>268.898168623</v>
      </c>
      <c r="P54" s="63">
        <f t="shared" si="0"/>
        <v>3.3668353547269018E-3</v>
      </c>
      <c r="Q54" s="63">
        <f>O54/'סכום נכסי הקרן'!$C$41</f>
        <v>8.5984970796957575E-5</v>
      </c>
    </row>
    <row r="55" spans="1:17">
      <c r="A55" s="61" t="s">
        <v>2851</v>
      </c>
      <c r="B55" s="68" t="s">
        <v>2537</v>
      </c>
      <c r="C55" s="55" t="s">
        <v>2545</v>
      </c>
      <c r="D55" s="124" t="s">
        <v>2923</v>
      </c>
      <c r="E55" s="55" t="s">
        <v>278</v>
      </c>
      <c r="F55" s="77">
        <v>44277</v>
      </c>
      <c r="G55" s="55" t="s">
        <v>250</v>
      </c>
      <c r="H55" s="62">
        <v>6.8199999999939704</v>
      </c>
      <c r="I55" s="68" t="s">
        <v>126</v>
      </c>
      <c r="J55" s="68" t="s">
        <v>130</v>
      </c>
      <c r="K55" s="69">
        <v>1.9E-2</v>
      </c>
      <c r="L55" s="69">
        <v>4.6199999999950017E-2</v>
      </c>
      <c r="M55" s="62">
        <v>418531.66407</v>
      </c>
      <c r="N55" s="64">
        <v>92.75</v>
      </c>
      <c r="O55" s="62">
        <v>388.18810208700006</v>
      </c>
      <c r="P55" s="63">
        <f t="shared" si="0"/>
        <v>4.860447481229358E-3</v>
      </c>
      <c r="Q55" s="63">
        <f>O55/'סכום נכסי הקרן'!$C$41</f>
        <v>1.2413004816136963E-4</v>
      </c>
    </row>
    <row r="56" spans="1:17">
      <c r="A56" s="61" t="s">
        <v>2852</v>
      </c>
      <c r="B56" s="68" t="s">
        <v>2537</v>
      </c>
      <c r="C56" s="55" t="s">
        <v>2546</v>
      </c>
      <c r="D56" s="124" t="s">
        <v>2923</v>
      </c>
      <c r="E56" s="55" t="s">
        <v>255</v>
      </c>
      <c r="F56" s="77">
        <v>42186</v>
      </c>
      <c r="G56" s="55" t="s">
        <v>128</v>
      </c>
      <c r="H56" s="62">
        <v>1.9399999999999997</v>
      </c>
      <c r="I56" s="68" t="s">
        <v>126</v>
      </c>
      <c r="J56" s="68" t="s">
        <v>129</v>
      </c>
      <c r="K56" s="69">
        <v>9.8519999999999996E-2</v>
      </c>
      <c r="L56" s="69">
        <v>5.9000000000000004E-2</v>
      </c>
      <c r="M56" s="62">
        <v>207720.57</v>
      </c>
      <c r="N56" s="64">
        <v>107.75</v>
      </c>
      <c r="O56" s="62">
        <v>811.79118999999992</v>
      </c>
      <c r="P56" s="63">
        <f t="shared" si="0"/>
        <v>1.0164320914285483E-2</v>
      </c>
      <c r="Q56" s="63">
        <f>O56/'סכום נכסי הקרן'!$C$41</f>
        <v>2.5958466776782274E-4</v>
      </c>
    </row>
    <row r="57" spans="1:17">
      <c r="A57" s="61" t="s">
        <v>2852</v>
      </c>
      <c r="B57" s="68" t="s">
        <v>2537</v>
      </c>
      <c r="C57" s="55" t="s">
        <v>2547</v>
      </c>
      <c r="D57" s="124" t="s">
        <v>2923</v>
      </c>
      <c r="E57" s="55" t="s">
        <v>255</v>
      </c>
      <c r="F57" s="77">
        <v>38533</v>
      </c>
      <c r="G57" s="55" t="s">
        <v>128</v>
      </c>
      <c r="H57" s="62">
        <v>1.95</v>
      </c>
      <c r="I57" s="68" t="s">
        <v>126</v>
      </c>
      <c r="J57" s="68" t="s">
        <v>130</v>
      </c>
      <c r="K57" s="69">
        <v>3.8450999999999999E-2</v>
      </c>
      <c r="L57" s="69">
        <v>1.8799999999999997E-2</v>
      </c>
      <c r="M57" s="62">
        <v>55374.07</v>
      </c>
      <c r="N57" s="64">
        <v>148.19</v>
      </c>
      <c r="O57" s="62">
        <v>82.058859999999996</v>
      </c>
      <c r="P57" s="63">
        <f t="shared" si="0"/>
        <v>1.0274472021560427E-3</v>
      </c>
      <c r="Q57" s="63">
        <f>O57/'סכום נכסי הקרן'!$C$41</f>
        <v>2.6239779604538793E-5</v>
      </c>
    </row>
    <row r="58" spans="1:17">
      <c r="A58" s="61" t="s">
        <v>2853</v>
      </c>
      <c r="B58" s="68" t="s">
        <v>2528</v>
      </c>
      <c r="C58" s="55">
        <v>4069</v>
      </c>
      <c r="D58" s="124" t="s">
        <v>2923</v>
      </c>
      <c r="E58" s="55" t="s">
        <v>284</v>
      </c>
      <c r="F58" s="77">
        <v>42052</v>
      </c>
      <c r="G58" s="55" t="s">
        <v>128</v>
      </c>
      <c r="H58" s="62">
        <v>4.0100000000002449</v>
      </c>
      <c r="I58" s="68" t="s">
        <v>591</v>
      </c>
      <c r="J58" s="68" t="s">
        <v>130</v>
      </c>
      <c r="K58" s="69">
        <v>2.9779E-2</v>
      </c>
      <c r="L58" s="69">
        <v>2.0300000000007354E-2</v>
      </c>
      <c r="M58" s="62">
        <v>381744.46042100003</v>
      </c>
      <c r="N58" s="64">
        <v>117.59</v>
      </c>
      <c r="O58" s="62">
        <v>448.89331658899999</v>
      </c>
      <c r="P58" s="63">
        <f t="shared" si="0"/>
        <v>5.6205287545539242E-3</v>
      </c>
      <c r="Q58" s="63">
        <f>O58/'סכום נכסי הקרן'!$C$41</f>
        <v>1.4354161992069861E-4</v>
      </c>
    </row>
    <row r="59" spans="1:17">
      <c r="A59" s="61" t="s">
        <v>2854</v>
      </c>
      <c r="B59" s="68" t="s">
        <v>2537</v>
      </c>
      <c r="C59" s="55" t="s">
        <v>2548</v>
      </c>
      <c r="D59" s="124" t="s">
        <v>2923</v>
      </c>
      <c r="E59" s="55" t="s">
        <v>284</v>
      </c>
      <c r="F59" s="77">
        <v>42122</v>
      </c>
      <c r="G59" s="55" t="s">
        <v>128</v>
      </c>
      <c r="H59" s="62">
        <v>4.1299999999994297</v>
      </c>
      <c r="I59" s="68" t="s">
        <v>254</v>
      </c>
      <c r="J59" s="68" t="s">
        <v>130</v>
      </c>
      <c r="K59" s="69">
        <v>2.98E-2</v>
      </c>
      <c r="L59" s="69">
        <v>2.6399999999996173E-2</v>
      </c>
      <c r="M59" s="62">
        <v>2467502.1599880001</v>
      </c>
      <c r="N59" s="64">
        <v>114.6</v>
      </c>
      <c r="O59" s="62">
        <v>2827.7575539970007</v>
      </c>
      <c r="P59" s="63">
        <f t="shared" si="0"/>
        <v>3.5405946258939419E-2</v>
      </c>
      <c r="Q59" s="63">
        <f>O59/'סכום נכסי הקרן'!$C$41</f>
        <v>9.0422575931411932E-4</v>
      </c>
    </row>
    <row r="60" spans="1:17">
      <c r="A60" s="61" t="s">
        <v>2855</v>
      </c>
      <c r="B60" s="68" t="s">
        <v>2528</v>
      </c>
      <c r="C60" s="55">
        <v>4099</v>
      </c>
      <c r="D60" s="124" t="s">
        <v>2923</v>
      </c>
      <c r="E60" s="55" t="s">
        <v>284</v>
      </c>
      <c r="F60" s="77">
        <v>42052</v>
      </c>
      <c r="G60" s="55" t="s">
        <v>128</v>
      </c>
      <c r="H60" s="62">
        <v>3.9400000000023652</v>
      </c>
      <c r="I60" s="68" t="s">
        <v>591</v>
      </c>
      <c r="J60" s="68" t="s">
        <v>130</v>
      </c>
      <c r="K60" s="69">
        <v>2.9779E-2</v>
      </c>
      <c r="L60" s="69">
        <v>2.9200000000021164E-2</v>
      </c>
      <c r="M60" s="62">
        <v>282923.15103000001</v>
      </c>
      <c r="N60" s="64">
        <v>113.58</v>
      </c>
      <c r="O60" s="62">
        <v>321.34411929599997</v>
      </c>
      <c r="P60" s="63">
        <f t="shared" si="0"/>
        <v>4.0235035717041748E-3</v>
      </c>
      <c r="Q60" s="63">
        <f>O60/'סכום נכסי הקרן'!$C$41</f>
        <v>1.0275549608587862E-4</v>
      </c>
    </row>
    <row r="61" spans="1:17">
      <c r="A61" s="61" t="s">
        <v>2855</v>
      </c>
      <c r="B61" s="68" t="s">
        <v>2528</v>
      </c>
      <c r="C61" s="55" t="s">
        <v>2549</v>
      </c>
      <c r="D61" s="124" t="s">
        <v>2923</v>
      </c>
      <c r="E61" s="55" t="s">
        <v>284</v>
      </c>
      <c r="F61" s="77">
        <v>42054</v>
      </c>
      <c r="G61" s="55" t="s">
        <v>128</v>
      </c>
      <c r="H61" s="62">
        <v>3.9399999998767572</v>
      </c>
      <c r="I61" s="68" t="s">
        <v>591</v>
      </c>
      <c r="J61" s="68" t="s">
        <v>130</v>
      </c>
      <c r="K61" s="69">
        <v>2.9779E-2</v>
      </c>
      <c r="L61" s="69">
        <v>2.9199999998723563E-2</v>
      </c>
      <c r="M61" s="62">
        <v>8001.2205359999998</v>
      </c>
      <c r="N61" s="64">
        <v>113.58</v>
      </c>
      <c r="O61" s="62">
        <v>9.0877863980000004</v>
      </c>
      <c r="P61" s="63">
        <f t="shared" si="0"/>
        <v>1.1378686845536049E-4</v>
      </c>
      <c r="Q61" s="63">
        <f>O61/'סכום נכסי הקרן'!$C$41</f>
        <v>2.9059812941179721E-6</v>
      </c>
    </row>
    <row r="62" spans="1:17">
      <c r="A62" s="61" t="s">
        <v>2856</v>
      </c>
      <c r="B62" s="68" t="s">
        <v>2537</v>
      </c>
      <c r="C62" s="55" t="s">
        <v>2550</v>
      </c>
      <c r="D62" s="124" t="s">
        <v>2923</v>
      </c>
      <c r="E62" s="55" t="s">
        <v>2551</v>
      </c>
      <c r="F62" s="77">
        <v>40742</v>
      </c>
      <c r="G62" s="55" t="s">
        <v>2527</v>
      </c>
      <c r="H62" s="62">
        <v>2.9599999999998601</v>
      </c>
      <c r="I62" s="68" t="s">
        <v>271</v>
      </c>
      <c r="J62" s="68" t="s">
        <v>130</v>
      </c>
      <c r="K62" s="69">
        <v>4.4999999999999998E-2</v>
      </c>
      <c r="L62" s="69">
        <v>1.6599999999996853E-2</v>
      </c>
      <c r="M62" s="62">
        <v>908339.29845700006</v>
      </c>
      <c r="N62" s="64">
        <v>126.06</v>
      </c>
      <c r="O62" s="62">
        <v>1145.0525434960002</v>
      </c>
      <c r="P62" s="63">
        <f t="shared" si="0"/>
        <v>1.4337038464056482E-2</v>
      </c>
      <c r="Q62" s="63">
        <f>O62/'סכום נכסי הקרן'!$C$41</f>
        <v>3.6615091139398744E-4</v>
      </c>
    </row>
    <row r="63" spans="1:17">
      <c r="A63" s="61" t="s">
        <v>2857</v>
      </c>
      <c r="B63" s="68" t="s">
        <v>2537</v>
      </c>
      <c r="C63" s="55" t="s">
        <v>2552</v>
      </c>
      <c r="D63" s="124" t="s">
        <v>2923</v>
      </c>
      <c r="E63" s="55" t="s">
        <v>2551</v>
      </c>
      <c r="F63" s="77">
        <v>41534</v>
      </c>
      <c r="G63" s="55" t="s">
        <v>2527</v>
      </c>
      <c r="H63" s="62">
        <v>5.26999999999925</v>
      </c>
      <c r="I63" s="68" t="s">
        <v>477</v>
      </c>
      <c r="J63" s="68" t="s">
        <v>130</v>
      </c>
      <c r="K63" s="69">
        <v>3.9842000000000002E-2</v>
      </c>
      <c r="L63" s="69">
        <v>3.3599999999995231E-2</v>
      </c>
      <c r="M63" s="62">
        <v>2746228.2982490002</v>
      </c>
      <c r="N63" s="64">
        <v>116.09</v>
      </c>
      <c r="O63" s="62">
        <v>3188.096205457</v>
      </c>
      <c r="P63" s="63">
        <f t="shared" si="0"/>
        <v>3.9917694768134622E-2</v>
      </c>
      <c r="Q63" s="63">
        <f>O63/'סכום נכסי הקרן'!$C$41</f>
        <v>1.0194504504359202E-3</v>
      </c>
    </row>
    <row r="64" spans="1:17">
      <c r="A64" s="61" t="s">
        <v>2858</v>
      </c>
      <c r="B64" s="68" t="s">
        <v>2537</v>
      </c>
      <c r="C64" s="55" t="s">
        <v>2553</v>
      </c>
      <c r="D64" s="124" t="s">
        <v>2923</v>
      </c>
      <c r="E64" s="55" t="s">
        <v>391</v>
      </c>
      <c r="F64" s="77">
        <v>43431</v>
      </c>
      <c r="G64" s="55" t="s">
        <v>250</v>
      </c>
      <c r="H64" s="62">
        <v>7.699999999966975</v>
      </c>
      <c r="I64" s="68" t="s">
        <v>254</v>
      </c>
      <c r="J64" s="68" t="s">
        <v>130</v>
      </c>
      <c r="K64" s="69">
        <v>3.6600000000000001E-2</v>
      </c>
      <c r="L64" s="69">
        <v>3.4199999999823871E-2</v>
      </c>
      <c r="M64" s="62">
        <v>80256.852683999998</v>
      </c>
      <c r="N64" s="64">
        <v>113.19</v>
      </c>
      <c r="O64" s="62">
        <v>90.842728629999996</v>
      </c>
      <c r="P64" s="63">
        <f t="shared" si="0"/>
        <v>1.1374287598817988E-3</v>
      </c>
      <c r="Q64" s="63">
        <f>O64/'סכום נכסי הקרן'!$C$41</f>
        <v>2.904857778826231E-5</v>
      </c>
    </row>
    <row r="65" spans="1:17">
      <c r="A65" s="61" t="s">
        <v>2858</v>
      </c>
      <c r="B65" s="68" t="s">
        <v>2537</v>
      </c>
      <c r="C65" s="55" t="s">
        <v>2554</v>
      </c>
      <c r="D65" s="124" t="s">
        <v>2923</v>
      </c>
      <c r="E65" s="55" t="s">
        <v>391</v>
      </c>
      <c r="F65" s="77">
        <v>43276</v>
      </c>
      <c r="G65" s="55" t="s">
        <v>250</v>
      </c>
      <c r="H65" s="62">
        <v>7.7499999999857465</v>
      </c>
      <c r="I65" s="68" t="s">
        <v>254</v>
      </c>
      <c r="J65" s="68" t="s">
        <v>130</v>
      </c>
      <c r="K65" s="69">
        <v>3.2599999999999997E-2</v>
      </c>
      <c r="L65" s="69">
        <v>3.5099999999962377E-2</v>
      </c>
      <c r="M65" s="62">
        <v>79962.229638999997</v>
      </c>
      <c r="N65" s="64">
        <v>109.68</v>
      </c>
      <c r="O65" s="62">
        <v>87.702574382999998</v>
      </c>
      <c r="P65" s="63">
        <f t="shared" si="0"/>
        <v>1.0981113394908921E-3</v>
      </c>
      <c r="Q65" s="63">
        <f>O65/'סכום נכסי הקרן'!$C$41</f>
        <v>2.804445763151706E-5</v>
      </c>
    </row>
    <row r="66" spans="1:17">
      <c r="A66" s="61" t="s">
        <v>2858</v>
      </c>
      <c r="B66" s="68" t="s">
        <v>2537</v>
      </c>
      <c r="C66" s="55" t="s">
        <v>2555</v>
      </c>
      <c r="D66" s="124" t="s">
        <v>2923</v>
      </c>
      <c r="E66" s="55" t="s">
        <v>391</v>
      </c>
      <c r="F66" s="77">
        <v>43222</v>
      </c>
      <c r="G66" s="55" t="s">
        <v>250</v>
      </c>
      <c r="H66" s="62">
        <v>7.7599999999949665</v>
      </c>
      <c r="I66" s="68" t="s">
        <v>254</v>
      </c>
      <c r="J66" s="68" t="s">
        <v>130</v>
      </c>
      <c r="K66" s="69">
        <v>3.2199999999999999E-2</v>
      </c>
      <c r="L66" s="69">
        <v>3.5099999999979349E-2</v>
      </c>
      <c r="M66" s="62">
        <v>382113.005641</v>
      </c>
      <c r="N66" s="64">
        <v>110.26</v>
      </c>
      <c r="O66" s="62">
        <v>421.31782533700004</v>
      </c>
      <c r="P66" s="63">
        <f t="shared" si="0"/>
        <v>5.2752599885127456E-3</v>
      </c>
      <c r="Q66" s="63">
        <f>O66/'סכום נכסי הקרן'!$C$41</f>
        <v>1.3472386626266138E-4</v>
      </c>
    </row>
    <row r="67" spans="1:17">
      <c r="A67" s="61" t="s">
        <v>2858</v>
      </c>
      <c r="B67" s="68" t="s">
        <v>2537</v>
      </c>
      <c r="C67" s="55" t="s">
        <v>2556</v>
      </c>
      <c r="D67" s="124" t="s">
        <v>2923</v>
      </c>
      <c r="E67" s="55" t="s">
        <v>391</v>
      </c>
      <c r="F67" s="77">
        <v>43922</v>
      </c>
      <c r="G67" s="55" t="s">
        <v>250</v>
      </c>
      <c r="H67" s="62">
        <v>7.8899999999754815</v>
      </c>
      <c r="I67" s="68" t="s">
        <v>254</v>
      </c>
      <c r="J67" s="68" t="s">
        <v>130</v>
      </c>
      <c r="K67" s="69">
        <v>2.7699999999999999E-2</v>
      </c>
      <c r="L67" s="69">
        <v>3.2599999999870316E-2</v>
      </c>
      <c r="M67" s="62">
        <v>91936.273505000005</v>
      </c>
      <c r="N67" s="64">
        <v>107.36</v>
      </c>
      <c r="O67" s="62">
        <v>98.702780378</v>
      </c>
      <c r="P67" s="63">
        <f t="shared" si="0"/>
        <v>1.2358433390909703E-3</v>
      </c>
      <c r="Q67" s="63">
        <f>O67/'סכום נכסי הקרן'!$C$41</f>
        <v>3.1561969097229918E-5</v>
      </c>
    </row>
    <row r="68" spans="1:17">
      <c r="A68" s="61" t="s">
        <v>2858</v>
      </c>
      <c r="B68" s="68" t="s">
        <v>2537</v>
      </c>
      <c r="C68" s="55" t="s">
        <v>2557</v>
      </c>
      <c r="D68" s="124" t="s">
        <v>2923</v>
      </c>
      <c r="E68" s="55" t="s">
        <v>391</v>
      </c>
      <c r="F68" s="77">
        <v>43978</v>
      </c>
      <c r="G68" s="55" t="s">
        <v>250</v>
      </c>
      <c r="H68" s="62">
        <v>7.9199999999875548</v>
      </c>
      <c r="I68" s="68" t="s">
        <v>254</v>
      </c>
      <c r="J68" s="68" t="s">
        <v>130</v>
      </c>
      <c r="K68" s="69">
        <v>2.3E-2</v>
      </c>
      <c r="L68" s="69">
        <v>3.6800000000020747E-2</v>
      </c>
      <c r="M68" s="62">
        <v>38566.748899999999</v>
      </c>
      <c r="N68" s="64">
        <v>100</v>
      </c>
      <c r="O68" s="62">
        <v>38.566751343999996</v>
      </c>
      <c r="P68" s="63">
        <f t="shared" si="0"/>
        <v>4.8288875527445301E-4</v>
      </c>
      <c r="Q68" s="63">
        <f>O68/'סכום נכסי הקרן'!$C$41</f>
        <v>1.2332404512195397E-5</v>
      </c>
    </row>
    <row r="69" spans="1:17">
      <c r="A69" s="61" t="s">
        <v>2858</v>
      </c>
      <c r="B69" s="68" t="s">
        <v>2537</v>
      </c>
      <c r="C69" s="55" t="s">
        <v>2558</v>
      </c>
      <c r="D69" s="124" t="s">
        <v>2923</v>
      </c>
      <c r="E69" s="55" t="s">
        <v>391</v>
      </c>
      <c r="F69" s="77">
        <v>44010</v>
      </c>
      <c r="G69" s="55" t="s">
        <v>250</v>
      </c>
      <c r="H69" s="62">
        <v>7.9800000000035896</v>
      </c>
      <c r="I69" s="68" t="s">
        <v>254</v>
      </c>
      <c r="J69" s="68" t="s">
        <v>130</v>
      </c>
      <c r="K69" s="69">
        <v>2.2000000000000002E-2</v>
      </c>
      <c r="L69" s="69">
        <v>3.4299999999962479E-2</v>
      </c>
      <c r="M69" s="62">
        <v>60472.449264000003</v>
      </c>
      <c r="N69" s="64">
        <v>101.37</v>
      </c>
      <c r="O69" s="62">
        <v>61.300922761000002</v>
      </c>
      <c r="P69" s="63">
        <f t="shared" si="0"/>
        <v>7.6754005088997262E-4</v>
      </c>
      <c r="Q69" s="63">
        <f>O69/'סכום נכסי הקרן'!$C$41</f>
        <v>1.9602060067657482E-5</v>
      </c>
    </row>
    <row r="70" spans="1:17">
      <c r="A70" s="61" t="s">
        <v>2858</v>
      </c>
      <c r="B70" s="68" t="s">
        <v>2537</v>
      </c>
      <c r="C70" s="55" t="s">
        <v>2559</v>
      </c>
      <c r="D70" s="124" t="s">
        <v>2923</v>
      </c>
      <c r="E70" s="55" t="s">
        <v>391</v>
      </c>
      <c r="F70" s="77">
        <v>44133</v>
      </c>
      <c r="G70" s="55" t="s">
        <v>250</v>
      </c>
      <c r="H70" s="62">
        <v>7.8899999999729058</v>
      </c>
      <c r="I70" s="68" t="s">
        <v>254</v>
      </c>
      <c r="J70" s="68" t="s">
        <v>130</v>
      </c>
      <c r="K70" s="69">
        <v>2.3799999999999998E-2</v>
      </c>
      <c r="L70" s="69">
        <v>3.6799999999899191E-2</v>
      </c>
      <c r="M70" s="62">
        <v>78637.565759999998</v>
      </c>
      <c r="N70" s="64">
        <v>100.91</v>
      </c>
      <c r="O70" s="62">
        <v>79.353169034999993</v>
      </c>
      <c r="P70" s="63">
        <f t="shared" si="0"/>
        <v>9.9356963412879822E-4</v>
      </c>
      <c r="Q70" s="63">
        <f>O70/'סכום נכסי הקרן'!$C$41</f>
        <v>2.5374586807568525E-5</v>
      </c>
    </row>
    <row r="71" spans="1:17">
      <c r="A71" s="61" t="s">
        <v>2858</v>
      </c>
      <c r="B71" s="68" t="s">
        <v>2537</v>
      </c>
      <c r="C71" s="55" t="s">
        <v>2560</v>
      </c>
      <c r="D71" s="124" t="s">
        <v>2923</v>
      </c>
      <c r="E71" s="55" t="s">
        <v>391</v>
      </c>
      <c r="F71" s="77">
        <v>44251</v>
      </c>
      <c r="G71" s="55" t="s">
        <v>250</v>
      </c>
      <c r="H71" s="62">
        <v>7.800000000007083</v>
      </c>
      <c r="I71" s="68" t="s">
        <v>254</v>
      </c>
      <c r="J71" s="68" t="s">
        <v>130</v>
      </c>
      <c r="K71" s="69">
        <v>2.3599999999999999E-2</v>
      </c>
      <c r="L71" s="69">
        <v>4.230000000006464E-2</v>
      </c>
      <c r="M71" s="62">
        <v>233484.40345400001</v>
      </c>
      <c r="N71" s="64">
        <v>96.74</v>
      </c>
      <c r="O71" s="62">
        <v>225.87280759800001</v>
      </c>
      <c r="P71" s="63">
        <f t="shared" si="0"/>
        <v>2.8281209879066718E-3</v>
      </c>
      <c r="Q71" s="63">
        <f>O71/'סכום נכסי הקרן'!$C$41</f>
        <v>7.2226846559042088E-5</v>
      </c>
    </row>
    <row r="72" spans="1:17">
      <c r="A72" s="61" t="s">
        <v>2858</v>
      </c>
      <c r="B72" s="68" t="s">
        <v>2537</v>
      </c>
      <c r="C72" s="55" t="s">
        <v>2561</v>
      </c>
      <c r="D72" s="124" t="s">
        <v>2923</v>
      </c>
      <c r="E72" s="55" t="s">
        <v>391</v>
      </c>
      <c r="F72" s="77">
        <v>44294</v>
      </c>
      <c r="G72" s="55" t="s">
        <v>250</v>
      </c>
      <c r="H72" s="62">
        <v>7.7700000000212448</v>
      </c>
      <c r="I72" s="68" t="s">
        <v>254</v>
      </c>
      <c r="J72" s="68" t="s">
        <v>130</v>
      </c>
      <c r="K72" s="69">
        <v>2.3199999999999998E-2</v>
      </c>
      <c r="L72" s="69">
        <v>4.4300000000152107E-2</v>
      </c>
      <c r="M72" s="62">
        <v>167989.20152800001</v>
      </c>
      <c r="N72" s="64">
        <v>94.71</v>
      </c>
      <c r="O72" s="62">
        <v>159.10256310599999</v>
      </c>
      <c r="P72" s="63">
        <f t="shared" si="0"/>
        <v>1.9921003450342222E-3</v>
      </c>
      <c r="Q72" s="63">
        <f>O72/'סכום נכסי הקרן'!$C$41</f>
        <v>5.0875873615824853E-5</v>
      </c>
    </row>
    <row r="73" spans="1:17">
      <c r="A73" s="61" t="s">
        <v>2858</v>
      </c>
      <c r="B73" s="68" t="s">
        <v>2537</v>
      </c>
      <c r="C73" s="55" t="s">
        <v>2562</v>
      </c>
      <c r="D73" s="124" t="s">
        <v>2923</v>
      </c>
      <c r="E73" s="55" t="s">
        <v>391</v>
      </c>
      <c r="F73" s="77">
        <v>44602</v>
      </c>
      <c r="G73" s="55" t="s">
        <v>250</v>
      </c>
      <c r="H73" s="62">
        <v>7.6299999999928145</v>
      </c>
      <c r="I73" s="68" t="s">
        <v>254</v>
      </c>
      <c r="J73" s="68" t="s">
        <v>130</v>
      </c>
      <c r="K73" s="69">
        <v>2.0899999999999998E-2</v>
      </c>
      <c r="L73" s="69">
        <v>5.3699999999973415E-2</v>
      </c>
      <c r="M73" s="62">
        <v>240675.076329</v>
      </c>
      <c r="N73" s="64">
        <v>84.42</v>
      </c>
      <c r="O73" s="62">
        <v>203.177880442</v>
      </c>
      <c r="P73" s="63">
        <f t="shared" ref="P73:P136" si="1">IFERROR(O73/$O$8,0)</f>
        <v>2.5439610640475372E-3</v>
      </c>
      <c r="Q73" s="63">
        <f>O73/'סכום נכסי הקרן'!$C$41</f>
        <v>6.4969740053851758E-5</v>
      </c>
    </row>
    <row r="74" spans="1:17">
      <c r="A74" s="61" t="s">
        <v>2858</v>
      </c>
      <c r="B74" s="68" t="s">
        <v>2537</v>
      </c>
      <c r="C74" s="55" t="s">
        <v>2563</v>
      </c>
      <c r="D74" s="124" t="s">
        <v>2923</v>
      </c>
      <c r="E74" s="55" t="s">
        <v>391</v>
      </c>
      <c r="F74" s="77">
        <v>43500</v>
      </c>
      <c r="G74" s="55" t="s">
        <v>250</v>
      </c>
      <c r="H74" s="62">
        <v>7.760000000011253</v>
      </c>
      <c r="I74" s="68" t="s">
        <v>254</v>
      </c>
      <c r="J74" s="68" t="s">
        <v>130</v>
      </c>
      <c r="K74" s="69">
        <v>3.4500000000000003E-2</v>
      </c>
      <c r="L74" s="69">
        <v>3.2700000000049231E-2</v>
      </c>
      <c r="M74" s="62">
        <v>150642.55251899999</v>
      </c>
      <c r="N74" s="64">
        <v>113.25</v>
      </c>
      <c r="O74" s="62">
        <v>170.60269180800003</v>
      </c>
      <c r="P74" s="63">
        <f t="shared" si="1"/>
        <v>2.1360918050582142E-3</v>
      </c>
      <c r="Q74" s="63">
        <f>O74/'סכום נכסי הקרן'!$C$41</f>
        <v>5.4553244256415181E-5</v>
      </c>
    </row>
    <row r="75" spans="1:17">
      <c r="A75" s="61" t="s">
        <v>2858</v>
      </c>
      <c r="B75" s="68" t="s">
        <v>2537</v>
      </c>
      <c r="C75" s="55" t="s">
        <v>2564</v>
      </c>
      <c r="D75" s="124" t="s">
        <v>2923</v>
      </c>
      <c r="E75" s="55" t="s">
        <v>391</v>
      </c>
      <c r="F75" s="77">
        <v>43556</v>
      </c>
      <c r="G75" s="55" t="s">
        <v>250</v>
      </c>
      <c r="H75" s="62">
        <v>7.8399999999908836</v>
      </c>
      <c r="I75" s="68" t="s">
        <v>254</v>
      </c>
      <c r="J75" s="68" t="s">
        <v>130</v>
      </c>
      <c r="K75" s="69">
        <v>3.0499999999999999E-2</v>
      </c>
      <c r="L75" s="69">
        <v>3.2799999999949619E-2</v>
      </c>
      <c r="M75" s="62">
        <v>151911.844732</v>
      </c>
      <c r="N75" s="64">
        <v>109.75</v>
      </c>
      <c r="O75" s="62">
        <v>166.723249353</v>
      </c>
      <c r="P75" s="63">
        <f t="shared" si="1"/>
        <v>2.0875178631789928E-3</v>
      </c>
      <c r="Q75" s="63">
        <f>O75/'סכום נכסי הקרן'!$C$41</f>
        <v>5.3312723549599467E-5</v>
      </c>
    </row>
    <row r="76" spans="1:17">
      <c r="A76" s="61" t="s">
        <v>2858</v>
      </c>
      <c r="B76" s="68" t="s">
        <v>2537</v>
      </c>
      <c r="C76" s="55" t="s">
        <v>2565</v>
      </c>
      <c r="D76" s="124" t="s">
        <v>2923</v>
      </c>
      <c r="E76" s="55" t="s">
        <v>391</v>
      </c>
      <c r="F76" s="77">
        <v>43647</v>
      </c>
      <c r="G76" s="55" t="s">
        <v>250</v>
      </c>
      <c r="H76" s="62">
        <v>7.8199999999868979</v>
      </c>
      <c r="I76" s="68" t="s">
        <v>254</v>
      </c>
      <c r="J76" s="68" t="s">
        <v>130</v>
      </c>
      <c r="K76" s="69">
        <v>2.8999999999999998E-2</v>
      </c>
      <c r="L76" s="69">
        <v>3.5099999999954744E-2</v>
      </c>
      <c r="M76" s="62">
        <v>141020.29410100001</v>
      </c>
      <c r="N76" s="64">
        <v>105</v>
      </c>
      <c r="O76" s="62">
        <v>148.071297117</v>
      </c>
      <c r="P76" s="63">
        <f t="shared" si="1"/>
        <v>1.8539794477095805E-3</v>
      </c>
      <c r="Q76" s="63">
        <f>O76/'סכום נכסי הקרן'!$C$41</f>
        <v>4.7348430164741028E-5</v>
      </c>
    </row>
    <row r="77" spans="1:17">
      <c r="A77" s="61" t="s">
        <v>2858</v>
      </c>
      <c r="B77" s="68" t="s">
        <v>2537</v>
      </c>
      <c r="C77" s="55" t="s">
        <v>2566</v>
      </c>
      <c r="D77" s="124" t="s">
        <v>2923</v>
      </c>
      <c r="E77" s="55" t="s">
        <v>391</v>
      </c>
      <c r="F77" s="77">
        <v>43703</v>
      </c>
      <c r="G77" s="55" t="s">
        <v>250</v>
      </c>
      <c r="H77" s="62">
        <v>7.9499999999608386</v>
      </c>
      <c r="I77" s="68" t="s">
        <v>254</v>
      </c>
      <c r="J77" s="68" t="s">
        <v>130</v>
      </c>
      <c r="K77" s="69">
        <v>2.3799999999999998E-2</v>
      </c>
      <c r="L77" s="69">
        <v>3.4499999999608393E-2</v>
      </c>
      <c r="M77" s="62">
        <v>10014.012618999999</v>
      </c>
      <c r="N77" s="64">
        <v>102</v>
      </c>
      <c r="O77" s="62">
        <v>10.214293012000001</v>
      </c>
      <c r="P77" s="63">
        <f t="shared" si="1"/>
        <v>1.278916959994499E-4</v>
      </c>
      <c r="Q77" s="63">
        <f>O77/'סכום נכסי הקרן'!$C$41</f>
        <v>3.2662018147834464E-6</v>
      </c>
    </row>
    <row r="78" spans="1:17">
      <c r="A78" s="61" t="s">
        <v>2858</v>
      </c>
      <c r="B78" s="68" t="s">
        <v>2537</v>
      </c>
      <c r="C78" s="55" t="s">
        <v>2567</v>
      </c>
      <c r="D78" s="124" t="s">
        <v>2923</v>
      </c>
      <c r="E78" s="55" t="s">
        <v>391</v>
      </c>
      <c r="F78" s="77">
        <v>43740</v>
      </c>
      <c r="G78" s="55" t="s">
        <v>250</v>
      </c>
      <c r="H78" s="62">
        <v>7.8699999999917978</v>
      </c>
      <c r="I78" s="68" t="s">
        <v>254</v>
      </c>
      <c r="J78" s="68" t="s">
        <v>130</v>
      </c>
      <c r="K78" s="69">
        <v>2.4300000000000002E-2</v>
      </c>
      <c r="L78" s="69">
        <v>3.7799999999949832E-2</v>
      </c>
      <c r="M78" s="62">
        <v>147987.59247800001</v>
      </c>
      <c r="N78" s="64">
        <v>99.67</v>
      </c>
      <c r="O78" s="62">
        <v>147.49923158299998</v>
      </c>
      <c r="P78" s="63">
        <f t="shared" si="1"/>
        <v>1.8468166973087314E-3</v>
      </c>
      <c r="Q78" s="63">
        <f>O78/'סכום נכסי הקרן'!$C$41</f>
        <v>4.7165502038131505E-5</v>
      </c>
    </row>
    <row r="79" spans="1:17">
      <c r="A79" s="61" t="s">
        <v>2858</v>
      </c>
      <c r="B79" s="68" t="s">
        <v>2537</v>
      </c>
      <c r="C79" s="55" t="s">
        <v>2568</v>
      </c>
      <c r="D79" s="124" t="s">
        <v>2923</v>
      </c>
      <c r="E79" s="55" t="s">
        <v>391</v>
      </c>
      <c r="F79" s="77">
        <v>43831</v>
      </c>
      <c r="G79" s="55" t="s">
        <v>250</v>
      </c>
      <c r="H79" s="62">
        <v>7.8600000000058197</v>
      </c>
      <c r="I79" s="68" t="s">
        <v>254</v>
      </c>
      <c r="J79" s="68" t="s">
        <v>130</v>
      </c>
      <c r="K79" s="69">
        <v>2.3799999999999998E-2</v>
      </c>
      <c r="L79" s="69">
        <v>3.9200000000023806E-2</v>
      </c>
      <c r="M79" s="62">
        <v>153596.026331</v>
      </c>
      <c r="N79" s="64">
        <v>98.42</v>
      </c>
      <c r="O79" s="62">
        <v>151.169211692</v>
      </c>
      <c r="P79" s="63">
        <f t="shared" si="1"/>
        <v>1.8927679912331217E-3</v>
      </c>
      <c r="Q79" s="63">
        <f>O79/'סכום נכסי הקרן'!$C$41</f>
        <v>4.833904343528474E-5</v>
      </c>
    </row>
    <row r="80" spans="1:17">
      <c r="A80" s="61" t="s">
        <v>2859</v>
      </c>
      <c r="B80" s="68" t="s">
        <v>2537</v>
      </c>
      <c r="C80" s="55">
        <v>7936</v>
      </c>
      <c r="D80" s="124" t="s">
        <v>2923</v>
      </c>
      <c r="E80" s="55" t="s">
        <v>2569</v>
      </c>
      <c r="F80" s="77">
        <v>44087</v>
      </c>
      <c r="G80" s="55" t="s">
        <v>2527</v>
      </c>
      <c r="H80" s="62">
        <v>5.1600000000005286</v>
      </c>
      <c r="I80" s="68" t="s">
        <v>271</v>
      </c>
      <c r="J80" s="68" t="s">
        <v>130</v>
      </c>
      <c r="K80" s="69">
        <v>1.7947999999999999E-2</v>
      </c>
      <c r="L80" s="69">
        <v>2.9000000000006607E-2</v>
      </c>
      <c r="M80" s="62">
        <v>716635.50956300006</v>
      </c>
      <c r="N80" s="64">
        <v>105.5</v>
      </c>
      <c r="O80" s="62">
        <v>756.05044983500011</v>
      </c>
      <c r="P80" s="63">
        <f t="shared" si="1"/>
        <v>9.4663991112207569E-3</v>
      </c>
      <c r="Q80" s="63">
        <f>O80/'סכום נכסי הקרן'!$C$41</f>
        <v>2.4176057495294009E-4</v>
      </c>
    </row>
    <row r="81" spans="1:17">
      <c r="A81" s="61" t="s">
        <v>2859</v>
      </c>
      <c r="B81" s="68" t="s">
        <v>2537</v>
      </c>
      <c r="C81" s="55">
        <v>7937</v>
      </c>
      <c r="D81" s="124" t="s">
        <v>2923</v>
      </c>
      <c r="E81" s="55" t="s">
        <v>2569</v>
      </c>
      <c r="F81" s="77">
        <v>44087</v>
      </c>
      <c r="G81" s="55" t="s">
        <v>2527</v>
      </c>
      <c r="H81" s="62">
        <v>6.5299999998019533</v>
      </c>
      <c r="I81" s="68" t="s">
        <v>271</v>
      </c>
      <c r="J81" s="68" t="s">
        <v>130</v>
      </c>
      <c r="K81" s="69">
        <v>7.5499999999999998E-2</v>
      </c>
      <c r="L81" s="69">
        <v>7.5699999998599166E-2</v>
      </c>
      <c r="M81" s="62">
        <v>6099.0163629999997</v>
      </c>
      <c r="N81" s="64">
        <v>101.83</v>
      </c>
      <c r="O81" s="62">
        <v>6.2106343909999993</v>
      </c>
      <c r="P81" s="63">
        <f t="shared" si="1"/>
        <v>7.7762461343565433E-5</v>
      </c>
      <c r="Q81" s="63">
        <f>O81/'סכום נכסי הקרן'!$C$41</f>
        <v>1.985960780154745E-6</v>
      </c>
    </row>
    <row r="82" spans="1:17">
      <c r="A82" s="61" t="s">
        <v>2860</v>
      </c>
      <c r="B82" s="68" t="s">
        <v>2528</v>
      </c>
      <c r="C82" s="55">
        <v>8063</v>
      </c>
      <c r="D82" s="124" t="s">
        <v>2923</v>
      </c>
      <c r="E82" s="55" t="s">
        <v>395</v>
      </c>
      <c r="F82" s="77">
        <v>44147</v>
      </c>
      <c r="G82" s="55" t="s">
        <v>128</v>
      </c>
      <c r="H82" s="62">
        <v>7.6100000000043355</v>
      </c>
      <c r="I82" s="68" t="s">
        <v>540</v>
      </c>
      <c r="J82" s="68" t="s">
        <v>130</v>
      </c>
      <c r="K82" s="69">
        <v>1.6250000000000001E-2</v>
      </c>
      <c r="L82" s="69">
        <v>3.1200000000021766E-2</v>
      </c>
      <c r="M82" s="62">
        <v>571989.72430799995</v>
      </c>
      <c r="N82" s="64">
        <v>99.62</v>
      </c>
      <c r="O82" s="62">
        <v>569.81619437299992</v>
      </c>
      <c r="P82" s="63">
        <f t="shared" si="1"/>
        <v>7.1345867423912865E-3</v>
      </c>
      <c r="Q82" s="63">
        <f>O82/'סכום נכסי הקרן'!$C$41</f>
        <v>1.8220886026742948E-4</v>
      </c>
    </row>
    <row r="83" spans="1:17">
      <c r="A83" s="61" t="s">
        <v>2860</v>
      </c>
      <c r="B83" s="68" t="s">
        <v>2528</v>
      </c>
      <c r="C83" s="55">
        <v>8145</v>
      </c>
      <c r="D83" s="124" t="s">
        <v>2923</v>
      </c>
      <c r="E83" s="55" t="s">
        <v>395</v>
      </c>
      <c r="F83" s="77">
        <v>44185</v>
      </c>
      <c r="G83" s="55" t="s">
        <v>128</v>
      </c>
      <c r="H83" s="62">
        <v>7.6199999999880035</v>
      </c>
      <c r="I83" s="68" t="s">
        <v>540</v>
      </c>
      <c r="J83" s="68" t="s">
        <v>130</v>
      </c>
      <c r="K83" s="69">
        <v>1.4990000000000002E-2</v>
      </c>
      <c r="L83" s="69">
        <v>3.189999999994609E-2</v>
      </c>
      <c r="M83" s="62">
        <v>268881.00620900001</v>
      </c>
      <c r="N83" s="64">
        <v>97.96</v>
      </c>
      <c r="O83" s="62">
        <v>263.39582141799997</v>
      </c>
      <c r="P83" s="63">
        <f t="shared" si="1"/>
        <v>3.2979412555270301E-3</v>
      </c>
      <c r="Q83" s="63">
        <f>O83/'סכום נכסי הקרן'!$C$41</f>
        <v>8.4225497438847899E-5</v>
      </c>
    </row>
    <row r="84" spans="1:17">
      <c r="A84" s="61" t="s">
        <v>2861</v>
      </c>
      <c r="B84" s="68" t="s">
        <v>2528</v>
      </c>
      <c r="C84" s="55" t="s">
        <v>2570</v>
      </c>
      <c r="D84" s="124" t="s">
        <v>2923</v>
      </c>
      <c r="E84" s="55" t="s">
        <v>391</v>
      </c>
      <c r="F84" s="77">
        <v>42901</v>
      </c>
      <c r="G84" s="55" t="s">
        <v>250</v>
      </c>
      <c r="H84" s="62">
        <v>0.46000000000019853</v>
      </c>
      <c r="I84" s="68" t="s">
        <v>153</v>
      </c>
      <c r="J84" s="68" t="s">
        <v>130</v>
      </c>
      <c r="K84" s="69">
        <v>0.04</v>
      </c>
      <c r="L84" s="69">
        <v>5.4799999999976166E-2</v>
      </c>
      <c r="M84" s="62">
        <v>101180.434605</v>
      </c>
      <c r="N84" s="64">
        <v>99.54</v>
      </c>
      <c r="O84" s="62">
        <v>100.71500236300001</v>
      </c>
      <c r="P84" s="63">
        <f t="shared" si="1"/>
        <v>1.2610380816039074E-3</v>
      </c>
      <c r="Q84" s="63">
        <f>O84/'סכום נכסי הקרן'!$C$41</f>
        <v>3.2205412857011715E-5</v>
      </c>
    </row>
    <row r="85" spans="1:17">
      <c r="A85" s="61" t="s">
        <v>2862</v>
      </c>
      <c r="B85" s="68" t="s">
        <v>2528</v>
      </c>
      <c r="C85" s="55">
        <v>8224</v>
      </c>
      <c r="D85" s="124" t="s">
        <v>2923</v>
      </c>
      <c r="E85" s="55" t="s">
        <v>395</v>
      </c>
      <c r="F85" s="77">
        <v>44223</v>
      </c>
      <c r="G85" s="55" t="s">
        <v>128</v>
      </c>
      <c r="H85" s="62">
        <v>12.249999999998884</v>
      </c>
      <c r="I85" s="68" t="s">
        <v>271</v>
      </c>
      <c r="J85" s="68" t="s">
        <v>130</v>
      </c>
      <c r="K85" s="69">
        <v>2.1537000000000001E-2</v>
      </c>
      <c r="L85" s="69">
        <v>4.0699999999997953E-2</v>
      </c>
      <c r="M85" s="62">
        <v>1262157.687067</v>
      </c>
      <c r="N85" s="64">
        <v>88.6</v>
      </c>
      <c r="O85" s="62">
        <v>1118.2717125889999</v>
      </c>
      <c r="P85" s="63">
        <f t="shared" si="1"/>
        <v>1.4001719526079382E-2</v>
      </c>
      <c r="Q85" s="63">
        <f>O85/'סכום נכסי הקרן'!$C$41</f>
        <v>3.5758726451141915E-4</v>
      </c>
    </row>
    <row r="86" spans="1:17">
      <c r="A86" s="61" t="s">
        <v>2862</v>
      </c>
      <c r="B86" s="68" t="s">
        <v>2528</v>
      </c>
      <c r="C86" s="55">
        <v>2963</v>
      </c>
      <c r="D86" s="124" t="s">
        <v>2923</v>
      </c>
      <c r="E86" s="55" t="s">
        <v>395</v>
      </c>
      <c r="F86" s="77">
        <v>41423</v>
      </c>
      <c r="G86" s="55" t="s">
        <v>128</v>
      </c>
      <c r="H86" s="62">
        <v>2.8400000000005905</v>
      </c>
      <c r="I86" s="68" t="s">
        <v>271</v>
      </c>
      <c r="J86" s="68" t="s">
        <v>130</v>
      </c>
      <c r="K86" s="69">
        <v>0.05</v>
      </c>
      <c r="L86" s="69">
        <v>2.039999999999852E-2</v>
      </c>
      <c r="M86" s="62">
        <v>221484.13752300001</v>
      </c>
      <c r="N86" s="64">
        <v>122.33</v>
      </c>
      <c r="O86" s="62">
        <v>270.941550576</v>
      </c>
      <c r="P86" s="63">
        <f t="shared" si="1"/>
        <v>3.3924202467244995E-3</v>
      </c>
      <c r="Q86" s="63">
        <f>O86/'סכום נכסי הקרן'!$C$41</f>
        <v>8.6638378510574507E-5</v>
      </c>
    </row>
    <row r="87" spans="1:17">
      <c r="A87" s="61" t="s">
        <v>2862</v>
      </c>
      <c r="B87" s="68" t="s">
        <v>2528</v>
      </c>
      <c r="C87" s="55">
        <v>2968</v>
      </c>
      <c r="D87" s="124" t="s">
        <v>2923</v>
      </c>
      <c r="E87" s="55" t="s">
        <v>395</v>
      </c>
      <c r="F87" s="77">
        <v>41423</v>
      </c>
      <c r="G87" s="55" t="s">
        <v>128</v>
      </c>
      <c r="H87" s="62">
        <v>2.8400000000000003</v>
      </c>
      <c r="I87" s="68" t="s">
        <v>271</v>
      </c>
      <c r="J87" s="68" t="s">
        <v>130</v>
      </c>
      <c r="K87" s="69">
        <v>0.05</v>
      </c>
      <c r="L87" s="69">
        <v>2.0400000000000001E-2</v>
      </c>
      <c r="M87" s="62">
        <v>71233.701033999998</v>
      </c>
      <c r="N87" s="64">
        <v>122.33</v>
      </c>
      <c r="O87" s="62">
        <v>87.140187999999995</v>
      </c>
      <c r="P87" s="63">
        <f t="shared" si="1"/>
        <v>1.0910697803497584E-3</v>
      </c>
      <c r="Q87" s="63">
        <f>O87/'סכום נכסי הקרן'!$C$41</f>
        <v>2.7864624585548425E-5</v>
      </c>
    </row>
    <row r="88" spans="1:17">
      <c r="A88" s="61" t="s">
        <v>2862</v>
      </c>
      <c r="B88" s="68" t="s">
        <v>2528</v>
      </c>
      <c r="C88" s="55">
        <v>4605</v>
      </c>
      <c r="D88" s="124" t="s">
        <v>2923</v>
      </c>
      <c r="E88" s="55" t="s">
        <v>395</v>
      </c>
      <c r="F88" s="77">
        <v>42352</v>
      </c>
      <c r="G88" s="55" t="s">
        <v>128</v>
      </c>
      <c r="H88" s="62">
        <v>5.1100000000029633</v>
      </c>
      <c r="I88" s="68" t="s">
        <v>271</v>
      </c>
      <c r="J88" s="68" t="s">
        <v>130</v>
      </c>
      <c r="K88" s="69">
        <v>0.05</v>
      </c>
      <c r="L88" s="69">
        <v>2.6100000000029638E-2</v>
      </c>
      <c r="M88" s="62">
        <v>284063.99235299998</v>
      </c>
      <c r="N88" s="64">
        <v>125.93</v>
      </c>
      <c r="O88" s="62">
        <v>357.72177705399997</v>
      </c>
      <c r="P88" s="63">
        <f t="shared" si="1"/>
        <v>4.4789830005488741E-3</v>
      </c>
      <c r="Q88" s="63">
        <f>O88/'סכום נכסי הקרן'!$C$41</f>
        <v>1.1438789899885183E-4</v>
      </c>
    </row>
    <row r="89" spans="1:17">
      <c r="A89" s="61" t="s">
        <v>2862</v>
      </c>
      <c r="B89" s="68" t="s">
        <v>2528</v>
      </c>
      <c r="C89" s="55">
        <v>4606</v>
      </c>
      <c r="D89" s="124" t="s">
        <v>2923</v>
      </c>
      <c r="E89" s="55" t="s">
        <v>395</v>
      </c>
      <c r="F89" s="77">
        <v>42352</v>
      </c>
      <c r="G89" s="55" t="s">
        <v>128</v>
      </c>
      <c r="H89" s="62">
        <v>6.8199999999977372</v>
      </c>
      <c r="I89" s="68" t="s">
        <v>271</v>
      </c>
      <c r="J89" s="68" t="s">
        <v>130</v>
      </c>
      <c r="K89" s="69">
        <v>4.0999999999999995E-2</v>
      </c>
      <c r="L89" s="69">
        <v>2.7099999999989598E-2</v>
      </c>
      <c r="M89" s="62">
        <v>884858.72548299993</v>
      </c>
      <c r="N89" s="64">
        <v>122.83</v>
      </c>
      <c r="O89" s="62">
        <v>1086.871975603</v>
      </c>
      <c r="P89" s="63">
        <f t="shared" si="1"/>
        <v>1.3608567928376208E-2</v>
      </c>
      <c r="Q89" s="63">
        <f>O89/'סכום נכסי הקרן'!$C$41</f>
        <v>3.4754664027957964E-4</v>
      </c>
    </row>
    <row r="90" spans="1:17">
      <c r="A90" s="61" t="s">
        <v>2862</v>
      </c>
      <c r="B90" s="68" t="s">
        <v>2528</v>
      </c>
      <c r="C90" s="55">
        <v>5150</v>
      </c>
      <c r="D90" s="124" t="s">
        <v>2923</v>
      </c>
      <c r="E90" s="55" t="s">
        <v>395</v>
      </c>
      <c r="F90" s="77">
        <v>42631</v>
      </c>
      <c r="G90" s="55" t="s">
        <v>128</v>
      </c>
      <c r="H90" s="62">
        <v>6.77999999999341</v>
      </c>
      <c r="I90" s="68" t="s">
        <v>271</v>
      </c>
      <c r="J90" s="68" t="s">
        <v>130</v>
      </c>
      <c r="K90" s="69">
        <v>4.0999999999999995E-2</v>
      </c>
      <c r="L90" s="69">
        <v>2.9499999999960769E-2</v>
      </c>
      <c r="M90" s="62">
        <v>262582.48797999998</v>
      </c>
      <c r="N90" s="64">
        <v>121.36</v>
      </c>
      <c r="O90" s="62">
        <v>318.67010769500001</v>
      </c>
      <c r="P90" s="63">
        <f t="shared" si="1"/>
        <v>3.990022656444321E-3</v>
      </c>
      <c r="Q90" s="63">
        <f>O90/'סכום נכסי הקרן'!$C$41</f>
        <v>1.0190043332885008E-4</v>
      </c>
    </row>
    <row r="91" spans="1:17">
      <c r="A91" s="61" t="s">
        <v>2863</v>
      </c>
      <c r="B91" s="68" t="s">
        <v>2537</v>
      </c>
      <c r="C91" s="55" t="s">
        <v>2571</v>
      </c>
      <c r="D91" s="124" t="s">
        <v>2923</v>
      </c>
      <c r="E91" s="55" t="s">
        <v>391</v>
      </c>
      <c r="F91" s="77">
        <v>42033</v>
      </c>
      <c r="G91" s="55" t="s">
        <v>250</v>
      </c>
      <c r="H91" s="62">
        <v>3.6999999999970723</v>
      </c>
      <c r="I91" s="68" t="s">
        <v>254</v>
      </c>
      <c r="J91" s="68" t="s">
        <v>130</v>
      </c>
      <c r="K91" s="69">
        <v>5.0999999999999997E-2</v>
      </c>
      <c r="L91" s="69">
        <v>2.5499999999956093E-2</v>
      </c>
      <c r="M91" s="62">
        <v>55688.601003999996</v>
      </c>
      <c r="N91" s="64">
        <v>122.68</v>
      </c>
      <c r="O91" s="62">
        <v>68.318778846000001</v>
      </c>
      <c r="P91" s="63">
        <f t="shared" si="1"/>
        <v>8.5540961914460116E-4</v>
      </c>
      <c r="Q91" s="63">
        <f>O91/'סכום נכסי הקרן'!$C$41</f>
        <v>2.1846144337982119E-5</v>
      </c>
    </row>
    <row r="92" spans="1:17">
      <c r="A92" s="61" t="s">
        <v>2863</v>
      </c>
      <c r="B92" s="68" t="s">
        <v>2537</v>
      </c>
      <c r="C92" s="55" t="s">
        <v>2572</v>
      </c>
      <c r="D92" s="124" t="s">
        <v>2923</v>
      </c>
      <c r="E92" s="55" t="s">
        <v>391</v>
      </c>
      <c r="F92" s="77">
        <v>42054</v>
      </c>
      <c r="G92" s="55" t="s">
        <v>250</v>
      </c>
      <c r="H92" s="62">
        <v>3.6999999999940574</v>
      </c>
      <c r="I92" s="68" t="s">
        <v>254</v>
      </c>
      <c r="J92" s="68" t="s">
        <v>130</v>
      </c>
      <c r="K92" s="69">
        <v>5.0999999999999997E-2</v>
      </c>
      <c r="L92" s="69">
        <v>2.5599999999982172E-2</v>
      </c>
      <c r="M92" s="62">
        <v>108782.706414</v>
      </c>
      <c r="N92" s="64">
        <v>123.76</v>
      </c>
      <c r="O92" s="62">
        <v>134.629487254</v>
      </c>
      <c r="P92" s="63">
        <f t="shared" si="1"/>
        <v>1.6856764767000775E-3</v>
      </c>
      <c r="Q92" s="63">
        <f>O92/'סכום נכסי הקרן'!$C$41</f>
        <v>4.3050172447155916E-5</v>
      </c>
    </row>
    <row r="93" spans="1:17">
      <c r="A93" s="61" t="s">
        <v>2863</v>
      </c>
      <c r="B93" s="68" t="s">
        <v>2537</v>
      </c>
      <c r="C93" s="55" t="s">
        <v>2573</v>
      </c>
      <c r="D93" s="124" t="s">
        <v>2923</v>
      </c>
      <c r="E93" s="55" t="s">
        <v>391</v>
      </c>
      <c r="F93" s="77">
        <v>42565</v>
      </c>
      <c r="G93" s="55" t="s">
        <v>250</v>
      </c>
      <c r="H93" s="62">
        <v>3.7000000000036359</v>
      </c>
      <c r="I93" s="68" t="s">
        <v>254</v>
      </c>
      <c r="J93" s="68" t="s">
        <v>130</v>
      </c>
      <c r="K93" s="69">
        <v>5.0999999999999997E-2</v>
      </c>
      <c r="L93" s="69">
        <v>2.5599999999992722E-2</v>
      </c>
      <c r="M93" s="62">
        <v>132778.96757800001</v>
      </c>
      <c r="N93" s="64">
        <v>124.26</v>
      </c>
      <c r="O93" s="62">
        <v>164.99115500200003</v>
      </c>
      <c r="P93" s="63">
        <f t="shared" si="1"/>
        <v>2.065830558544183E-3</v>
      </c>
      <c r="Q93" s="63">
        <f>O93/'סכום נכסי הקרן'!$C$41</f>
        <v>5.2758855581844297E-5</v>
      </c>
    </row>
    <row r="94" spans="1:17">
      <c r="A94" s="61" t="s">
        <v>2863</v>
      </c>
      <c r="B94" s="68" t="s">
        <v>2537</v>
      </c>
      <c r="C94" s="55" t="s">
        <v>2574</v>
      </c>
      <c r="D94" s="124" t="s">
        <v>2923</v>
      </c>
      <c r="E94" s="55" t="s">
        <v>391</v>
      </c>
      <c r="F94" s="77">
        <v>40570</v>
      </c>
      <c r="G94" s="55" t="s">
        <v>250</v>
      </c>
      <c r="H94" s="62">
        <v>3.7199999999985929</v>
      </c>
      <c r="I94" s="68" t="s">
        <v>254</v>
      </c>
      <c r="J94" s="68" t="s">
        <v>130</v>
      </c>
      <c r="K94" s="69">
        <v>5.0999999999999997E-2</v>
      </c>
      <c r="L94" s="69">
        <v>2.2599999999995228E-2</v>
      </c>
      <c r="M94" s="62">
        <v>673248.26459100004</v>
      </c>
      <c r="N94" s="64">
        <v>130.84</v>
      </c>
      <c r="O94" s="62">
        <v>880.87806401700004</v>
      </c>
      <c r="P94" s="63">
        <f t="shared" si="1"/>
        <v>1.1029347742765355E-2</v>
      </c>
      <c r="Q94" s="63">
        <f>O94/'סכום נכסי הקרן'!$C$41</f>
        <v>2.8167642419452203E-4</v>
      </c>
    </row>
    <row r="95" spans="1:17">
      <c r="A95" s="61" t="s">
        <v>2863</v>
      </c>
      <c r="B95" s="68" t="s">
        <v>2537</v>
      </c>
      <c r="C95" s="55" t="s">
        <v>2575</v>
      </c>
      <c r="D95" s="124" t="s">
        <v>2923</v>
      </c>
      <c r="E95" s="55" t="s">
        <v>391</v>
      </c>
      <c r="F95" s="77">
        <v>41207</v>
      </c>
      <c r="G95" s="55" t="s">
        <v>250</v>
      </c>
      <c r="H95" s="62">
        <v>3.7199999999633442</v>
      </c>
      <c r="I95" s="68" t="s">
        <v>254</v>
      </c>
      <c r="J95" s="68" t="s">
        <v>130</v>
      </c>
      <c r="K95" s="69">
        <v>5.0999999999999997E-2</v>
      </c>
      <c r="L95" s="69">
        <v>2.2500000000000006E-2</v>
      </c>
      <c r="M95" s="62">
        <v>9569.7687910000004</v>
      </c>
      <c r="N95" s="64">
        <v>125.43</v>
      </c>
      <c r="O95" s="62">
        <v>12.003361551999998</v>
      </c>
      <c r="P95" s="63">
        <f t="shared" si="1"/>
        <v>1.5029236627306074E-4</v>
      </c>
      <c r="Q95" s="63">
        <f>O95/'סכום נכסי הקרן'!$C$41</f>
        <v>3.8382882925509166E-6</v>
      </c>
    </row>
    <row r="96" spans="1:17">
      <c r="A96" s="61" t="s">
        <v>2863</v>
      </c>
      <c r="B96" s="68" t="s">
        <v>2537</v>
      </c>
      <c r="C96" s="55" t="s">
        <v>2576</v>
      </c>
      <c r="D96" s="124" t="s">
        <v>2923</v>
      </c>
      <c r="E96" s="55" t="s">
        <v>391</v>
      </c>
      <c r="F96" s="77">
        <v>41239</v>
      </c>
      <c r="G96" s="55" t="s">
        <v>250</v>
      </c>
      <c r="H96" s="62">
        <v>3.699999999990466</v>
      </c>
      <c r="I96" s="68" t="s">
        <v>254</v>
      </c>
      <c r="J96" s="68" t="s">
        <v>130</v>
      </c>
      <c r="K96" s="69">
        <v>5.0999999999999997E-2</v>
      </c>
      <c r="L96" s="69">
        <v>2.5499999999952328E-2</v>
      </c>
      <c r="M96" s="62">
        <v>84393.603776000018</v>
      </c>
      <c r="N96" s="64">
        <v>124.29</v>
      </c>
      <c r="O96" s="62">
        <v>104.89281471000001</v>
      </c>
      <c r="P96" s="63">
        <f t="shared" si="1"/>
        <v>1.3133478700540287E-3</v>
      </c>
      <c r="Q96" s="63">
        <f>O96/'סכום נכסי הקרן'!$C$41</f>
        <v>3.3541342642221999E-5</v>
      </c>
    </row>
    <row r="97" spans="1:17">
      <c r="A97" s="61" t="s">
        <v>2863</v>
      </c>
      <c r="B97" s="68" t="s">
        <v>2537</v>
      </c>
      <c r="C97" s="55" t="s">
        <v>2577</v>
      </c>
      <c r="D97" s="124" t="s">
        <v>2923</v>
      </c>
      <c r="E97" s="55" t="s">
        <v>391</v>
      </c>
      <c r="F97" s="77">
        <v>41269</v>
      </c>
      <c r="G97" s="55" t="s">
        <v>250</v>
      </c>
      <c r="H97" s="62">
        <v>3.7200000000110327</v>
      </c>
      <c r="I97" s="68" t="s">
        <v>254</v>
      </c>
      <c r="J97" s="68" t="s">
        <v>130</v>
      </c>
      <c r="K97" s="69">
        <v>5.0999999999999997E-2</v>
      </c>
      <c r="L97" s="69">
        <v>2.2600000000020687E-2</v>
      </c>
      <c r="M97" s="62">
        <v>22976.597194000002</v>
      </c>
      <c r="N97" s="64">
        <v>126.24</v>
      </c>
      <c r="O97" s="62">
        <v>29.005657718999998</v>
      </c>
      <c r="P97" s="63">
        <f t="shared" si="1"/>
        <v>3.631756749981949E-4</v>
      </c>
      <c r="Q97" s="63">
        <f>O97/'סכום נכסי הקרן'!$C$41</f>
        <v>9.2750748161898595E-6</v>
      </c>
    </row>
    <row r="98" spans="1:17">
      <c r="A98" s="61" t="s">
        <v>2863</v>
      </c>
      <c r="B98" s="68" t="s">
        <v>2537</v>
      </c>
      <c r="C98" s="55" t="s">
        <v>2578</v>
      </c>
      <c r="D98" s="124" t="s">
        <v>2923</v>
      </c>
      <c r="E98" s="55" t="s">
        <v>391</v>
      </c>
      <c r="F98" s="77">
        <v>41298</v>
      </c>
      <c r="G98" s="55" t="s">
        <v>250</v>
      </c>
      <c r="H98" s="62">
        <v>3.6999999999810158</v>
      </c>
      <c r="I98" s="68" t="s">
        <v>254</v>
      </c>
      <c r="J98" s="68" t="s">
        <v>130</v>
      </c>
      <c r="K98" s="69">
        <v>5.0999999999999997E-2</v>
      </c>
      <c r="L98" s="69">
        <v>2.5599999999848126E-2</v>
      </c>
      <c r="M98" s="62">
        <v>46492.883559000002</v>
      </c>
      <c r="N98" s="64">
        <v>124.63</v>
      </c>
      <c r="O98" s="62">
        <v>57.944083772999996</v>
      </c>
      <c r="P98" s="63">
        <f t="shared" si="1"/>
        <v>7.2550955197359806E-4</v>
      </c>
      <c r="Q98" s="63">
        <f>O98/'סכום נכסי הקרן'!$C$41</f>
        <v>1.8528651112024377E-5</v>
      </c>
    </row>
    <row r="99" spans="1:17">
      <c r="A99" s="61" t="s">
        <v>2863</v>
      </c>
      <c r="B99" s="68" t="s">
        <v>2537</v>
      </c>
      <c r="C99" s="55" t="s">
        <v>2579</v>
      </c>
      <c r="D99" s="124" t="s">
        <v>2923</v>
      </c>
      <c r="E99" s="55" t="s">
        <v>391</v>
      </c>
      <c r="F99" s="77">
        <v>41330</v>
      </c>
      <c r="G99" s="55" t="s">
        <v>250</v>
      </c>
      <c r="H99" s="62">
        <v>3.6999999999966664</v>
      </c>
      <c r="I99" s="68" t="s">
        <v>254</v>
      </c>
      <c r="J99" s="68" t="s">
        <v>130</v>
      </c>
      <c r="K99" s="69">
        <v>5.0999999999999997E-2</v>
      </c>
      <c r="L99" s="69">
        <v>2.550000000000556E-2</v>
      </c>
      <c r="M99" s="62">
        <v>72071.895797000005</v>
      </c>
      <c r="N99" s="64">
        <v>124.86</v>
      </c>
      <c r="O99" s="62">
        <v>89.988970308999995</v>
      </c>
      <c r="P99" s="63">
        <f t="shared" si="1"/>
        <v>1.1267389745468711E-3</v>
      </c>
      <c r="Q99" s="63">
        <f>O99/'סכום נכסי הקרן'!$C$41</f>
        <v>2.8775573384123853E-5</v>
      </c>
    </row>
    <row r="100" spans="1:17">
      <c r="A100" s="61" t="s">
        <v>2863</v>
      </c>
      <c r="B100" s="68" t="s">
        <v>2537</v>
      </c>
      <c r="C100" s="55" t="s">
        <v>2580</v>
      </c>
      <c r="D100" s="124" t="s">
        <v>2923</v>
      </c>
      <c r="E100" s="55" t="s">
        <v>391</v>
      </c>
      <c r="F100" s="77">
        <v>41389</v>
      </c>
      <c r="G100" s="55" t="s">
        <v>250</v>
      </c>
      <c r="H100" s="62">
        <v>3.7200000000352298</v>
      </c>
      <c r="I100" s="68" t="s">
        <v>254</v>
      </c>
      <c r="J100" s="68" t="s">
        <v>130</v>
      </c>
      <c r="K100" s="69">
        <v>5.0999999999999997E-2</v>
      </c>
      <c r="L100" s="69">
        <v>2.2600000000301969E-2</v>
      </c>
      <c r="M100" s="62">
        <v>31546.950743000001</v>
      </c>
      <c r="N100" s="64">
        <v>125.97</v>
      </c>
      <c r="O100" s="62">
        <v>39.739696129999999</v>
      </c>
      <c r="P100" s="63">
        <f t="shared" si="1"/>
        <v>4.9757502850149055E-4</v>
      </c>
      <c r="Q100" s="63">
        <f>O100/'סכום נכסי הקרן'!$C$41</f>
        <v>1.2707474464092522E-5</v>
      </c>
    </row>
    <row r="101" spans="1:17">
      <c r="A101" s="61" t="s">
        <v>2863</v>
      </c>
      <c r="B101" s="68" t="s">
        <v>2537</v>
      </c>
      <c r="C101" s="55" t="s">
        <v>2581</v>
      </c>
      <c r="D101" s="124" t="s">
        <v>2923</v>
      </c>
      <c r="E101" s="55" t="s">
        <v>391</v>
      </c>
      <c r="F101" s="77">
        <v>41422</v>
      </c>
      <c r="G101" s="55" t="s">
        <v>250</v>
      </c>
      <c r="H101" s="62">
        <v>3.720000000088322</v>
      </c>
      <c r="I101" s="68" t="s">
        <v>254</v>
      </c>
      <c r="J101" s="68" t="s">
        <v>130</v>
      </c>
      <c r="K101" s="69">
        <v>5.0999999999999997E-2</v>
      </c>
      <c r="L101" s="69">
        <v>2.2600000000165602E-2</v>
      </c>
      <c r="M101" s="62">
        <v>11554.215869</v>
      </c>
      <c r="N101" s="64">
        <v>125.43</v>
      </c>
      <c r="O101" s="62">
        <v>14.492453076</v>
      </c>
      <c r="P101" s="63">
        <f t="shared" si="1"/>
        <v>1.8145792380388831E-4</v>
      </c>
      <c r="Q101" s="63">
        <f>O101/'סכום נכסי הקרן'!$C$41</f>
        <v>4.634219566825086E-6</v>
      </c>
    </row>
    <row r="102" spans="1:17">
      <c r="A102" s="61" t="s">
        <v>2863</v>
      </c>
      <c r="B102" s="68" t="s">
        <v>2537</v>
      </c>
      <c r="C102" s="55" t="s">
        <v>2582</v>
      </c>
      <c r="D102" s="124" t="s">
        <v>2923</v>
      </c>
      <c r="E102" s="55" t="s">
        <v>391</v>
      </c>
      <c r="F102" s="77">
        <v>41450</v>
      </c>
      <c r="G102" s="55" t="s">
        <v>250</v>
      </c>
      <c r="H102" s="62">
        <v>3.7200000000469622</v>
      </c>
      <c r="I102" s="68" t="s">
        <v>254</v>
      </c>
      <c r="J102" s="68" t="s">
        <v>130</v>
      </c>
      <c r="K102" s="69">
        <v>5.0999999999999997E-2</v>
      </c>
      <c r="L102" s="69">
        <v>2.2700000000280936E-2</v>
      </c>
      <c r="M102" s="62">
        <v>19034.682413999999</v>
      </c>
      <c r="N102" s="64">
        <v>125.29</v>
      </c>
      <c r="O102" s="62">
        <v>23.848555379000004</v>
      </c>
      <c r="P102" s="63">
        <f t="shared" si="1"/>
        <v>2.98604337174767E-4</v>
      </c>
      <c r="Q102" s="63">
        <f>O102/'סכום נכסי הקרן'!$C$41</f>
        <v>7.6259996425931133E-6</v>
      </c>
    </row>
    <row r="103" spans="1:17">
      <c r="A103" s="61" t="s">
        <v>2863</v>
      </c>
      <c r="B103" s="68" t="s">
        <v>2537</v>
      </c>
      <c r="C103" s="55" t="s">
        <v>2583</v>
      </c>
      <c r="D103" s="124" t="s">
        <v>2923</v>
      </c>
      <c r="E103" s="55" t="s">
        <v>391</v>
      </c>
      <c r="F103" s="77">
        <v>41480</v>
      </c>
      <c r="G103" s="55" t="s">
        <v>250</v>
      </c>
      <c r="H103" s="62">
        <v>3.7099999999513011</v>
      </c>
      <c r="I103" s="68" t="s">
        <v>254</v>
      </c>
      <c r="J103" s="68" t="s">
        <v>130</v>
      </c>
      <c r="K103" s="69">
        <v>5.0999999999999997E-2</v>
      </c>
      <c r="L103" s="69">
        <v>2.3199999999556405E-2</v>
      </c>
      <c r="M103" s="62">
        <v>16716.199946000001</v>
      </c>
      <c r="N103" s="64">
        <v>124.07</v>
      </c>
      <c r="O103" s="62">
        <v>20.739790431000003</v>
      </c>
      <c r="P103" s="63">
        <f t="shared" si="1"/>
        <v>2.5967993768903961E-4</v>
      </c>
      <c r="Q103" s="63">
        <f>O103/'סכום נכסי הקרן'!$C$41</f>
        <v>6.6319167723480774E-6</v>
      </c>
    </row>
    <row r="104" spans="1:17">
      <c r="A104" s="61" t="s">
        <v>2863</v>
      </c>
      <c r="B104" s="68" t="s">
        <v>2537</v>
      </c>
      <c r="C104" s="55" t="s">
        <v>2584</v>
      </c>
      <c r="D104" s="124" t="s">
        <v>2923</v>
      </c>
      <c r="E104" s="55" t="s">
        <v>391</v>
      </c>
      <c r="F104" s="77">
        <v>41512</v>
      </c>
      <c r="G104" s="55" t="s">
        <v>250</v>
      </c>
      <c r="H104" s="62">
        <v>3.6699999999913469</v>
      </c>
      <c r="I104" s="68" t="s">
        <v>254</v>
      </c>
      <c r="J104" s="68" t="s">
        <v>130</v>
      </c>
      <c r="K104" s="69">
        <v>5.0999999999999997E-2</v>
      </c>
      <c r="L104" s="69">
        <v>3.2299999999958334E-2</v>
      </c>
      <c r="M104" s="62">
        <v>52115.781755999997</v>
      </c>
      <c r="N104" s="64">
        <v>119.74</v>
      </c>
      <c r="O104" s="62">
        <v>62.403439861999999</v>
      </c>
      <c r="P104" s="63">
        <f t="shared" si="1"/>
        <v>7.8134450918675657E-4</v>
      </c>
      <c r="Q104" s="63">
        <f>O104/'סכום נכסי הקרן'!$C$41</f>
        <v>1.9954609514974627E-5</v>
      </c>
    </row>
    <row r="105" spans="1:17">
      <c r="A105" s="61" t="s">
        <v>2863</v>
      </c>
      <c r="B105" s="68" t="s">
        <v>2537</v>
      </c>
      <c r="C105" s="55" t="s">
        <v>2585</v>
      </c>
      <c r="D105" s="124" t="s">
        <v>2923</v>
      </c>
      <c r="E105" s="55" t="s">
        <v>391</v>
      </c>
      <c r="F105" s="77">
        <v>40871</v>
      </c>
      <c r="G105" s="55" t="s">
        <v>250</v>
      </c>
      <c r="H105" s="62">
        <v>3.6999999999669653</v>
      </c>
      <c r="I105" s="68" t="s">
        <v>254</v>
      </c>
      <c r="J105" s="68" t="s">
        <v>130</v>
      </c>
      <c r="K105" s="69">
        <v>5.1879999999999996E-2</v>
      </c>
      <c r="L105" s="69">
        <v>2.5499999999804793E-2</v>
      </c>
      <c r="M105" s="62">
        <v>26227.851151999999</v>
      </c>
      <c r="N105" s="64">
        <v>126.96</v>
      </c>
      <c r="O105" s="62">
        <v>33.298881323000003</v>
      </c>
      <c r="P105" s="63">
        <f t="shared" si="1"/>
        <v>4.169305112238028E-4</v>
      </c>
      <c r="Q105" s="63">
        <f>O105/'סכום נכסי הקרן'!$C$41</f>
        <v>1.0647909402996987E-5</v>
      </c>
    </row>
    <row r="106" spans="1:17">
      <c r="A106" s="61" t="s">
        <v>2863</v>
      </c>
      <c r="B106" s="68" t="s">
        <v>2537</v>
      </c>
      <c r="C106" s="55" t="s">
        <v>2586</v>
      </c>
      <c r="D106" s="124" t="s">
        <v>2923</v>
      </c>
      <c r="E106" s="55" t="s">
        <v>391</v>
      </c>
      <c r="F106" s="77">
        <v>41547</v>
      </c>
      <c r="G106" s="55" t="s">
        <v>250</v>
      </c>
      <c r="H106" s="62">
        <v>3.6700000000037307</v>
      </c>
      <c r="I106" s="68" t="s">
        <v>254</v>
      </c>
      <c r="J106" s="68" t="s">
        <v>130</v>
      </c>
      <c r="K106" s="69">
        <v>5.0999999999999997E-2</v>
      </c>
      <c r="L106" s="69">
        <v>3.2299999999940751E-2</v>
      </c>
      <c r="M106" s="62">
        <v>38133.575701000002</v>
      </c>
      <c r="N106" s="64">
        <v>119.5</v>
      </c>
      <c r="O106" s="62">
        <v>45.569622949000006</v>
      </c>
      <c r="P106" s="63">
        <f t="shared" si="1"/>
        <v>5.7057070500681904E-4</v>
      </c>
      <c r="Q106" s="63">
        <f>O106/'סכום נכסי הקרן'!$C$41</f>
        <v>1.4571697228595346E-5</v>
      </c>
    </row>
    <row r="107" spans="1:17">
      <c r="A107" s="61" t="s">
        <v>2863</v>
      </c>
      <c r="B107" s="68" t="s">
        <v>2537</v>
      </c>
      <c r="C107" s="55" t="s">
        <v>2587</v>
      </c>
      <c r="D107" s="124" t="s">
        <v>2923</v>
      </c>
      <c r="E107" s="55" t="s">
        <v>391</v>
      </c>
      <c r="F107" s="77">
        <v>41571</v>
      </c>
      <c r="G107" s="55" t="s">
        <v>250</v>
      </c>
      <c r="H107" s="62">
        <v>3.7099999999742543</v>
      </c>
      <c r="I107" s="68" t="s">
        <v>254</v>
      </c>
      <c r="J107" s="68" t="s">
        <v>130</v>
      </c>
      <c r="K107" s="69">
        <v>5.0999999999999997E-2</v>
      </c>
      <c r="L107" s="69">
        <v>2.3700000000117818E-2</v>
      </c>
      <c r="M107" s="62">
        <v>18593.749669000001</v>
      </c>
      <c r="N107" s="64">
        <v>123.25</v>
      </c>
      <c r="O107" s="62">
        <v>22.916796429000001</v>
      </c>
      <c r="P107" s="63">
        <f t="shared" si="1"/>
        <v>2.8693791716525972E-4</v>
      </c>
      <c r="Q107" s="63">
        <f>O107/'סכום נכסי הקרן'!$C$41</f>
        <v>7.3280531503733025E-6</v>
      </c>
    </row>
    <row r="108" spans="1:17">
      <c r="A108" s="61" t="s">
        <v>2863</v>
      </c>
      <c r="B108" s="68" t="s">
        <v>2537</v>
      </c>
      <c r="C108" s="55" t="s">
        <v>2588</v>
      </c>
      <c r="D108" s="124" t="s">
        <v>2923</v>
      </c>
      <c r="E108" s="55" t="s">
        <v>391</v>
      </c>
      <c r="F108" s="77">
        <v>41597</v>
      </c>
      <c r="G108" s="55" t="s">
        <v>250</v>
      </c>
      <c r="H108" s="62">
        <v>3.7099999999983044</v>
      </c>
      <c r="I108" s="68" t="s">
        <v>254</v>
      </c>
      <c r="J108" s="68" t="s">
        <v>130</v>
      </c>
      <c r="K108" s="69">
        <v>5.0999999999999997E-2</v>
      </c>
      <c r="L108" s="69">
        <v>2.3800000000373047E-2</v>
      </c>
      <c r="M108" s="62">
        <v>4802.0127789999997</v>
      </c>
      <c r="N108" s="64">
        <v>122.81</v>
      </c>
      <c r="O108" s="62">
        <v>5.8973522310000002</v>
      </c>
      <c r="P108" s="63">
        <f t="shared" si="1"/>
        <v>7.3839900406484407E-5</v>
      </c>
      <c r="Q108" s="63">
        <f>O108/'סכום נכסי הקרן'!$C$41</f>
        <v>1.8857832389065016E-6</v>
      </c>
    </row>
    <row r="109" spans="1:17">
      <c r="A109" s="61" t="s">
        <v>2863</v>
      </c>
      <c r="B109" s="68" t="s">
        <v>2537</v>
      </c>
      <c r="C109" s="55" t="s">
        <v>2589</v>
      </c>
      <c r="D109" s="124" t="s">
        <v>2923</v>
      </c>
      <c r="E109" s="55" t="s">
        <v>391</v>
      </c>
      <c r="F109" s="77">
        <v>41630</v>
      </c>
      <c r="G109" s="55" t="s">
        <v>250</v>
      </c>
      <c r="H109" s="62">
        <v>3.7000000000089632</v>
      </c>
      <c r="I109" s="68" t="s">
        <v>254</v>
      </c>
      <c r="J109" s="68" t="s">
        <v>130</v>
      </c>
      <c r="K109" s="69">
        <v>5.0999999999999997E-2</v>
      </c>
      <c r="L109" s="69">
        <v>2.5600000000071704E-2</v>
      </c>
      <c r="M109" s="62">
        <v>54631.403402000004</v>
      </c>
      <c r="N109" s="64">
        <v>122.53</v>
      </c>
      <c r="O109" s="62">
        <v>66.939862441999992</v>
      </c>
      <c r="P109" s="63">
        <f t="shared" si="1"/>
        <v>8.3814440486674156E-4</v>
      </c>
      <c r="Q109" s="63">
        <f>O109/'סכום נכסי הקרן'!$C$41</f>
        <v>2.1405211298770469E-5</v>
      </c>
    </row>
    <row r="110" spans="1:17">
      <c r="A110" s="61" t="s">
        <v>2863</v>
      </c>
      <c r="B110" s="68" t="s">
        <v>2537</v>
      </c>
      <c r="C110" s="55" t="s">
        <v>2590</v>
      </c>
      <c r="D110" s="124" t="s">
        <v>2923</v>
      </c>
      <c r="E110" s="55" t="s">
        <v>391</v>
      </c>
      <c r="F110" s="77">
        <v>41666</v>
      </c>
      <c r="G110" s="55" t="s">
        <v>250</v>
      </c>
      <c r="H110" s="62">
        <v>3.6999999998917827</v>
      </c>
      <c r="I110" s="68" t="s">
        <v>254</v>
      </c>
      <c r="J110" s="68" t="s">
        <v>130</v>
      </c>
      <c r="K110" s="69">
        <v>5.0999999999999997E-2</v>
      </c>
      <c r="L110" s="69">
        <v>2.5499999999149717E-2</v>
      </c>
      <c r="M110" s="62">
        <v>10566.794585</v>
      </c>
      <c r="N110" s="64">
        <v>122.43</v>
      </c>
      <c r="O110" s="62">
        <v>12.936926642</v>
      </c>
      <c r="P110" s="63">
        <f t="shared" si="1"/>
        <v>1.6198140070214075E-4</v>
      </c>
      <c r="Q110" s="63">
        <f>O110/'סכום נכסי הקרן'!$C$41</f>
        <v>4.1368123301513838E-6</v>
      </c>
    </row>
    <row r="111" spans="1:17">
      <c r="A111" s="61" t="s">
        <v>2863</v>
      </c>
      <c r="B111" s="68" t="s">
        <v>2537</v>
      </c>
      <c r="C111" s="55" t="s">
        <v>2591</v>
      </c>
      <c r="D111" s="124" t="s">
        <v>2923</v>
      </c>
      <c r="E111" s="55" t="s">
        <v>391</v>
      </c>
      <c r="F111" s="77">
        <v>41696</v>
      </c>
      <c r="G111" s="55" t="s">
        <v>250</v>
      </c>
      <c r="H111" s="62">
        <v>3.700000000007984</v>
      </c>
      <c r="I111" s="68" t="s">
        <v>254</v>
      </c>
      <c r="J111" s="68" t="s">
        <v>130</v>
      </c>
      <c r="K111" s="69">
        <v>5.0999999999999997E-2</v>
      </c>
      <c r="L111" s="69">
        <v>2.550000000051892E-2</v>
      </c>
      <c r="M111" s="62">
        <v>10170.535894000001</v>
      </c>
      <c r="N111" s="64">
        <v>123.16</v>
      </c>
      <c r="O111" s="62">
        <v>12.526031857</v>
      </c>
      <c r="P111" s="63">
        <f t="shared" si="1"/>
        <v>1.5683664610490703E-4</v>
      </c>
      <c r="Q111" s="63">
        <f>O111/'סכום נכסי הקרן'!$C$41</f>
        <v>4.0054214163724891E-6</v>
      </c>
    </row>
    <row r="112" spans="1:17">
      <c r="A112" s="61" t="s">
        <v>2863</v>
      </c>
      <c r="B112" s="68" t="s">
        <v>2537</v>
      </c>
      <c r="C112" s="55" t="s">
        <v>2592</v>
      </c>
      <c r="D112" s="124" t="s">
        <v>2923</v>
      </c>
      <c r="E112" s="55" t="s">
        <v>391</v>
      </c>
      <c r="F112" s="77">
        <v>41725</v>
      </c>
      <c r="G112" s="55" t="s">
        <v>250</v>
      </c>
      <c r="H112" s="62">
        <v>3.700000000004001</v>
      </c>
      <c r="I112" s="68" t="s">
        <v>254</v>
      </c>
      <c r="J112" s="68" t="s">
        <v>130</v>
      </c>
      <c r="K112" s="69">
        <v>5.0999999999999997E-2</v>
      </c>
      <c r="L112" s="69">
        <v>2.5499999999859958E-2</v>
      </c>
      <c r="M112" s="62">
        <v>20254.932766999998</v>
      </c>
      <c r="N112" s="64">
        <v>123.39</v>
      </c>
      <c r="O112" s="62">
        <v>24.992563017000002</v>
      </c>
      <c r="P112" s="63">
        <f t="shared" si="1"/>
        <v>3.1292829252715964E-4</v>
      </c>
      <c r="Q112" s="63">
        <f>O112/'סכום נכסי הקרן'!$C$41</f>
        <v>7.9918164268748956E-6</v>
      </c>
    </row>
    <row r="113" spans="1:17">
      <c r="A113" s="61" t="s">
        <v>2863</v>
      </c>
      <c r="B113" s="68" t="s">
        <v>2537</v>
      </c>
      <c r="C113" s="55" t="s">
        <v>2593</v>
      </c>
      <c r="D113" s="124" t="s">
        <v>2923</v>
      </c>
      <c r="E113" s="55" t="s">
        <v>391</v>
      </c>
      <c r="F113" s="77">
        <v>41787</v>
      </c>
      <c r="G113" s="55" t="s">
        <v>250</v>
      </c>
      <c r="H113" s="62">
        <v>3.7000000000701827</v>
      </c>
      <c r="I113" s="68" t="s">
        <v>254</v>
      </c>
      <c r="J113" s="68" t="s">
        <v>130</v>
      </c>
      <c r="K113" s="69">
        <v>5.0999999999999997E-2</v>
      </c>
      <c r="L113" s="69">
        <v>2.5500000000414719E-2</v>
      </c>
      <c r="M113" s="62">
        <v>12751.837636</v>
      </c>
      <c r="N113" s="64">
        <v>122.91</v>
      </c>
      <c r="O113" s="62">
        <v>15.673284317000002</v>
      </c>
      <c r="P113" s="63">
        <f t="shared" si="1"/>
        <v>1.9624294220146169E-4</v>
      </c>
      <c r="Q113" s="63">
        <f>O113/'סכום נכסי הקרן'!$C$41</f>
        <v>5.0118113529404917E-6</v>
      </c>
    </row>
    <row r="114" spans="1:17">
      <c r="A114" s="61" t="s">
        <v>2863</v>
      </c>
      <c r="B114" s="68" t="s">
        <v>2537</v>
      </c>
      <c r="C114" s="55" t="s">
        <v>2594</v>
      </c>
      <c r="D114" s="124" t="s">
        <v>2923</v>
      </c>
      <c r="E114" s="55" t="s">
        <v>391</v>
      </c>
      <c r="F114" s="77">
        <v>41815</v>
      </c>
      <c r="G114" s="55" t="s">
        <v>250</v>
      </c>
      <c r="H114" s="62">
        <v>3.6999999999091377</v>
      </c>
      <c r="I114" s="68" t="s">
        <v>254</v>
      </c>
      <c r="J114" s="68" t="s">
        <v>130</v>
      </c>
      <c r="K114" s="69">
        <v>5.0999999999999997E-2</v>
      </c>
      <c r="L114" s="69">
        <v>2.549999999920495E-2</v>
      </c>
      <c r="M114" s="62">
        <v>7169.7699590000002</v>
      </c>
      <c r="N114" s="64">
        <v>122.8</v>
      </c>
      <c r="O114" s="62">
        <v>8.8044778340000001</v>
      </c>
      <c r="P114" s="63">
        <f t="shared" si="1"/>
        <v>1.1023960260949514E-4</v>
      </c>
      <c r="Q114" s="63">
        <f>O114/'סכום נכסי הקרן'!$C$41</f>
        <v>2.8153883431625434E-6</v>
      </c>
    </row>
    <row r="115" spans="1:17">
      <c r="A115" s="61" t="s">
        <v>2863</v>
      </c>
      <c r="B115" s="68" t="s">
        <v>2537</v>
      </c>
      <c r="C115" s="55" t="s">
        <v>2595</v>
      </c>
      <c r="D115" s="124" t="s">
        <v>2923</v>
      </c>
      <c r="E115" s="55" t="s">
        <v>391</v>
      </c>
      <c r="F115" s="77">
        <v>41836</v>
      </c>
      <c r="G115" s="55" t="s">
        <v>250</v>
      </c>
      <c r="H115" s="62">
        <v>3.7000000000153266</v>
      </c>
      <c r="I115" s="68" t="s">
        <v>254</v>
      </c>
      <c r="J115" s="68" t="s">
        <v>130</v>
      </c>
      <c r="K115" s="69">
        <v>5.0999999999999997E-2</v>
      </c>
      <c r="L115" s="69">
        <v>2.5500000000229908E-2</v>
      </c>
      <c r="M115" s="62">
        <v>21314.885594000003</v>
      </c>
      <c r="N115" s="64">
        <v>122.44</v>
      </c>
      <c r="O115" s="62">
        <v>26.097945987999999</v>
      </c>
      <c r="P115" s="63">
        <f t="shared" si="1"/>
        <v>3.2676863397066596E-4</v>
      </c>
      <c r="Q115" s="63">
        <f>O115/'סכום נכסי הקרן'!$C$41</f>
        <v>8.3452822870836557E-6</v>
      </c>
    </row>
    <row r="116" spans="1:17">
      <c r="A116" s="61" t="s">
        <v>2863</v>
      </c>
      <c r="B116" s="68" t="s">
        <v>2537</v>
      </c>
      <c r="C116" s="55" t="s">
        <v>2596</v>
      </c>
      <c r="D116" s="124" t="s">
        <v>2923</v>
      </c>
      <c r="E116" s="55" t="s">
        <v>391</v>
      </c>
      <c r="F116" s="77">
        <v>40903</v>
      </c>
      <c r="G116" s="55" t="s">
        <v>250</v>
      </c>
      <c r="H116" s="62">
        <v>3.6699999999680522</v>
      </c>
      <c r="I116" s="68" t="s">
        <v>254</v>
      </c>
      <c r="J116" s="68" t="s">
        <v>130</v>
      </c>
      <c r="K116" s="69">
        <v>5.2619999999999993E-2</v>
      </c>
      <c r="L116" s="69">
        <v>3.2099999999579007E-2</v>
      </c>
      <c r="M116" s="62">
        <v>26910.148814</v>
      </c>
      <c r="N116" s="64">
        <v>124.46</v>
      </c>
      <c r="O116" s="62">
        <v>33.492370620999999</v>
      </c>
      <c r="P116" s="63">
        <f t="shared" si="1"/>
        <v>4.1935316293840416E-4</v>
      </c>
      <c r="Q116" s="63">
        <f>O116/'סכום נכסי הקרן'!$C$41</f>
        <v>1.070978104653867E-5</v>
      </c>
    </row>
    <row r="117" spans="1:17">
      <c r="A117" s="61" t="s">
        <v>2863</v>
      </c>
      <c r="B117" s="68" t="s">
        <v>2537</v>
      </c>
      <c r="C117" s="55" t="s">
        <v>2597</v>
      </c>
      <c r="D117" s="124" t="s">
        <v>2923</v>
      </c>
      <c r="E117" s="55" t="s">
        <v>391</v>
      </c>
      <c r="F117" s="77">
        <v>41911</v>
      </c>
      <c r="G117" s="55" t="s">
        <v>250</v>
      </c>
      <c r="H117" s="62">
        <v>3.7000000001171487</v>
      </c>
      <c r="I117" s="68" t="s">
        <v>254</v>
      </c>
      <c r="J117" s="68" t="s">
        <v>130</v>
      </c>
      <c r="K117" s="69">
        <v>5.0999999999999997E-2</v>
      </c>
      <c r="L117" s="69">
        <v>2.5500000000292872E-2</v>
      </c>
      <c r="M117" s="62">
        <v>8366.0634190000001</v>
      </c>
      <c r="N117" s="64">
        <v>122.44</v>
      </c>
      <c r="O117" s="62">
        <v>10.243408113999999</v>
      </c>
      <c r="P117" s="63">
        <f t="shared" si="1"/>
        <v>1.2825624201057395E-4</v>
      </c>
      <c r="Q117" s="63">
        <f>O117/'סכום נכסי הקרן'!$C$41</f>
        <v>3.2755118863545556E-6</v>
      </c>
    </row>
    <row r="118" spans="1:17">
      <c r="A118" s="61" t="s">
        <v>2863</v>
      </c>
      <c r="B118" s="68" t="s">
        <v>2537</v>
      </c>
      <c r="C118" s="55" t="s">
        <v>2598</v>
      </c>
      <c r="D118" s="124" t="s">
        <v>2923</v>
      </c>
      <c r="E118" s="55" t="s">
        <v>391</v>
      </c>
      <c r="F118" s="77">
        <v>40933</v>
      </c>
      <c r="G118" s="55" t="s">
        <v>250</v>
      </c>
      <c r="H118" s="62">
        <v>3.6999999999960274</v>
      </c>
      <c r="I118" s="68" t="s">
        <v>254</v>
      </c>
      <c r="J118" s="68" t="s">
        <v>130</v>
      </c>
      <c r="K118" s="69">
        <v>5.1330999999999995E-2</v>
      </c>
      <c r="L118" s="69">
        <v>2.5499999999980139E-2</v>
      </c>
      <c r="M118" s="62">
        <v>99232.64421899998</v>
      </c>
      <c r="N118" s="64">
        <v>126.84</v>
      </c>
      <c r="O118" s="62">
        <v>125.866686935</v>
      </c>
      <c r="P118" s="63">
        <f t="shared" si="1"/>
        <v>1.5759587122708785E-3</v>
      </c>
      <c r="Q118" s="63">
        <f>O118/'סכום נכסי הקרן'!$C$41</f>
        <v>4.024811123049824E-5</v>
      </c>
    </row>
    <row r="119" spans="1:17">
      <c r="A119" s="61" t="s">
        <v>2863</v>
      </c>
      <c r="B119" s="68" t="s">
        <v>2537</v>
      </c>
      <c r="C119" s="55" t="s">
        <v>2599</v>
      </c>
      <c r="D119" s="124" t="s">
        <v>2923</v>
      </c>
      <c r="E119" s="55" t="s">
        <v>391</v>
      </c>
      <c r="F119" s="77">
        <v>40993</v>
      </c>
      <c r="G119" s="55" t="s">
        <v>250</v>
      </c>
      <c r="H119" s="62">
        <v>3.6999999999931767</v>
      </c>
      <c r="I119" s="68" t="s">
        <v>254</v>
      </c>
      <c r="J119" s="68" t="s">
        <v>130</v>
      </c>
      <c r="K119" s="69">
        <v>5.1451999999999998E-2</v>
      </c>
      <c r="L119" s="69">
        <v>2.5499999999965883E-2</v>
      </c>
      <c r="M119" s="62">
        <v>57750.819994999998</v>
      </c>
      <c r="N119" s="64">
        <v>126.9</v>
      </c>
      <c r="O119" s="62">
        <v>73.285792935000003</v>
      </c>
      <c r="P119" s="63">
        <f t="shared" si="1"/>
        <v>9.1760088927451402E-4</v>
      </c>
      <c r="Q119" s="63">
        <f>O119/'סכום נכסי הקרן'!$C$41</f>
        <v>2.3434435413290736E-5</v>
      </c>
    </row>
    <row r="120" spans="1:17">
      <c r="A120" s="61" t="s">
        <v>2863</v>
      </c>
      <c r="B120" s="68" t="s">
        <v>2537</v>
      </c>
      <c r="C120" s="55" t="s">
        <v>2600</v>
      </c>
      <c r="D120" s="124" t="s">
        <v>2923</v>
      </c>
      <c r="E120" s="55" t="s">
        <v>391</v>
      </c>
      <c r="F120" s="77">
        <v>41053</v>
      </c>
      <c r="G120" s="55" t="s">
        <v>250</v>
      </c>
      <c r="H120" s="62">
        <v>3.7699999999740514</v>
      </c>
      <c r="I120" s="68" t="s">
        <v>254</v>
      </c>
      <c r="J120" s="68" t="s">
        <v>130</v>
      </c>
      <c r="K120" s="69">
        <v>5.0999999999999997E-2</v>
      </c>
      <c r="L120" s="69">
        <v>2.5999999999685466E-2</v>
      </c>
      <c r="M120" s="62">
        <v>40660.248987999999</v>
      </c>
      <c r="N120" s="64">
        <v>125.11</v>
      </c>
      <c r="O120" s="62">
        <v>50.87003741600001</v>
      </c>
      <c r="P120" s="63">
        <f t="shared" si="1"/>
        <v>6.3693643339235309E-4</v>
      </c>
      <c r="Q120" s="63">
        <f>O120/'סכום נכסי הקרן'!$C$41</f>
        <v>1.6266599003087325E-5</v>
      </c>
    </row>
    <row r="121" spans="1:17">
      <c r="A121" s="61" t="s">
        <v>2863</v>
      </c>
      <c r="B121" s="68" t="s">
        <v>2537</v>
      </c>
      <c r="C121" s="55" t="s">
        <v>2601</v>
      </c>
      <c r="D121" s="124" t="s">
        <v>2923</v>
      </c>
      <c r="E121" s="55" t="s">
        <v>391</v>
      </c>
      <c r="F121" s="77">
        <v>41085</v>
      </c>
      <c r="G121" s="55" t="s">
        <v>250</v>
      </c>
      <c r="H121" s="62">
        <v>3.6999999999999997</v>
      </c>
      <c r="I121" s="68" t="s">
        <v>254</v>
      </c>
      <c r="J121" s="68" t="s">
        <v>130</v>
      </c>
      <c r="K121" s="69">
        <v>5.0999999999999997E-2</v>
      </c>
      <c r="L121" s="69">
        <v>2.5600000000000001E-2</v>
      </c>
      <c r="M121" s="62">
        <v>74850.926418000003</v>
      </c>
      <c r="N121" s="64">
        <v>125.11</v>
      </c>
      <c r="O121" s="62">
        <v>93.645993650000008</v>
      </c>
      <c r="P121" s="63">
        <f t="shared" si="1"/>
        <v>1.1725280386397649E-3</v>
      </c>
      <c r="Q121" s="63">
        <f>O121/'סכום נכסי הקרן'!$C$41</f>
        <v>2.9944971624319907E-5</v>
      </c>
    </row>
    <row r="122" spans="1:17">
      <c r="A122" s="61" t="s">
        <v>2863</v>
      </c>
      <c r="B122" s="68" t="s">
        <v>2537</v>
      </c>
      <c r="C122" s="55" t="s">
        <v>2602</v>
      </c>
      <c r="D122" s="124" t="s">
        <v>2923</v>
      </c>
      <c r="E122" s="55" t="s">
        <v>391</v>
      </c>
      <c r="F122" s="77">
        <v>41115</v>
      </c>
      <c r="G122" s="55" t="s">
        <v>250</v>
      </c>
      <c r="H122" s="62">
        <v>3.7000000000240227</v>
      </c>
      <c r="I122" s="68" t="s">
        <v>254</v>
      </c>
      <c r="J122" s="68" t="s">
        <v>130</v>
      </c>
      <c r="K122" s="69">
        <v>5.0999999999999997E-2</v>
      </c>
      <c r="L122" s="69">
        <v>2.570000000012012E-2</v>
      </c>
      <c r="M122" s="62">
        <v>33192.668049</v>
      </c>
      <c r="N122" s="64">
        <v>125.41</v>
      </c>
      <c r="O122" s="62">
        <v>41.626925849999999</v>
      </c>
      <c r="P122" s="63">
        <f t="shared" si="1"/>
        <v>5.212047608136349E-4</v>
      </c>
      <c r="Q122" s="63">
        <f>O122/'סכום נכסי הקרן'!$C$41</f>
        <v>1.3310949724605957E-5</v>
      </c>
    </row>
    <row r="123" spans="1:17">
      <c r="A123" s="61" t="s">
        <v>2863</v>
      </c>
      <c r="B123" s="68" t="s">
        <v>2537</v>
      </c>
      <c r="C123" s="55" t="s">
        <v>2603</v>
      </c>
      <c r="D123" s="124" t="s">
        <v>2923</v>
      </c>
      <c r="E123" s="55" t="s">
        <v>391</v>
      </c>
      <c r="F123" s="77">
        <v>41179</v>
      </c>
      <c r="G123" s="55" t="s">
        <v>250</v>
      </c>
      <c r="H123" s="62">
        <v>3.700000000025037</v>
      </c>
      <c r="I123" s="68" t="s">
        <v>254</v>
      </c>
      <c r="J123" s="68" t="s">
        <v>130</v>
      </c>
      <c r="K123" s="69">
        <v>5.0999999999999997E-2</v>
      </c>
      <c r="L123" s="69">
        <v>2.560000000012326E-2</v>
      </c>
      <c r="M123" s="62">
        <v>41855.957260000003</v>
      </c>
      <c r="N123" s="64">
        <v>124.05</v>
      </c>
      <c r="O123" s="62">
        <v>51.922317180999997</v>
      </c>
      <c r="P123" s="63">
        <f t="shared" si="1"/>
        <v>6.5011187721931648E-4</v>
      </c>
      <c r="Q123" s="63">
        <f>O123/'סכום נכסי הקרן'!$C$41</f>
        <v>1.6603084168929449E-5</v>
      </c>
    </row>
    <row r="124" spans="1:17">
      <c r="A124" s="61" t="s">
        <v>2864</v>
      </c>
      <c r="B124" s="68" t="s">
        <v>2528</v>
      </c>
      <c r="C124" s="55">
        <v>9079</v>
      </c>
      <c r="D124" s="124" t="s">
        <v>2923</v>
      </c>
      <c r="E124" s="55" t="s">
        <v>2569</v>
      </c>
      <c r="F124" s="77">
        <v>44705</v>
      </c>
      <c r="G124" s="55" t="s">
        <v>2527</v>
      </c>
      <c r="H124" s="62">
        <v>7.399999999998303</v>
      </c>
      <c r="I124" s="68" t="s">
        <v>271</v>
      </c>
      <c r="J124" s="68" t="s">
        <v>130</v>
      </c>
      <c r="K124" s="69">
        <v>2.3671999999999999E-2</v>
      </c>
      <c r="L124" s="69">
        <v>2.5999999999993827E-2</v>
      </c>
      <c r="M124" s="62">
        <v>1240602.3270759999</v>
      </c>
      <c r="N124" s="64">
        <v>104.47</v>
      </c>
      <c r="O124" s="62">
        <v>1296.0571407130001</v>
      </c>
      <c r="P124" s="63">
        <f t="shared" si="1"/>
        <v>1.6227745341087271E-2</v>
      </c>
      <c r="Q124" s="63">
        <f>O124/'סכום נכסי הקרן'!$C$41</f>
        <v>4.1443731642381882E-4</v>
      </c>
    </row>
    <row r="125" spans="1:17">
      <c r="A125" s="61" t="s">
        <v>2864</v>
      </c>
      <c r="B125" s="68" t="s">
        <v>2528</v>
      </c>
      <c r="C125" s="55">
        <v>9017</v>
      </c>
      <c r="D125" s="124" t="s">
        <v>2923</v>
      </c>
      <c r="E125" s="55" t="s">
        <v>2569</v>
      </c>
      <c r="F125" s="77">
        <v>44651</v>
      </c>
      <c r="G125" s="55" t="s">
        <v>2527</v>
      </c>
      <c r="H125" s="62">
        <v>7.4999999999994706</v>
      </c>
      <c r="I125" s="68" t="s">
        <v>271</v>
      </c>
      <c r="J125" s="68" t="s">
        <v>130</v>
      </c>
      <c r="K125" s="69">
        <v>1.797E-2</v>
      </c>
      <c r="L125" s="69">
        <v>3.7699999999998131E-2</v>
      </c>
      <c r="M125" s="62">
        <v>3039614.293976</v>
      </c>
      <c r="N125" s="64">
        <v>93.1</v>
      </c>
      <c r="O125" s="62">
        <v>2829.8810505890001</v>
      </c>
      <c r="P125" s="63">
        <f t="shared" si="1"/>
        <v>3.5432534254827223E-2</v>
      </c>
      <c r="Q125" s="63">
        <f>O125/'סכום נכסי הקרן'!$C$41</f>
        <v>9.0490478510810493E-4</v>
      </c>
    </row>
    <row r="126" spans="1:17">
      <c r="A126" s="61" t="s">
        <v>2864</v>
      </c>
      <c r="B126" s="68" t="s">
        <v>2528</v>
      </c>
      <c r="C126" s="55">
        <v>9080</v>
      </c>
      <c r="D126" s="124" t="s">
        <v>2923</v>
      </c>
      <c r="E126" s="55" t="s">
        <v>2569</v>
      </c>
      <c r="F126" s="77">
        <v>44705</v>
      </c>
      <c r="G126" s="55" t="s">
        <v>2527</v>
      </c>
      <c r="H126" s="62">
        <v>7.0299999999964049</v>
      </c>
      <c r="I126" s="68" t="s">
        <v>271</v>
      </c>
      <c r="J126" s="68" t="s">
        <v>130</v>
      </c>
      <c r="K126" s="69">
        <v>2.3184999999999997E-2</v>
      </c>
      <c r="L126" s="69">
        <v>2.7399999999981755E-2</v>
      </c>
      <c r="M126" s="62">
        <v>881646.3202079999</v>
      </c>
      <c r="N126" s="64">
        <v>103.18</v>
      </c>
      <c r="O126" s="62">
        <v>909.682671809</v>
      </c>
      <c r="P126" s="63">
        <f t="shared" si="1"/>
        <v>1.1390006100498968E-2</v>
      </c>
      <c r="Q126" s="63">
        <f>O126/'סכום נכסי הקרן'!$C$41</f>
        <v>2.9088720972160909E-4</v>
      </c>
    </row>
    <row r="127" spans="1:17">
      <c r="A127" s="61" t="s">
        <v>2864</v>
      </c>
      <c r="B127" s="68" t="s">
        <v>2528</v>
      </c>
      <c r="C127" s="55">
        <v>9019</v>
      </c>
      <c r="D127" s="124" t="s">
        <v>2923</v>
      </c>
      <c r="E127" s="55" t="s">
        <v>2569</v>
      </c>
      <c r="F127" s="77">
        <v>44651</v>
      </c>
      <c r="G127" s="55" t="s">
        <v>2527</v>
      </c>
      <c r="H127" s="62">
        <v>7.0900000000000407</v>
      </c>
      <c r="I127" s="68" t="s">
        <v>271</v>
      </c>
      <c r="J127" s="68" t="s">
        <v>130</v>
      </c>
      <c r="K127" s="69">
        <v>1.8769999999999998E-2</v>
      </c>
      <c r="L127" s="69">
        <v>3.8999999999998293E-2</v>
      </c>
      <c r="M127" s="62">
        <v>1877607.8349329999</v>
      </c>
      <c r="N127" s="64">
        <v>93.53</v>
      </c>
      <c r="O127" s="62">
        <v>1756.1266169769999</v>
      </c>
      <c r="P127" s="63">
        <f t="shared" si="1"/>
        <v>2.1988209186001063E-2</v>
      </c>
      <c r="Q127" s="63">
        <f>O127/'סכום נכסי הקרן'!$C$41</f>
        <v>5.6155271212810897E-4</v>
      </c>
    </row>
    <row r="128" spans="1:17">
      <c r="A128" s="61" t="s">
        <v>2865</v>
      </c>
      <c r="B128" s="68" t="s">
        <v>2528</v>
      </c>
      <c r="C128" s="55">
        <v>4100</v>
      </c>
      <c r="D128" s="124" t="s">
        <v>2923</v>
      </c>
      <c r="E128" s="55" t="s">
        <v>395</v>
      </c>
      <c r="F128" s="77">
        <v>42052</v>
      </c>
      <c r="G128" s="55" t="s">
        <v>128</v>
      </c>
      <c r="H128" s="62">
        <v>3.9699999999993114</v>
      </c>
      <c r="I128" s="68" t="s">
        <v>591</v>
      </c>
      <c r="J128" s="68" t="s">
        <v>130</v>
      </c>
      <c r="K128" s="69">
        <v>2.9779E-2</v>
      </c>
      <c r="L128" s="69">
        <v>0.02</v>
      </c>
      <c r="M128" s="62">
        <v>320781.15684399998</v>
      </c>
      <c r="N128" s="64">
        <v>117.66</v>
      </c>
      <c r="O128" s="62">
        <v>377.43111405799999</v>
      </c>
      <c r="P128" s="63">
        <f t="shared" si="1"/>
        <v>4.7257607788547193E-3</v>
      </c>
      <c r="Q128" s="63">
        <f>O128/'סכום נכסי הקרן'!$C$41</f>
        <v>1.2069030996503564E-4</v>
      </c>
    </row>
    <row r="129" spans="1:17">
      <c r="A129" s="61" t="s">
        <v>2866</v>
      </c>
      <c r="B129" s="68" t="s">
        <v>2537</v>
      </c>
      <c r="C129" s="55" t="s">
        <v>2604</v>
      </c>
      <c r="D129" s="124" t="s">
        <v>2923</v>
      </c>
      <c r="E129" s="55" t="s">
        <v>395</v>
      </c>
      <c r="F129" s="77">
        <v>41767</v>
      </c>
      <c r="G129" s="55" t="s">
        <v>128</v>
      </c>
      <c r="H129" s="62">
        <v>4.2499999999900666</v>
      </c>
      <c r="I129" s="68" t="s">
        <v>591</v>
      </c>
      <c r="J129" s="68" t="s">
        <v>130</v>
      </c>
      <c r="K129" s="69">
        <v>5.3499999999999999E-2</v>
      </c>
      <c r="L129" s="69">
        <v>2.5100000000083434E-2</v>
      </c>
      <c r="M129" s="62">
        <v>19766.557112999999</v>
      </c>
      <c r="N129" s="64">
        <v>127.33</v>
      </c>
      <c r="O129" s="62">
        <v>25.168757728999999</v>
      </c>
      <c r="P129" s="63">
        <f t="shared" si="1"/>
        <v>3.1513440121401065E-4</v>
      </c>
      <c r="Q129" s="63">
        <f>O129/'סכום נכסי הקרן'!$C$41</f>
        <v>8.0481578190215213E-6</v>
      </c>
    </row>
    <row r="130" spans="1:17">
      <c r="A130" s="61" t="s">
        <v>2866</v>
      </c>
      <c r="B130" s="68" t="s">
        <v>2537</v>
      </c>
      <c r="C130" s="55" t="s">
        <v>2605</v>
      </c>
      <c r="D130" s="124" t="s">
        <v>2923</v>
      </c>
      <c r="E130" s="55" t="s">
        <v>395</v>
      </c>
      <c r="F130" s="77">
        <v>41269</v>
      </c>
      <c r="G130" s="55" t="s">
        <v>128</v>
      </c>
      <c r="H130" s="62">
        <v>4.2899999999957688</v>
      </c>
      <c r="I130" s="68" t="s">
        <v>591</v>
      </c>
      <c r="J130" s="68" t="s">
        <v>130</v>
      </c>
      <c r="K130" s="69">
        <v>5.3499999999999999E-2</v>
      </c>
      <c r="L130" s="69">
        <v>1.9299999999973075E-2</v>
      </c>
      <c r="M130" s="62">
        <v>98171.764492000002</v>
      </c>
      <c r="N130" s="64">
        <v>132.41999999999999</v>
      </c>
      <c r="O130" s="62">
        <v>129.99904709500001</v>
      </c>
      <c r="P130" s="63">
        <f t="shared" si="1"/>
        <v>1.6276994004146463E-3</v>
      </c>
      <c r="Q130" s="63">
        <f>O130/'סכום נכסי הקרן'!$C$41</f>
        <v>4.1569506870712802E-5</v>
      </c>
    </row>
    <row r="131" spans="1:17">
      <c r="A131" s="61" t="s">
        <v>2866</v>
      </c>
      <c r="B131" s="68" t="s">
        <v>2537</v>
      </c>
      <c r="C131" s="55" t="s">
        <v>2606</v>
      </c>
      <c r="D131" s="124" t="s">
        <v>2923</v>
      </c>
      <c r="E131" s="55" t="s">
        <v>395</v>
      </c>
      <c r="F131" s="77">
        <v>41767</v>
      </c>
      <c r="G131" s="55" t="s">
        <v>128</v>
      </c>
      <c r="H131" s="62">
        <v>4.2499999999365397</v>
      </c>
      <c r="I131" s="68" t="s">
        <v>591</v>
      </c>
      <c r="J131" s="68" t="s">
        <v>130</v>
      </c>
      <c r="K131" s="69">
        <v>5.3499999999999999E-2</v>
      </c>
      <c r="L131" s="69">
        <v>2.5099999999578623E-2</v>
      </c>
      <c r="M131" s="62">
        <v>15469.480481000001</v>
      </c>
      <c r="N131" s="64">
        <v>127.33</v>
      </c>
      <c r="O131" s="62">
        <v>19.697289933</v>
      </c>
      <c r="P131" s="63">
        <f t="shared" si="1"/>
        <v>2.4662693865985027E-4</v>
      </c>
      <c r="Q131" s="63">
        <f>O131/'סכום נכסי הקרן'!$C$41</f>
        <v>6.2985587010180343E-6</v>
      </c>
    </row>
    <row r="132" spans="1:17">
      <c r="A132" s="61" t="s">
        <v>2866</v>
      </c>
      <c r="B132" s="68" t="s">
        <v>2537</v>
      </c>
      <c r="C132" s="55" t="s">
        <v>2607</v>
      </c>
      <c r="D132" s="124" t="s">
        <v>2923</v>
      </c>
      <c r="E132" s="55" t="s">
        <v>395</v>
      </c>
      <c r="F132" s="77">
        <v>41767</v>
      </c>
      <c r="G132" s="55" t="s">
        <v>128</v>
      </c>
      <c r="H132" s="62">
        <v>4.2499999999900666</v>
      </c>
      <c r="I132" s="68" t="s">
        <v>591</v>
      </c>
      <c r="J132" s="68" t="s">
        <v>130</v>
      </c>
      <c r="K132" s="69">
        <v>5.3499999999999999E-2</v>
      </c>
      <c r="L132" s="69">
        <v>2.5099999999797364E-2</v>
      </c>
      <c r="M132" s="62">
        <v>19766.556267</v>
      </c>
      <c r="N132" s="64">
        <v>127.33</v>
      </c>
      <c r="O132" s="62">
        <v>25.168756601000002</v>
      </c>
      <c r="P132" s="63">
        <f t="shared" si="1"/>
        <v>3.1513438709048462E-4</v>
      </c>
      <c r="Q132" s="63">
        <f>O132/'סכום נכסי הקרן'!$C$41</f>
        <v>8.0481574583234657E-6</v>
      </c>
    </row>
    <row r="133" spans="1:17">
      <c r="A133" s="61" t="s">
        <v>2866</v>
      </c>
      <c r="B133" s="68" t="s">
        <v>2537</v>
      </c>
      <c r="C133" s="55" t="s">
        <v>2608</v>
      </c>
      <c r="D133" s="124" t="s">
        <v>2923</v>
      </c>
      <c r="E133" s="55" t="s">
        <v>395</v>
      </c>
      <c r="F133" s="77">
        <v>41269</v>
      </c>
      <c r="G133" s="55" t="s">
        <v>128</v>
      </c>
      <c r="H133" s="62">
        <v>4.2900000000064429</v>
      </c>
      <c r="I133" s="68" t="s">
        <v>591</v>
      </c>
      <c r="J133" s="68" t="s">
        <v>130</v>
      </c>
      <c r="K133" s="69">
        <v>5.3499999999999999E-2</v>
      </c>
      <c r="L133" s="69">
        <v>1.930000000000941E-2</v>
      </c>
      <c r="M133" s="62">
        <v>104307.493938</v>
      </c>
      <c r="N133" s="64">
        <v>132.41999999999999</v>
      </c>
      <c r="O133" s="62">
        <v>138.123979859</v>
      </c>
      <c r="P133" s="63">
        <f t="shared" si="1"/>
        <v>1.7294305167874274E-3</v>
      </c>
      <c r="Q133" s="63">
        <f>O133/'סכום נכסי הקרן'!$C$41</f>
        <v>4.4167598594495653E-5</v>
      </c>
    </row>
    <row r="134" spans="1:17">
      <c r="A134" s="61" t="s">
        <v>2866</v>
      </c>
      <c r="B134" s="68" t="s">
        <v>2537</v>
      </c>
      <c r="C134" s="55" t="s">
        <v>2609</v>
      </c>
      <c r="D134" s="124" t="s">
        <v>2923</v>
      </c>
      <c r="E134" s="55" t="s">
        <v>395</v>
      </c>
      <c r="F134" s="77">
        <v>41281</v>
      </c>
      <c r="G134" s="55" t="s">
        <v>128</v>
      </c>
      <c r="H134" s="62">
        <v>4.2800000000041383</v>
      </c>
      <c r="I134" s="68" t="s">
        <v>591</v>
      </c>
      <c r="J134" s="68" t="s">
        <v>130</v>
      </c>
      <c r="K134" s="69">
        <v>5.3499999999999999E-2</v>
      </c>
      <c r="L134" s="69">
        <v>1.9400000000003449E-2</v>
      </c>
      <c r="M134" s="62">
        <v>131412.39492799999</v>
      </c>
      <c r="N134" s="64">
        <v>132.38</v>
      </c>
      <c r="O134" s="62">
        <v>173.963723751</v>
      </c>
      <c r="P134" s="63">
        <f t="shared" si="1"/>
        <v>2.178174803362022E-3</v>
      </c>
      <c r="Q134" s="63">
        <f>O134/'סכום נכסי הקרן'!$C$41</f>
        <v>5.5627993983966039E-5</v>
      </c>
    </row>
    <row r="135" spans="1:17">
      <c r="A135" s="61" t="s">
        <v>2866</v>
      </c>
      <c r="B135" s="68" t="s">
        <v>2537</v>
      </c>
      <c r="C135" s="55" t="s">
        <v>2610</v>
      </c>
      <c r="D135" s="124" t="s">
        <v>2923</v>
      </c>
      <c r="E135" s="55" t="s">
        <v>395</v>
      </c>
      <c r="F135" s="77">
        <v>41767</v>
      </c>
      <c r="G135" s="55" t="s">
        <v>128</v>
      </c>
      <c r="H135" s="62">
        <v>4.2499999999746159</v>
      </c>
      <c r="I135" s="68" t="s">
        <v>591</v>
      </c>
      <c r="J135" s="68" t="s">
        <v>130</v>
      </c>
      <c r="K135" s="69">
        <v>5.3499999999999999E-2</v>
      </c>
      <c r="L135" s="69">
        <v>2.5099999999861233E-2</v>
      </c>
      <c r="M135" s="62">
        <v>23204.218418</v>
      </c>
      <c r="N135" s="64">
        <v>127.33</v>
      </c>
      <c r="O135" s="62">
        <v>29.545931890999999</v>
      </c>
      <c r="P135" s="63">
        <f t="shared" si="1"/>
        <v>3.699403703207789E-4</v>
      </c>
      <c r="Q135" s="63">
        <f>O135/'סכום נכסי הקרן'!$C$41</f>
        <v>9.447837089505681E-6</v>
      </c>
    </row>
    <row r="136" spans="1:17">
      <c r="A136" s="61" t="s">
        <v>2866</v>
      </c>
      <c r="B136" s="68" t="s">
        <v>2537</v>
      </c>
      <c r="C136" s="55" t="s">
        <v>2611</v>
      </c>
      <c r="D136" s="124" t="s">
        <v>2923</v>
      </c>
      <c r="E136" s="55" t="s">
        <v>395</v>
      </c>
      <c r="F136" s="77">
        <v>41281</v>
      </c>
      <c r="G136" s="55" t="s">
        <v>128</v>
      </c>
      <c r="H136" s="62">
        <v>4.2800000000028726</v>
      </c>
      <c r="I136" s="68" t="s">
        <v>591</v>
      </c>
      <c r="J136" s="68" t="s">
        <v>130</v>
      </c>
      <c r="K136" s="69">
        <v>5.3499999999999999E-2</v>
      </c>
      <c r="L136" s="69">
        <v>1.9400000000022344E-2</v>
      </c>
      <c r="M136" s="62">
        <v>94661.471151999998</v>
      </c>
      <c r="N136" s="64">
        <v>132.38</v>
      </c>
      <c r="O136" s="62">
        <v>125.31285228799999</v>
      </c>
      <c r="P136" s="63">
        <f t="shared" si="1"/>
        <v>1.5690242281881453E-3</v>
      </c>
      <c r="Q136" s="63">
        <f>O136/'סכום נכסי הקרן'!$C$41</f>
        <v>4.0071012754177248E-5</v>
      </c>
    </row>
    <row r="137" spans="1:17">
      <c r="A137" s="61" t="s">
        <v>2866</v>
      </c>
      <c r="B137" s="68" t="s">
        <v>2537</v>
      </c>
      <c r="C137" s="55" t="s">
        <v>2612</v>
      </c>
      <c r="D137" s="124" t="s">
        <v>2923</v>
      </c>
      <c r="E137" s="55" t="s">
        <v>395</v>
      </c>
      <c r="F137" s="77">
        <v>41767</v>
      </c>
      <c r="G137" s="55" t="s">
        <v>128</v>
      </c>
      <c r="H137" s="62">
        <v>4.2499999999792273</v>
      </c>
      <c r="I137" s="68" t="s">
        <v>591</v>
      </c>
      <c r="J137" s="68" t="s">
        <v>130</v>
      </c>
      <c r="K137" s="69">
        <v>5.3499999999999999E-2</v>
      </c>
      <c r="L137" s="69">
        <v>2.5099999999825498E-2</v>
      </c>
      <c r="M137" s="62">
        <v>18902.808011000001</v>
      </c>
      <c r="N137" s="64">
        <v>127.33</v>
      </c>
      <c r="O137" s="62">
        <v>24.068945842000002</v>
      </c>
      <c r="P137" s="63">
        <f t="shared" ref="P137:P199" si="2">IFERROR(O137/$O$8,0)</f>
        <v>3.0136381451324355E-4</v>
      </c>
      <c r="Q137" s="63">
        <f>O137/'סכום נכסי הקרן'!$C$41</f>
        <v>7.6964734119833063E-6</v>
      </c>
    </row>
    <row r="138" spans="1:17">
      <c r="A138" s="61" t="s">
        <v>2866</v>
      </c>
      <c r="B138" s="68" t="s">
        <v>2537</v>
      </c>
      <c r="C138" s="55" t="s">
        <v>2613</v>
      </c>
      <c r="D138" s="124" t="s">
        <v>2923</v>
      </c>
      <c r="E138" s="55" t="s">
        <v>395</v>
      </c>
      <c r="F138" s="77">
        <v>41281</v>
      </c>
      <c r="G138" s="55" t="s">
        <v>128</v>
      </c>
      <c r="H138" s="62">
        <v>4.2799999999853817</v>
      </c>
      <c r="I138" s="68" t="s">
        <v>591</v>
      </c>
      <c r="J138" s="68" t="s">
        <v>130</v>
      </c>
      <c r="K138" s="69">
        <v>5.3499999999999999E-2</v>
      </c>
      <c r="L138" s="69">
        <v>1.939999999992691E-2</v>
      </c>
      <c r="M138" s="62">
        <v>113686.573967</v>
      </c>
      <c r="N138" s="64">
        <v>132.38</v>
      </c>
      <c r="O138" s="62">
        <v>150.49828256500001</v>
      </c>
      <c r="P138" s="63">
        <f t="shared" si="2"/>
        <v>1.884367383981435E-3</v>
      </c>
      <c r="Q138" s="63">
        <f>O138/'סכום נכסי הקרן'!$C$41</f>
        <v>4.8124501916882637E-5</v>
      </c>
    </row>
    <row r="139" spans="1:17">
      <c r="A139" s="61" t="s">
        <v>2868</v>
      </c>
      <c r="B139" s="68" t="s">
        <v>2537</v>
      </c>
      <c r="C139" s="55">
        <v>7127</v>
      </c>
      <c r="D139" s="124" t="s">
        <v>2923</v>
      </c>
      <c r="E139" s="55" t="s">
        <v>2569</v>
      </c>
      <c r="F139" s="77">
        <v>43631</v>
      </c>
      <c r="G139" s="55" t="s">
        <v>2527</v>
      </c>
      <c r="H139" s="62">
        <v>4.7200000000005833</v>
      </c>
      <c r="I139" s="68" t="s">
        <v>271</v>
      </c>
      <c r="J139" s="68" t="s">
        <v>130</v>
      </c>
      <c r="K139" s="69">
        <v>3.1E-2</v>
      </c>
      <c r="L139" s="69">
        <v>2.6700000000002187E-2</v>
      </c>
      <c r="M139" s="62">
        <v>602663.42070799996</v>
      </c>
      <c r="N139" s="64">
        <v>113.73</v>
      </c>
      <c r="O139" s="62">
        <v>685.40908985500005</v>
      </c>
      <c r="P139" s="63">
        <f t="shared" si="2"/>
        <v>8.5819087872271143E-3</v>
      </c>
      <c r="Q139" s="63">
        <f>O139/'סכום נכסי הקרן'!$C$41</f>
        <v>2.1917174399867034E-4</v>
      </c>
    </row>
    <row r="140" spans="1:17">
      <c r="A140" s="61" t="s">
        <v>2868</v>
      </c>
      <c r="B140" s="68" t="s">
        <v>2537</v>
      </c>
      <c r="C140" s="55">
        <v>7128</v>
      </c>
      <c r="D140" s="124" t="s">
        <v>2923</v>
      </c>
      <c r="E140" s="55" t="s">
        <v>2569</v>
      </c>
      <c r="F140" s="77">
        <v>43634</v>
      </c>
      <c r="G140" s="55" t="s">
        <v>2527</v>
      </c>
      <c r="H140" s="62">
        <v>4.7400000000029507</v>
      </c>
      <c r="I140" s="68" t="s">
        <v>271</v>
      </c>
      <c r="J140" s="68" t="s">
        <v>130</v>
      </c>
      <c r="K140" s="69">
        <v>2.4900000000000002E-2</v>
      </c>
      <c r="L140" s="69">
        <v>2.6799999999995786E-2</v>
      </c>
      <c r="M140" s="62">
        <v>253173.84660200001</v>
      </c>
      <c r="N140" s="64">
        <v>112.44</v>
      </c>
      <c r="O140" s="62">
        <v>284.66865798399999</v>
      </c>
      <c r="P140" s="63">
        <f t="shared" si="2"/>
        <v>3.5642953873253449E-3</v>
      </c>
      <c r="Q140" s="63">
        <f>O140/'סכום נכסי הקרן'!$C$41</f>
        <v>9.10278651911566E-5</v>
      </c>
    </row>
    <row r="141" spans="1:17">
      <c r="A141" s="61" t="s">
        <v>2868</v>
      </c>
      <c r="B141" s="68" t="s">
        <v>2537</v>
      </c>
      <c r="C141" s="55">
        <v>7130</v>
      </c>
      <c r="D141" s="124" t="s">
        <v>2923</v>
      </c>
      <c r="E141" s="55" t="s">
        <v>2569</v>
      </c>
      <c r="F141" s="77">
        <v>43634</v>
      </c>
      <c r="G141" s="55" t="s">
        <v>2527</v>
      </c>
      <c r="H141" s="62">
        <v>4.9900000000079432</v>
      </c>
      <c r="I141" s="68" t="s">
        <v>271</v>
      </c>
      <c r="J141" s="68" t="s">
        <v>130</v>
      </c>
      <c r="K141" s="69">
        <v>3.6000000000000004E-2</v>
      </c>
      <c r="L141" s="69">
        <v>2.7100000000063136E-2</v>
      </c>
      <c r="M141" s="62">
        <v>168456.02092399998</v>
      </c>
      <c r="N141" s="64">
        <v>116.58</v>
      </c>
      <c r="O141" s="62">
        <v>196.38603055600001</v>
      </c>
      <c r="P141" s="63">
        <f t="shared" si="2"/>
        <v>2.4589212869554041E-3</v>
      </c>
      <c r="Q141" s="63">
        <f>O141/'סכום נכסי הקרן'!$C$41</f>
        <v>6.2797925284358832E-5</v>
      </c>
    </row>
    <row r="142" spans="1:17">
      <c r="A142" s="61" t="s">
        <v>2869</v>
      </c>
      <c r="B142" s="68" t="s">
        <v>2537</v>
      </c>
      <c r="C142" s="55" t="s">
        <v>2615</v>
      </c>
      <c r="D142" s="124" t="s">
        <v>2923</v>
      </c>
      <c r="E142" s="55" t="s">
        <v>2569</v>
      </c>
      <c r="F142" s="77">
        <v>45273</v>
      </c>
      <c r="G142" s="55" t="s">
        <v>2527</v>
      </c>
      <c r="H142" s="62">
        <v>3.5299999999942253</v>
      </c>
      <c r="I142" s="68" t="s">
        <v>126</v>
      </c>
      <c r="J142" s="68" t="s">
        <v>130</v>
      </c>
      <c r="K142" s="69">
        <v>6.9500000000000006E-2</v>
      </c>
      <c r="L142" s="69">
        <v>7.0799999999846014E-2</v>
      </c>
      <c r="M142" s="62">
        <v>51841.569097999993</v>
      </c>
      <c r="N142" s="64">
        <v>100.21</v>
      </c>
      <c r="O142" s="62">
        <v>51.950438609999999</v>
      </c>
      <c r="P142" s="63">
        <f t="shared" si="2"/>
        <v>6.5046398159350201E-4</v>
      </c>
      <c r="Q142" s="63">
        <f>O142/'סכום נכסי הקרן'!$C$41</f>
        <v>1.6612076495889934E-5</v>
      </c>
    </row>
    <row r="143" spans="1:17">
      <c r="A143" s="61" t="s">
        <v>2869</v>
      </c>
      <c r="B143" s="68" t="s">
        <v>2537</v>
      </c>
      <c r="C143" s="55" t="s">
        <v>2616</v>
      </c>
      <c r="D143" s="124" t="s">
        <v>2923</v>
      </c>
      <c r="E143" s="55" t="s">
        <v>2569</v>
      </c>
      <c r="F143" s="77">
        <v>45273</v>
      </c>
      <c r="G143" s="55" t="s">
        <v>2527</v>
      </c>
      <c r="H143" s="62">
        <v>4.7300000000043454</v>
      </c>
      <c r="I143" s="68" t="s">
        <v>126</v>
      </c>
      <c r="J143" s="68" t="s">
        <v>130</v>
      </c>
      <c r="K143" s="69">
        <v>6.9500000000000006E-2</v>
      </c>
      <c r="L143" s="69">
        <v>7.0499999999831003E-2</v>
      </c>
      <c r="M143" s="62">
        <v>41251.171477999997</v>
      </c>
      <c r="N143" s="64">
        <v>100.41</v>
      </c>
      <c r="O143" s="62">
        <v>41.420303034</v>
      </c>
      <c r="P143" s="63">
        <f t="shared" si="2"/>
        <v>5.1861766620616898E-4</v>
      </c>
      <c r="Q143" s="63">
        <f>O143/'סכום נכסי הקרן'!$C$41</f>
        <v>1.3244878405151736E-5</v>
      </c>
    </row>
    <row r="144" spans="1:17">
      <c r="A144" s="61" t="s">
        <v>2862</v>
      </c>
      <c r="B144" s="68" t="s">
        <v>2528</v>
      </c>
      <c r="C144" s="55">
        <v>2378</v>
      </c>
      <c r="D144" s="124" t="s">
        <v>2923</v>
      </c>
      <c r="E144" s="55" t="s">
        <v>395</v>
      </c>
      <c r="F144" s="77">
        <v>40489</v>
      </c>
      <c r="G144" s="55" t="s">
        <v>128</v>
      </c>
      <c r="H144" s="62">
        <v>1.6100000000055867</v>
      </c>
      <c r="I144" s="68" t="s">
        <v>271</v>
      </c>
      <c r="J144" s="68" t="s">
        <v>130</v>
      </c>
      <c r="K144" s="69">
        <v>5.7000000000000002E-2</v>
      </c>
      <c r="L144" s="69">
        <v>2.0200000000035048E-2</v>
      </c>
      <c r="M144" s="62">
        <v>145423.92534300001</v>
      </c>
      <c r="N144" s="64">
        <v>125.54</v>
      </c>
      <c r="O144" s="62">
        <v>182.56519651800005</v>
      </c>
      <c r="P144" s="63">
        <f t="shared" si="2"/>
        <v>2.2858726086797611E-3</v>
      </c>
      <c r="Q144" s="63">
        <f>O144/'סכום נכסי הקרן'!$C$41</f>
        <v>5.8378467847245681E-5</v>
      </c>
    </row>
    <row r="145" spans="1:17">
      <c r="A145" s="61" t="s">
        <v>2870</v>
      </c>
      <c r="B145" s="68" t="s">
        <v>2537</v>
      </c>
      <c r="C145" s="55">
        <v>9365</v>
      </c>
      <c r="D145" s="124" t="s">
        <v>2923</v>
      </c>
      <c r="E145" s="55" t="s">
        <v>2617</v>
      </c>
      <c r="F145" s="77">
        <v>44906</v>
      </c>
      <c r="G145" s="55" t="s">
        <v>2527</v>
      </c>
      <c r="H145" s="62">
        <v>1.7600000002910345</v>
      </c>
      <c r="I145" s="68" t="s">
        <v>271</v>
      </c>
      <c r="J145" s="68" t="s">
        <v>130</v>
      </c>
      <c r="K145" s="69">
        <v>7.6799999999999993E-2</v>
      </c>
      <c r="L145" s="69">
        <v>7.6799999991754006E-2</v>
      </c>
      <c r="M145" s="62">
        <v>819.40011100000004</v>
      </c>
      <c r="N145" s="64">
        <v>100.64</v>
      </c>
      <c r="O145" s="62">
        <v>0.82464425100000005</v>
      </c>
      <c r="P145" s="63">
        <f t="shared" si="2"/>
        <v>1.0325252245327507E-5</v>
      </c>
      <c r="Q145" s="63">
        <f>O145/'סכום נכסי הקרן'!$C$41</f>
        <v>2.6369466256769802E-7</v>
      </c>
    </row>
    <row r="146" spans="1:17">
      <c r="A146" s="61" t="s">
        <v>2870</v>
      </c>
      <c r="B146" s="68" t="s">
        <v>2537</v>
      </c>
      <c r="C146" s="55">
        <v>9509</v>
      </c>
      <c r="D146" s="124" t="s">
        <v>2923</v>
      </c>
      <c r="E146" s="55" t="s">
        <v>2617</v>
      </c>
      <c r="F146" s="77">
        <v>44991</v>
      </c>
      <c r="G146" s="55" t="s">
        <v>2527</v>
      </c>
      <c r="H146" s="62">
        <v>1.7699999999963445</v>
      </c>
      <c r="I146" s="68" t="s">
        <v>271</v>
      </c>
      <c r="J146" s="68" t="s">
        <v>130</v>
      </c>
      <c r="K146" s="69">
        <v>7.6799999999999993E-2</v>
      </c>
      <c r="L146" s="69">
        <v>7.3099999999402948E-2</v>
      </c>
      <c r="M146" s="62">
        <v>40524.045774999999</v>
      </c>
      <c r="N146" s="64">
        <v>101.26</v>
      </c>
      <c r="O146" s="62">
        <v>41.034653495000001</v>
      </c>
      <c r="P146" s="63">
        <f t="shared" si="2"/>
        <v>5.1378900370880655E-4</v>
      </c>
      <c r="Q146" s="63">
        <f>O146/'סכום נכסי הקרן'!$C$41</f>
        <v>1.3121560107676584E-5</v>
      </c>
    </row>
    <row r="147" spans="1:17">
      <c r="A147" s="61" t="s">
        <v>2870</v>
      </c>
      <c r="B147" s="68" t="s">
        <v>2537</v>
      </c>
      <c r="C147" s="55">
        <v>9316</v>
      </c>
      <c r="D147" s="124" t="s">
        <v>2923</v>
      </c>
      <c r="E147" s="55" t="s">
        <v>2617</v>
      </c>
      <c r="F147" s="77">
        <v>44885</v>
      </c>
      <c r="G147" s="55" t="s">
        <v>2527</v>
      </c>
      <c r="H147" s="62">
        <v>1.7600000000023979</v>
      </c>
      <c r="I147" s="68" t="s">
        <v>271</v>
      </c>
      <c r="J147" s="68" t="s">
        <v>130</v>
      </c>
      <c r="K147" s="69">
        <v>7.6799999999999993E-2</v>
      </c>
      <c r="L147" s="69">
        <v>8.0900000000050168E-2</v>
      </c>
      <c r="M147" s="62">
        <v>317024.15445999999</v>
      </c>
      <c r="N147" s="64">
        <v>99.97</v>
      </c>
      <c r="O147" s="62">
        <v>316.92908554900004</v>
      </c>
      <c r="P147" s="63">
        <f t="shared" si="2"/>
        <v>3.9682235681703744E-3</v>
      </c>
      <c r="Q147" s="63">
        <f>O147/'סכום נכסי הקרן'!$C$41</f>
        <v>1.0134371053989517E-4</v>
      </c>
    </row>
    <row r="148" spans="1:17">
      <c r="A148" s="61" t="s">
        <v>2871</v>
      </c>
      <c r="B148" s="68" t="s">
        <v>2537</v>
      </c>
      <c r="C148" s="55" t="s">
        <v>2618</v>
      </c>
      <c r="D148" s="124" t="s">
        <v>2923</v>
      </c>
      <c r="E148" s="55" t="s">
        <v>481</v>
      </c>
      <c r="F148" s="77">
        <v>45015</v>
      </c>
      <c r="G148" s="55" t="s">
        <v>128</v>
      </c>
      <c r="H148" s="62">
        <v>4.969999999998123</v>
      </c>
      <c r="I148" s="68" t="s">
        <v>254</v>
      </c>
      <c r="J148" s="68" t="s">
        <v>130</v>
      </c>
      <c r="K148" s="69">
        <v>4.4999999999999998E-2</v>
      </c>
      <c r="L148" s="69">
        <v>3.7099999999988226E-2</v>
      </c>
      <c r="M148" s="62">
        <v>590308.65773700003</v>
      </c>
      <c r="N148" s="64">
        <v>106.49</v>
      </c>
      <c r="O148" s="62">
        <v>628.61965549399997</v>
      </c>
      <c r="P148" s="63">
        <f t="shared" si="2"/>
        <v>7.8708564347299698E-3</v>
      </c>
      <c r="Q148" s="63">
        <f>O148/'סכום נכסי הקרן'!$C$41</f>
        <v>2.0101231256738962E-4</v>
      </c>
    </row>
    <row r="149" spans="1:17">
      <c r="A149" s="61" t="s">
        <v>2872</v>
      </c>
      <c r="B149" s="68" t="s">
        <v>2537</v>
      </c>
      <c r="C149" s="55" t="s">
        <v>2619</v>
      </c>
      <c r="D149" s="124" t="s">
        <v>2923</v>
      </c>
      <c r="E149" s="55" t="s">
        <v>481</v>
      </c>
      <c r="F149" s="77">
        <v>44074</v>
      </c>
      <c r="G149" s="55" t="s">
        <v>128</v>
      </c>
      <c r="H149" s="62">
        <v>8.5999999999994294</v>
      </c>
      <c r="I149" s="68" t="s">
        <v>591</v>
      </c>
      <c r="J149" s="68" t="s">
        <v>130</v>
      </c>
      <c r="K149" s="69">
        <v>2.35E-2</v>
      </c>
      <c r="L149" s="69">
        <v>4.08999999999963E-2</v>
      </c>
      <c r="M149" s="62">
        <v>729340.822728</v>
      </c>
      <c r="N149" s="64">
        <v>96.18</v>
      </c>
      <c r="O149" s="62">
        <v>701.47999341399998</v>
      </c>
      <c r="P149" s="63">
        <f t="shared" si="2"/>
        <v>8.7831302628583151E-3</v>
      </c>
      <c r="Q149" s="63">
        <f>O149/'סכום נכסי הקרן'!$C$41</f>
        <v>2.2431070117445801E-4</v>
      </c>
    </row>
    <row r="150" spans="1:17">
      <c r="A150" s="61" t="s">
        <v>2872</v>
      </c>
      <c r="B150" s="68" t="s">
        <v>2537</v>
      </c>
      <c r="C150" s="55" t="s">
        <v>2620</v>
      </c>
      <c r="D150" s="124" t="s">
        <v>2923</v>
      </c>
      <c r="E150" s="55" t="s">
        <v>481</v>
      </c>
      <c r="F150" s="77">
        <v>44189</v>
      </c>
      <c r="G150" s="55" t="s">
        <v>128</v>
      </c>
      <c r="H150" s="62">
        <v>8.500000000017236</v>
      </c>
      <c r="I150" s="68" t="s">
        <v>591</v>
      </c>
      <c r="J150" s="68" t="s">
        <v>130</v>
      </c>
      <c r="K150" s="69">
        <v>2.4700000000000003E-2</v>
      </c>
      <c r="L150" s="69">
        <v>4.3300000000109161E-2</v>
      </c>
      <c r="M150" s="62">
        <v>91244.535373000006</v>
      </c>
      <c r="N150" s="64">
        <v>95.37</v>
      </c>
      <c r="O150" s="62">
        <v>87.019919685000005</v>
      </c>
      <c r="P150" s="63">
        <f t="shared" si="2"/>
        <v>1.0895639180485423E-3</v>
      </c>
      <c r="Q150" s="63">
        <f>O150/'סכום נכסי הקרן'!$C$41</f>
        <v>2.782616665329091E-5</v>
      </c>
    </row>
    <row r="151" spans="1:17">
      <c r="A151" s="61" t="s">
        <v>2872</v>
      </c>
      <c r="B151" s="68" t="s">
        <v>2537</v>
      </c>
      <c r="C151" s="55" t="s">
        <v>2621</v>
      </c>
      <c r="D151" s="124" t="s">
        <v>2923</v>
      </c>
      <c r="E151" s="55" t="s">
        <v>481</v>
      </c>
      <c r="F151" s="77">
        <v>44322</v>
      </c>
      <c r="G151" s="55" t="s">
        <v>128</v>
      </c>
      <c r="H151" s="62">
        <v>8.410000000002162</v>
      </c>
      <c r="I151" s="68" t="s">
        <v>591</v>
      </c>
      <c r="J151" s="68" t="s">
        <v>130</v>
      </c>
      <c r="K151" s="69">
        <v>2.5600000000000001E-2</v>
      </c>
      <c r="L151" s="69">
        <v>4.5900000000029272E-2</v>
      </c>
      <c r="M151" s="62">
        <v>420035.19337499997</v>
      </c>
      <c r="N151" s="64">
        <v>93.5</v>
      </c>
      <c r="O151" s="62">
        <v>392.73289741500008</v>
      </c>
      <c r="P151" s="63">
        <f t="shared" si="2"/>
        <v>4.9173522108846993E-3</v>
      </c>
      <c r="Q151" s="63">
        <f>O151/'סכום נכסי הקרן'!$C$41</f>
        <v>1.2558332728021749E-4</v>
      </c>
    </row>
    <row r="152" spans="1:17">
      <c r="A152" s="61" t="s">
        <v>2872</v>
      </c>
      <c r="B152" s="68" t="s">
        <v>2537</v>
      </c>
      <c r="C152" s="55" t="s">
        <v>2622</v>
      </c>
      <c r="D152" s="124" t="s">
        <v>2923</v>
      </c>
      <c r="E152" s="55" t="s">
        <v>481</v>
      </c>
      <c r="F152" s="77">
        <v>44418</v>
      </c>
      <c r="G152" s="55" t="s">
        <v>128</v>
      </c>
      <c r="H152" s="62">
        <v>8.5300000000010705</v>
      </c>
      <c r="I152" s="68" t="s">
        <v>591</v>
      </c>
      <c r="J152" s="68" t="s">
        <v>130</v>
      </c>
      <c r="K152" s="69">
        <v>2.2700000000000001E-2</v>
      </c>
      <c r="L152" s="69">
        <v>4.430000000001854E-2</v>
      </c>
      <c r="M152" s="62">
        <v>418596.008714</v>
      </c>
      <c r="N152" s="64">
        <v>91.47</v>
      </c>
      <c r="O152" s="62">
        <v>382.88976440300002</v>
      </c>
      <c r="P152" s="63">
        <f t="shared" si="2"/>
        <v>4.7941077559455342E-3</v>
      </c>
      <c r="Q152" s="63">
        <f>O152/'סכום נכסי הקרן'!$C$41</f>
        <v>1.2243581047516994E-4</v>
      </c>
    </row>
    <row r="153" spans="1:17">
      <c r="A153" s="61" t="s">
        <v>2872</v>
      </c>
      <c r="B153" s="68" t="s">
        <v>2537</v>
      </c>
      <c r="C153" s="55" t="s">
        <v>2623</v>
      </c>
      <c r="D153" s="124" t="s">
        <v>2923</v>
      </c>
      <c r="E153" s="55" t="s">
        <v>481</v>
      </c>
      <c r="F153" s="77">
        <v>44530</v>
      </c>
      <c r="G153" s="55" t="s">
        <v>128</v>
      </c>
      <c r="H153" s="62">
        <v>8.5699999999869849</v>
      </c>
      <c r="I153" s="68" t="s">
        <v>591</v>
      </c>
      <c r="J153" s="68" t="s">
        <v>130</v>
      </c>
      <c r="K153" s="69">
        <v>1.7899999999999999E-2</v>
      </c>
      <c r="L153" s="69">
        <v>4.709999999995295E-2</v>
      </c>
      <c r="M153" s="62">
        <v>344927.92912200006</v>
      </c>
      <c r="N153" s="64">
        <v>84.42</v>
      </c>
      <c r="O153" s="62">
        <v>291.18816624699997</v>
      </c>
      <c r="P153" s="63">
        <f t="shared" si="2"/>
        <v>3.645925214064987E-3</v>
      </c>
      <c r="Q153" s="63">
        <f>O153/'סכום נכסי הקרן'!$C$41</f>
        <v>9.3112593884086154E-5</v>
      </c>
    </row>
    <row r="154" spans="1:17">
      <c r="A154" s="61" t="s">
        <v>2872</v>
      </c>
      <c r="B154" s="68" t="s">
        <v>2537</v>
      </c>
      <c r="C154" s="55" t="s">
        <v>2624</v>
      </c>
      <c r="D154" s="124" t="s">
        <v>2923</v>
      </c>
      <c r="E154" s="55" t="s">
        <v>481</v>
      </c>
      <c r="F154" s="77">
        <v>44612</v>
      </c>
      <c r="G154" s="55" t="s">
        <v>128</v>
      </c>
      <c r="H154" s="62">
        <v>8.4099999999943815</v>
      </c>
      <c r="I154" s="68" t="s">
        <v>591</v>
      </c>
      <c r="J154" s="68" t="s">
        <v>130</v>
      </c>
      <c r="K154" s="69">
        <v>2.3599999999999999E-2</v>
      </c>
      <c r="L154" s="69">
        <v>4.7799999999955836E-2</v>
      </c>
      <c r="M154" s="62">
        <v>404508.41240999999</v>
      </c>
      <c r="N154" s="64">
        <v>88.43</v>
      </c>
      <c r="O154" s="62">
        <v>357.70679906099997</v>
      </c>
      <c r="P154" s="63">
        <f t="shared" si="2"/>
        <v>4.4787954632494065E-3</v>
      </c>
      <c r="Q154" s="63">
        <f>O154/'סכום נכסי הקרן'!$C$41</f>
        <v>1.1438310951926075E-4</v>
      </c>
    </row>
    <row r="155" spans="1:17">
      <c r="A155" s="61" t="s">
        <v>2872</v>
      </c>
      <c r="B155" s="68" t="s">
        <v>2537</v>
      </c>
      <c r="C155" s="55" t="s">
        <v>2625</v>
      </c>
      <c r="D155" s="124" t="s">
        <v>2923</v>
      </c>
      <c r="E155" s="55" t="s">
        <v>481</v>
      </c>
      <c r="F155" s="77">
        <v>44662</v>
      </c>
      <c r="G155" s="55" t="s">
        <v>128</v>
      </c>
      <c r="H155" s="62">
        <v>8.4499999999949171</v>
      </c>
      <c r="I155" s="68" t="s">
        <v>591</v>
      </c>
      <c r="J155" s="68" t="s">
        <v>130</v>
      </c>
      <c r="K155" s="69">
        <v>2.4E-2</v>
      </c>
      <c r="L155" s="69">
        <v>4.5699999999959814E-2</v>
      </c>
      <c r="M155" s="62">
        <v>460703.39029799995</v>
      </c>
      <c r="N155" s="64">
        <v>89.67</v>
      </c>
      <c r="O155" s="62">
        <v>413.112754338</v>
      </c>
      <c r="P155" s="63">
        <f t="shared" si="2"/>
        <v>5.1725254728076254E-3</v>
      </c>
      <c r="Q155" s="63">
        <f>O155/'סכום נכסי הקרן'!$C$41</f>
        <v>1.3210014891326907E-4</v>
      </c>
    </row>
    <row r="156" spans="1:17">
      <c r="A156" s="61" t="s">
        <v>2872</v>
      </c>
      <c r="B156" s="68" t="s">
        <v>2537</v>
      </c>
      <c r="C156" s="55" t="s">
        <v>2626</v>
      </c>
      <c r="D156" s="124" t="s">
        <v>2923</v>
      </c>
      <c r="E156" s="55" t="s">
        <v>481</v>
      </c>
      <c r="F156" s="77">
        <v>45197</v>
      </c>
      <c r="G156" s="55" t="s">
        <v>128</v>
      </c>
      <c r="H156" s="62">
        <v>8.1999999997203972</v>
      </c>
      <c r="I156" s="68" t="s">
        <v>591</v>
      </c>
      <c r="J156" s="68" t="s">
        <v>130</v>
      </c>
      <c r="K156" s="69">
        <v>4.1200000000000001E-2</v>
      </c>
      <c r="L156" s="69">
        <v>4.1399999997902975E-2</v>
      </c>
      <c r="M156" s="62">
        <v>7118.1202759999987</v>
      </c>
      <c r="N156" s="64">
        <v>100.49</v>
      </c>
      <c r="O156" s="62">
        <v>7.1529991749999997</v>
      </c>
      <c r="P156" s="63">
        <f t="shared" si="2"/>
        <v>8.9561675477556381E-5</v>
      </c>
      <c r="Q156" s="63">
        <f>O156/'סכום נכסי הקרן'!$C$41</f>
        <v>2.2872986763823896E-6</v>
      </c>
    </row>
    <row r="157" spans="1:17">
      <c r="A157" s="61" t="s">
        <v>2872</v>
      </c>
      <c r="B157" s="68" t="s">
        <v>2537</v>
      </c>
      <c r="C157" s="55" t="s">
        <v>2627</v>
      </c>
      <c r="D157" s="124" t="s">
        <v>2923</v>
      </c>
      <c r="E157" s="55" t="s">
        <v>481</v>
      </c>
      <c r="F157" s="77">
        <v>45197</v>
      </c>
      <c r="G157" s="55" t="s">
        <v>128</v>
      </c>
      <c r="H157" s="62">
        <v>8.2000000000036763</v>
      </c>
      <c r="I157" s="68" t="s">
        <v>591</v>
      </c>
      <c r="J157" s="68" t="s">
        <v>130</v>
      </c>
      <c r="K157" s="69">
        <v>4.1200000000000001E-2</v>
      </c>
      <c r="L157" s="69">
        <v>4.1400000000007348E-2</v>
      </c>
      <c r="M157" s="62">
        <v>216509.49211199998</v>
      </c>
      <c r="N157" s="64">
        <v>100.49</v>
      </c>
      <c r="O157" s="62">
        <v>217.57038960600002</v>
      </c>
      <c r="P157" s="63">
        <f t="shared" si="2"/>
        <v>2.724167604481526E-3</v>
      </c>
      <c r="Q157" s="63">
        <f>O157/'סכום נכסי הקרן'!$C$41</f>
        <v>6.9572000777674451E-5</v>
      </c>
    </row>
    <row r="158" spans="1:17">
      <c r="A158" s="61" t="s">
        <v>2873</v>
      </c>
      <c r="B158" s="68" t="s">
        <v>2528</v>
      </c>
      <c r="C158" s="55">
        <v>7490</v>
      </c>
      <c r="D158" s="124" t="s">
        <v>2923</v>
      </c>
      <c r="E158" s="55" t="s">
        <v>2617</v>
      </c>
      <c r="F158" s="77">
        <v>43899</v>
      </c>
      <c r="G158" s="55" t="s">
        <v>2527</v>
      </c>
      <c r="H158" s="62">
        <v>3.2800000000017717</v>
      </c>
      <c r="I158" s="68" t="s">
        <v>126</v>
      </c>
      <c r="J158" s="68" t="s">
        <v>130</v>
      </c>
      <c r="K158" s="69">
        <v>2.3889999999999998E-2</v>
      </c>
      <c r="L158" s="69">
        <v>4.7399999999975614E-2</v>
      </c>
      <c r="M158" s="62">
        <v>97291.470486000006</v>
      </c>
      <c r="N158" s="64">
        <v>92.77</v>
      </c>
      <c r="O158" s="62">
        <v>90.257292503000016</v>
      </c>
      <c r="P158" s="63">
        <f t="shared" si="2"/>
        <v>1.1300985982060554E-3</v>
      </c>
      <c r="Q158" s="63">
        <f>O158/'סכום נכסי הקרן'!$C$41</f>
        <v>2.8861374176793489E-5</v>
      </c>
    </row>
    <row r="159" spans="1:17">
      <c r="A159" s="61" t="s">
        <v>2873</v>
      </c>
      <c r="B159" s="68" t="s">
        <v>2528</v>
      </c>
      <c r="C159" s="55">
        <v>7491</v>
      </c>
      <c r="D159" s="124" t="s">
        <v>2923</v>
      </c>
      <c r="E159" s="55" t="s">
        <v>2617</v>
      </c>
      <c r="F159" s="77">
        <v>43899</v>
      </c>
      <c r="G159" s="55" t="s">
        <v>2527</v>
      </c>
      <c r="H159" s="62">
        <v>3.3899999999972956</v>
      </c>
      <c r="I159" s="68" t="s">
        <v>126</v>
      </c>
      <c r="J159" s="68" t="s">
        <v>130</v>
      </c>
      <c r="K159" s="69">
        <v>1.2969999999999999E-2</v>
      </c>
      <c r="L159" s="69">
        <v>2.1199999999980332E-2</v>
      </c>
      <c r="M159" s="62">
        <v>564036.66263200005</v>
      </c>
      <c r="N159" s="64">
        <v>108.17</v>
      </c>
      <c r="O159" s="62">
        <v>610.118464335</v>
      </c>
      <c r="P159" s="63">
        <f t="shared" si="2"/>
        <v>7.6392056770559222E-3</v>
      </c>
      <c r="Q159" s="63">
        <f>O159/'סכום נכסי הקרן'!$C$41</f>
        <v>1.950962277176415E-4</v>
      </c>
    </row>
    <row r="160" spans="1:17">
      <c r="A160" s="61" t="s">
        <v>2874</v>
      </c>
      <c r="B160" s="68" t="s">
        <v>2537</v>
      </c>
      <c r="C160" s="55" t="s">
        <v>2628</v>
      </c>
      <c r="D160" s="124" t="s">
        <v>2923</v>
      </c>
      <c r="E160" s="55" t="s">
        <v>481</v>
      </c>
      <c r="F160" s="77">
        <v>43924</v>
      </c>
      <c r="G160" s="55" t="s">
        <v>128</v>
      </c>
      <c r="H160" s="62">
        <v>7.8000000000268015</v>
      </c>
      <c r="I160" s="68" t="s">
        <v>591</v>
      </c>
      <c r="J160" s="68" t="s">
        <v>130</v>
      </c>
      <c r="K160" s="69">
        <v>2.7900000000000001E-2</v>
      </c>
      <c r="L160" s="69">
        <v>3.190000000009955E-2</v>
      </c>
      <c r="M160" s="62">
        <v>96501.916381000003</v>
      </c>
      <c r="N160" s="64">
        <v>108.25</v>
      </c>
      <c r="O160" s="62">
        <v>104.46331818400002</v>
      </c>
      <c r="P160" s="63">
        <f t="shared" si="2"/>
        <v>1.307970205729001E-3</v>
      </c>
      <c r="Q160" s="63">
        <f>O160/'סכום נכסי הקרן'!$C$41</f>
        <v>3.3404003490993784E-5</v>
      </c>
    </row>
    <row r="161" spans="1:17">
      <c r="A161" s="61" t="s">
        <v>2874</v>
      </c>
      <c r="B161" s="68" t="s">
        <v>2537</v>
      </c>
      <c r="C161" s="55" t="s">
        <v>2629</v>
      </c>
      <c r="D161" s="124" t="s">
        <v>2923</v>
      </c>
      <c r="E161" s="55" t="s">
        <v>481</v>
      </c>
      <c r="F161" s="77">
        <v>44015</v>
      </c>
      <c r="G161" s="55" t="s">
        <v>128</v>
      </c>
      <c r="H161" s="62">
        <v>7.5799999999937455</v>
      </c>
      <c r="I161" s="68" t="s">
        <v>591</v>
      </c>
      <c r="J161" s="68" t="s">
        <v>130</v>
      </c>
      <c r="K161" s="69">
        <v>2.75E-2</v>
      </c>
      <c r="L161" s="69">
        <v>4.1699999999968734E-2</v>
      </c>
      <c r="M161" s="62">
        <v>79554.33365</v>
      </c>
      <c r="N161" s="64">
        <v>100.5</v>
      </c>
      <c r="O161" s="62">
        <v>79.952102925000005</v>
      </c>
      <c r="P161" s="63">
        <f t="shared" si="2"/>
        <v>1.001068799356745E-3</v>
      </c>
      <c r="Q161" s="63">
        <f>O161/'סכום נכסי הקרן'!$C$41</f>
        <v>2.5566106568765418E-5</v>
      </c>
    </row>
    <row r="162" spans="1:17">
      <c r="A162" s="61" t="s">
        <v>2874</v>
      </c>
      <c r="B162" s="68" t="s">
        <v>2537</v>
      </c>
      <c r="C162" s="55" t="s">
        <v>2630</v>
      </c>
      <c r="D162" s="124" t="s">
        <v>2923</v>
      </c>
      <c r="E162" s="55" t="s">
        <v>481</v>
      </c>
      <c r="F162" s="77">
        <v>44108</v>
      </c>
      <c r="G162" s="55" t="s">
        <v>128</v>
      </c>
      <c r="H162" s="62">
        <v>7.4900000000020688</v>
      </c>
      <c r="I162" s="68" t="s">
        <v>591</v>
      </c>
      <c r="J162" s="68" t="s">
        <v>130</v>
      </c>
      <c r="K162" s="69">
        <v>2.75E-2</v>
      </c>
      <c r="L162" s="69">
        <v>4.6000000000031828E-2</v>
      </c>
      <c r="M162" s="62">
        <v>129037.50700899999</v>
      </c>
      <c r="N162" s="64">
        <v>97.38</v>
      </c>
      <c r="O162" s="62">
        <v>125.65672212600001</v>
      </c>
      <c r="P162" s="63">
        <f t="shared" si="2"/>
        <v>1.5733297730489801E-3</v>
      </c>
      <c r="Q162" s="63">
        <f>O162/'סכום נכסי הקרן'!$C$41</f>
        <v>4.0180971249357034E-5</v>
      </c>
    </row>
    <row r="163" spans="1:17">
      <c r="A163" s="61" t="s">
        <v>2874</v>
      </c>
      <c r="B163" s="68" t="s">
        <v>2537</v>
      </c>
      <c r="C163" s="55" t="s">
        <v>2631</v>
      </c>
      <c r="D163" s="124" t="s">
        <v>2923</v>
      </c>
      <c r="E163" s="55" t="s">
        <v>481</v>
      </c>
      <c r="F163" s="77">
        <v>44200</v>
      </c>
      <c r="G163" s="55" t="s">
        <v>128</v>
      </c>
      <c r="H163" s="62">
        <v>7.3599999999795696</v>
      </c>
      <c r="I163" s="68" t="s">
        <v>591</v>
      </c>
      <c r="J163" s="68" t="s">
        <v>130</v>
      </c>
      <c r="K163" s="69">
        <v>2.75E-2</v>
      </c>
      <c r="L163" s="69">
        <v>5.1599999999731867E-2</v>
      </c>
      <c r="M163" s="62">
        <v>66946.395021000004</v>
      </c>
      <c r="N163" s="64">
        <v>93.59</v>
      </c>
      <c r="O163" s="62">
        <v>62.655130223</v>
      </c>
      <c r="P163" s="63">
        <f t="shared" si="2"/>
        <v>7.8449588805332995E-4</v>
      </c>
      <c r="Q163" s="63">
        <f>O163/'סכום נכסי הקרן'!$C$41</f>
        <v>2.0035091983305613E-5</v>
      </c>
    </row>
    <row r="164" spans="1:17">
      <c r="A164" s="61" t="s">
        <v>2874</v>
      </c>
      <c r="B164" s="68" t="s">
        <v>2537</v>
      </c>
      <c r="C164" s="55" t="s">
        <v>2632</v>
      </c>
      <c r="D164" s="124" t="s">
        <v>2923</v>
      </c>
      <c r="E164" s="55" t="s">
        <v>481</v>
      </c>
      <c r="F164" s="77">
        <v>44290</v>
      </c>
      <c r="G164" s="55" t="s">
        <v>128</v>
      </c>
      <c r="H164" s="62">
        <v>7.2699999999803557</v>
      </c>
      <c r="I164" s="68" t="s">
        <v>591</v>
      </c>
      <c r="J164" s="68" t="s">
        <v>130</v>
      </c>
      <c r="K164" s="69">
        <v>2.75E-2</v>
      </c>
      <c r="L164" s="69">
        <v>5.5399999999863343E-2</v>
      </c>
      <c r="M164" s="62">
        <v>128587.13915300001</v>
      </c>
      <c r="N164" s="64">
        <v>91.05</v>
      </c>
      <c r="O164" s="62">
        <v>117.07858928999998</v>
      </c>
      <c r="P164" s="63">
        <f t="shared" si="2"/>
        <v>1.4659242036556069E-3</v>
      </c>
      <c r="Q164" s="63">
        <f>O164/'סכום נכסי הקרן'!$C$41</f>
        <v>3.743796074403076E-5</v>
      </c>
    </row>
    <row r="165" spans="1:17">
      <c r="A165" s="61" t="s">
        <v>2874</v>
      </c>
      <c r="B165" s="68" t="s">
        <v>2537</v>
      </c>
      <c r="C165" s="55" t="s">
        <v>2633</v>
      </c>
      <c r="D165" s="124" t="s">
        <v>2923</v>
      </c>
      <c r="E165" s="55" t="s">
        <v>481</v>
      </c>
      <c r="F165" s="77">
        <v>44496</v>
      </c>
      <c r="G165" s="55" t="s">
        <v>128</v>
      </c>
      <c r="H165" s="62">
        <v>6.709999999982962</v>
      </c>
      <c r="I165" s="68" t="s">
        <v>591</v>
      </c>
      <c r="J165" s="68" t="s">
        <v>130</v>
      </c>
      <c r="K165" s="69">
        <v>2.75E-2</v>
      </c>
      <c r="L165" s="69">
        <v>8.1599999999755535E-2</v>
      </c>
      <c r="M165" s="62">
        <v>144045.103133</v>
      </c>
      <c r="N165" s="64">
        <v>74.97</v>
      </c>
      <c r="O165" s="62">
        <v>107.99061450399999</v>
      </c>
      <c r="P165" s="63">
        <f t="shared" si="2"/>
        <v>1.3521349764211515E-3</v>
      </c>
      <c r="Q165" s="63">
        <f>O165/'סכום נכסי הקרן'!$C$41</f>
        <v>3.4531919209499992E-5</v>
      </c>
    </row>
    <row r="166" spans="1:17">
      <c r="A166" s="61" t="s">
        <v>2874</v>
      </c>
      <c r="B166" s="68" t="s">
        <v>2537</v>
      </c>
      <c r="C166" s="55" t="s">
        <v>2634</v>
      </c>
      <c r="D166" s="124" t="s">
        <v>2923</v>
      </c>
      <c r="E166" s="55" t="s">
        <v>481</v>
      </c>
      <c r="F166" s="77">
        <v>44615</v>
      </c>
      <c r="G166" s="55" t="s">
        <v>128</v>
      </c>
      <c r="H166" s="62">
        <v>6.9500000000153292</v>
      </c>
      <c r="I166" s="68" t="s">
        <v>591</v>
      </c>
      <c r="J166" s="68" t="s">
        <v>130</v>
      </c>
      <c r="K166" s="69">
        <v>2.75E-2</v>
      </c>
      <c r="L166" s="69">
        <v>7.0200000000166837E-2</v>
      </c>
      <c r="M166" s="62">
        <v>174857.60980199999</v>
      </c>
      <c r="N166" s="64">
        <v>80.209999999999994</v>
      </c>
      <c r="O166" s="62">
        <v>140.25328988299998</v>
      </c>
      <c r="P166" s="63">
        <f t="shared" si="2"/>
        <v>1.7560913018224815E-3</v>
      </c>
      <c r="Q166" s="63">
        <f>O166/'סכום נכסי הקרן'!$C$41</f>
        <v>4.4848483336734272E-5</v>
      </c>
    </row>
    <row r="167" spans="1:17">
      <c r="A167" s="61" t="s">
        <v>2874</v>
      </c>
      <c r="B167" s="68" t="s">
        <v>2537</v>
      </c>
      <c r="C167" s="55" t="s">
        <v>2635</v>
      </c>
      <c r="D167" s="124" t="s">
        <v>2923</v>
      </c>
      <c r="E167" s="55" t="s">
        <v>481</v>
      </c>
      <c r="F167" s="77">
        <v>44753</v>
      </c>
      <c r="G167" s="55" t="s">
        <v>128</v>
      </c>
      <c r="H167" s="62">
        <v>7.5700000000073446</v>
      </c>
      <c r="I167" s="68" t="s">
        <v>591</v>
      </c>
      <c r="J167" s="68" t="s">
        <v>130</v>
      </c>
      <c r="K167" s="69">
        <v>2.9100000000000001E-2</v>
      </c>
      <c r="L167" s="69">
        <v>4.0700000000033529E-2</v>
      </c>
      <c r="M167" s="62">
        <v>258123.143736</v>
      </c>
      <c r="N167" s="64">
        <v>97.05</v>
      </c>
      <c r="O167" s="62">
        <v>250.50850198800001</v>
      </c>
      <c r="P167" s="63">
        <f t="shared" si="2"/>
        <v>3.1365809796025938E-3</v>
      </c>
      <c r="Q167" s="63">
        <f>O167/'סכום נכסי הקרן'!$C$41</f>
        <v>8.0104547896818075E-5</v>
      </c>
    </row>
    <row r="168" spans="1:17">
      <c r="A168" s="61" t="s">
        <v>2874</v>
      </c>
      <c r="B168" s="68" t="s">
        <v>2537</v>
      </c>
      <c r="C168" s="55" t="s">
        <v>2636</v>
      </c>
      <c r="D168" s="124" t="s">
        <v>2923</v>
      </c>
      <c r="E168" s="55" t="s">
        <v>481</v>
      </c>
      <c r="F168" s="77">
        <v>44959</v>
      </c>
      <c r="G168" s="55" t="s">
        <v>128</v>
      </c>
      <c r="H168" s="62">
        <v>7.4499999999705606</v>
      </c>
      <c r="I168" s="68" t="s">
        <v>591</v>
      </c>
      <c r="J168" s="68" t="s">
        <v>130</v>
      </c>
      <c r="K168" s="69">
        <v>3.4599999999999999E-2</v>
      </c>
      <c r="L168" s="69">
        <v>4.2199999999856075E-2</v>
      </c>
      <c r="M168" s="62">
        <v>124898.29258099999</v>
      </c>
      <c r="N168" s="64">
        <v>97.91</v>
      </c>
      <c r="O168" s="62">
        <v>122.287910708</v>
      </c>
      <c r="P168" s="63">
        <f t="shared" si="2"/>
        <v>1.5311493690558532E-3</v>
      </c>
      <c r="Q168" s="63">
        <f>O168/'סכום נכסי הקרן'!$C$41</f>
        <v>3.9103733896345132E-5</v>
      </c>
    </row>
    <row r="169" spans="1:17">
      <c r="A169" s="61" t="s">
        <v>2874</v>
      </c>
      <c r="B169" s="68" t="s">
        <v>2537</v>
      </c>
      <c r="C169" s="55" t="s">
        <v>2637</v>
      </c>
      <c r="D169" s="124" t="s">
        <v>2923</v>
      </c>
      <c r="E169" s="55" t="s">
        <v>481</v>
      </c>
      <c r="F169" s="77">
        <v>45153</v>
      </c>
      <c r="G169" s="55" t="s">
        <v>128</v>
      </c>
      <c r="H169" s="62">
        <v>7.3300000000249188</v>
      </c>
      <c r="I169" s="68" t="s">
        <v>591</v>
      </c>
      <c r="J169" s="68" t="s">
        <v>130</v>
      </c>
      <c r="K169" s="69">
        <v>3.9705999999999998E-2</v>
      </c>
      <c r="L169" s="69">
        <v>4.3800000000163264E-2</v>
      </c>
      <c r="M169" s="62">
        <v>141909.88661099999</v>
      </c>
      <c r="N169" s="64">
        <v>98.41</v>
      </c>
      <c r="O169" s="62">
        <v>139.65351454400002</v>
      </c>
      <c r="P169" s="63">
        <f t="shared" si="2"/>
        <v>1.7485816009324411E-3</v>
      </c>
      <c r="Q169" s="63">
        <f>O169/'סכום נכסי הקרן'!$C$41</f>
        <v>4.4656694507257518E-5</v>
      </c>
    </row>
    <row r="170" spans="1:17">
      <c r="A170" s="61" t="s">
        <v>2874</v>
      </c>
      <c r="B170" s="68" t="s">
        <v>2537</v>
      </c>
      <c r="C170" s="55" t="s">
        <v>2638</v>
      </c>
      <c r="D170" s="124" t="s">
        <v>2923</v>
      </c>
      <c r="E170" s="55" t="s">
        <v>481</v>
      </c>
      <c r="F170" s="77">
        <v>43011</v>
      </c>
      <c r="G170" s="55" t="s">
        <v>128</v>
      </c>
      <c r="H170" s="62">
        <v>7.5700000000104222</v>
      </c>
      <c r="I170" s="68" t="s">
        <v>591</v>
      </c>
      <c r="J170" s="68" t="s">
        <v>130</v>
      </c>
      <c r="K170" s="69">
        <v>3.5499999999999997E-2</v>
      </c>
      <c r="L170" s="69">
        <v>3.6200000000042587E-2</v>
      </c>
      <c r="M170" s="62">
        <v>79431.946343000003</v>
      </c>
      <c r="N170" s="64">
        <v>112.34</v>
      </c>
      <c r="O170" s="62">
        <v>89.233848651000002</v>
      </c>
      <c r="P170" s="63">
        <f t="shared" si="2"/>
        <v>1.1172842047048391E-3</v>
      </c>
      <c r="Q170" s="63">
        <f>O170/'סכום נכסי הקרן'!$C$41</f>
        <v>2.8534109806875352E-5</v>
      </c>
    </row>
    <row r="171" spans="1:17">
      <c r="A171" s="61" t="s">
        <v>2874</v>
      </c>
      <c r="B171" s="68" t="s">
        <v>2537</v>
      </c>
      <c r="C171" s="55" t="s">
        <v>2639</v>
      </c>
      <c r="D171" s="124" t="s">
        <v>2923</v>
      </c>
      <c r="E171" s="55" t="s">
        <v>481</v>
      </c>
      <c r="F171" s="77">
        <v>43104</v>
      </c>
      <c r="G171" s="55" t="s">
        <v>128</v>
      </c>
      <c r="H171" s="62">
        <v>7.4099999999963106</v>
      </c>
      <c r="I171" s="68" t="s">
        <v>591</v>
      </c>
      <c r="J171" s="68" t="s">
        <v>130</v>
      </c>
      <c r="K171" s="69">
        <v>3.4700000000000002E-2</v>
      </c>
      <c r="L171" s="69">
        <v>4.3799999999939637E-2</v>
      </c>
      <c r="M171" s="62">
        <v>141141.946092</v>
      </c>
      <c r="N171" s="64">
        <v>105.64</v>
      </c>
      <c r="O171" s="62">
        <v>149.10235105500001</v>
      </c>
      <c r="P171" s="63">
        <f t="shared" si="2"/>
        <v>1.8668891260047711E-3</v>
      </c>
      <c r="Q171" s="63">
        <f>O171/'סכום נכסי הקרן'!$C$41</f>
        <v>4.7678127994975472E-5</v>
      </c>
    </row>
    <row r="172" spans="1:17">
      <c r="A172" s="61" t="s">
        <v>2874</v>
      </c>
      <c r="B172" s="68" t="s">
        <v>2537</v>
      </c>
      <c r="C172" s="55" t="s">
        <v>2640</v>
      </c>
      <c r="D172" s="124" t="s">
        <v>2923</v>
      </c>
      <c r="E172" s="55" t="s">
        <v>481</v>
      </c>
      <c r="F172" s="77">
        <v>43194</v>
      </c>
      <c r="G172" s="55" t="s">
        <v>128</v>
      </c>
      <c r="H172" s="62">
        <v>7.5800000000264891</v>
      </c>
      <c r="I172" s="68" t="s">
        <v>591</v>
      </c>
      <c r="J172" s="68" t="s">
        <v>130</v>
      </c>
      <c r="K172" s="69">
        <v>3.44E-2</v>
      </c>
      <c r="L172" s="69">
        <v>3.690000000017199E-2</v>
      </c>
      <c r="M172" s="62">
        <v>91064.426435000001</v>
      </c>
      <c r="N172" s="64">
        <v>111.1</v>
      </c>
      <c r="O172" s="62">
        <v>101.17258175399999</v>
      </c>
      <c r="P172" s="63">
        <f t="shared" si="2"/>
        <v>1.2667673674488142E-3</v>
      </c>
      <c r="Q172" s="63">
        <f>O172/'סכום נכסי הקרן'!$C$41</f>
        <v>3.2351732003675687E-5</v>
      </c>
    </row>
    <row r="173" spans="1:17">
      <c r="A173" s="61" t="s">
        <v>2874</v>
      </c>
      <c r="B173" s="68" t="s">
        <v>2537</v>
      </c>
      <c r="C173" s="55" t="s">
        <v>2641</v>
      </c>
      <c r="D173" s="124" t="s">
        <v>2923</v>
      </c>
      <c r="E173" s="55" t="s">
        <v>481</v>
      </c>
      <c r="F173" s="77">
        <v>43285</v>
      </c>
      <c r="G173" s="55" t="s">
        <v>128</v>
      </c>
      <c r="H173" s="62">
        <v>7.5299999999988199</v>
      </c>
      <c r="I173" s="68" t="s">
        <v>591</v>
      </c>
      <c r="J173" s="68" t="s">
        <v>130</v>
      </c>
      <c r="K173" s="69">
        <v>3.6600000000000001E-2</v>
      </c>
      <c r="L173" s="69">
        <v>3.6999999999970494E-2</v>
      </c>
      <c r="M173" s="62">
        <v>121486.11586200001</v>
      </c>
      <c r="N173" s="64">
        <v>111.56</v>
      </c>
      <c r="O173" s="62">
        <v>135.529915472</v>
      </c>
      <c r="P173" s="63">
        <f t="shared" si="2"/>
        <v>1.6969506091134021E-3</v>
      </c>
      <c r="Q173" s="63">
        <f>O173/'סכום נכסי הקרן'!$C$41</f>
        <v>4.3338100380715165E-5</v>
      </c>
    </row>
    <row r="174" spans="1:17">
      <c r="A174" s="61" t="s">
        <v>2874</v>
      </c>
      <c r="B174" s="68" t="s">
        <v>2537</v>
      </c>
      <c r="C174" s="55" t="s">
        <v>2642</v>
      </c>
      <c r="D174" s="124" t="s">
        <v>2923</v>
      </c>
      <c r="E174" s="55" t="s">
        <v>481</v>
      </c>
      <c r="F174" s="77">
        <v>43377</v>
      </c>
      <c r="G174" s="55" t="s">
        <v>128</v>
      </c>
      <c r="H174" s="62">
        <v>7.499999999992486</v>
      </c>
      <c r="I174" s="68" t="s">
        <v>591</v>
      </c>
      <c r="J174" s="68" t="s">
        <v>130</v>
      </c>
      <c r="K174" s="69">
        <v>3.6200000000000003E-2</v>
      </c>
      <c r="L174" s="69">
        <v>3.8699999999959427E-2</v>
      </c>
      <c r="M174" s="62">
        <v>242890.00589600002</v>
      </c>
      <c r="N174" s="64">
        <v>109.59</v>
      </c>
      <c r="O174" s="62">
        <v>266.18317308400003</v>
      </c>
      <c r="P174" s="63">
        <f t="shared" si="2"/>
        <v>3.332841285464769E-3</v>
      </c>
      <c r="Q174" s="63">
        <f>O174/'סכום נכסי הקרן'!$C$41</f>
        <v>8.5116802697002674E-5</v>
      </c>
    </row>
    <row r="175" spans="1:17">
      <c r="A175" s="61" t="s">
        <v>2874</v>
      </c>
      <c r="B175" s="68" t="s">
        <v>2537</v>
      </c>
      <c r="C175" s="55" t="s">
        <v>2643</v>
      </c>
      <c r="D175" s="124" t="s">
        <v>2923</v>
      </c>
      <c r="E175" s="55" t="s">
        <v>481</v>
      </c>
      <c r="F175" s="77">
        <v>43469</v>
      </c>
      <c r="G175" s="55" t="s">
        <v>128</v>
      </c>
      <c r="H175" s="62">
        <v>7.5799999999834098</v>
      </c>
      <c r="I175" s="68" t="s">
        <v>591</v>
      </c>
      <c r="J175" s="68" t="s">
        <v>130</v>
      </c>
      <c r="K175" s="69">
        <v>3.8199999999999998E-2</v>
      </c>
      <c r="L175" s="69">
        <v>3.3799999999945374E-2</v>
      </c>
      <c r="M175" s="62">
        <v>171579.04453099999</v>
      </c>
      <c r="N175" s="64">
        <v>115.23</v>
      </c>
      <c r="O175" s="62">
        <v>197.710535566</v>
      </c>
      <c r="P175" s="63">
        <f t="shared" si="2"/>
        <v>2.4755052239826326E-3</v>
      </c>
      <c r="Q175" s="63">
        <f>O175/'סכום נכסי הקרן'!$C$41</f>
        <v>6.3221459312829466E-5</v>
      </c>
    </row>
    <row r="176" spans="1:17">
      <c r="A176" s="61" t="s">
        <v>2874</v>
      </c>
      <c r="B176" s="68" t="s">
        <v>2537</v>
      </c>
      <c r="C176" s="55" t="s">
        <v>2644</v>
      </c>
      <c r="D176" s="124" t="s">
        <v>2923</v>
      </c>
      <c r="E176" s="55" t="s">
        <v>481</v>
      </c>
      <c r="F176" s="77">
        <v>43559</v>
      </c>
      <c r="G176" s="55" t="s">
        <v>128</v>
      </c>
      <c r="H176" s="62">
        <v>7.5899999999959942</v>
      </c>
      <c r="I176" s="68" t="s">
        <v>591</v>
      </c>
      <c r="J176" s="68" t="s">
        <v>130</v>
      </c>
      <c r="K176" s="69">
        <v>3.3700000000000001E-2</v>
      </c>
      <c r="L176" s="69">
        <v>3.6299999999976962E-2</v>
      </c>
      <c r="M176" s="62">
        <v>407416.81762400002</v>
      </c>
      <c r="N176" s="64">
        <v>109.67</v>
      </c>
      <c r="O176" s="62">
        <v>446.81400738099995</v>
      </c>
      <c r="P176" s="63">
        <f t="shared" si="2"/>
        <v>5.5944940225557344E-3</v>
      </c>
      <c r="Q176" s="63">
        <f>O176/'סכום נכסי הקרן'!$C$41</f>
        <v>1.4287672382845936E-4</v>
      </c>
    </row>
    <row r="177" spans="1:17">
      <c r="A177" s="61" t="s">
        <v>2874</v>
      </c>
      <c r="B177" s="68" t="s">
        <v>2537</v>
      </c>
      <c r="C177" s="55" t="s">
        <v>2645</v>
      </c>
      <c r="D177" s="124" t="s">
        <v>2923</v>
      </c>
      <c r="E177" s="55" t="s">
        <v>481</v>
      </c>
      <c r="F177" s="77">
        <v>43742</v>
      </c>
      <c r="G177" s="55" t="s">
        <v>128</v>
      </c>
      <c r="H177" s="62">
        <v>7.470000000001356</v>
      </c>
      <c r="I177" s="68" t="s">
        <v>591</v>
      </c>
      <c r="J177" s="68" t="s">
        <v>130</v>
      </c>
      <c r="K177" s="69">
        <v>2.75E-2</v>
      </c>
      <c r="L177" s="69">
        <v>4.6400000000009635E-2</v>
      </c>
      <c r="M177" s="62">
        <v>474319.82205700001</v>
      </c>
      <c r="N177" s="64">
        <v>96.34</v>
      </c>
      <c r="O177" s="62">
        <v>456.95973205400003</v>
      </c>
      <c r="P177" s="63">
        <f t="shared" si="2"/>
        <v>5.7215271842291906E-3</v>
      </c>
      <c r="Q177" s="63">
        <f>O177/'סכום נכסי הקרן'!$C$41</f>
        <v>1.4612099969760808E-4</v>
      </c>
    </row>
    <row r="178" spans="1:17">
      <c r="A178" s="61" t="s">
        <v>2874</v>
      </c>
      <c r="B178" s="68" t="s">
        <v>2537</v>
      </c>
      <c r="C178" s="55" t="s">
        <v>2646</v>
      </c>
      <c r="D178" s="124" t="s">
        <v>2923</v>
      </c>
      <c r="E178" s="55" t="s">
        <v>481</v>
      </c>
      <c r="F178" s="77">
        <v>42935</v>
      </c>
      <c r="G178" s="55" t="s">
        <v>128</v>
      </c>
      <c r="H178" s="62">
        <v>7.5400000000005649</v>
      </c>
      <c r="I178" s="68" t="s">
        <v>591</v>
      </c>
      <c r="J178" s="68" t="s">
        <v>130</v>
      </c>
      <c r="K178" s="69">
        <v>3.73E-2</v>
      </c>
      <c r="L178" s="69">
        <v>3.5999999999990588E-2</v>
      </c>
      <c r="M178" s="62">
        <v>372061.59222200001</v>
      </c>
      <c r="N178" s="64">
        <v>114.27</v>
      </c>
      <c r="O178" s="62">
        <v>425.15480269400001</v>
      </c>
      <c r="P178" s="63">
        <f t="shared" si="2"/>
        <v>5.3233022309980265E-3</v>
      </c>
      <c r="Q178" s="63">
        <f>O178/'סכום נכסי הקרן'!$C$41</f>
        <v>1.3595080799930364E-4</v>
      </c>
    </row>
    <row r="179" spans="1:17">
      <c r="A179" s="61" t="s">
        <v>2874</v>
      </c>
      <c r="B179" s="68" t="s">
        <v>2537</v>
      </c>
      <c r="C179" s="55" t="s">
        <v>2647</v>
      </c>
      <c r="D179" s="124" t="s">
        <v>2923</v>
      </c>
      <c r="E179" s="55" t="s">
        <v>481</v>
      </c>
      <c r="F179" s="77">
        <v>45284</v>
      </c>
      <c r="G179" s="55" t="s">
        <v>128</v>
      </c>
      <c r="H179" s="62">
        <v>7.2000000000019737</v>
      </c>
      <c r="I179" s="68" t="s">
        <v>591</v>
      </c>
      <c r="J179" s="68" t="s">
        <v>130</v>
      </c>
      <c r="K179" s="69">
        <v>4.4500000000000005E-2</v>
      </c>
      <c r="L179" s="69">
        <v>4.6900000000008879E-2</v>
      </c>
      <c r="M179" s="62">
        <v>102443.70172800001</v>
      </c>
      <c r="N179" s="64">
        <v>98.94</v>
      </c>
      <c r="O179" s="62">
        <v>101.357802839</v>
      </c>
      <c r="P179" s="63">
        <f t="shared" si="2"/>
        <v>1.2690864940557835E-3</v>
      </c>
      <c r="Q179" s="63">
        <f>O179/'סכום נכסי הקרן'!$C$41</f>
        <v>3.2410959739090416E-5</v>
      </c>
    </row>
    <row r="180" spans="1:17">
      <c r="A180" s="61" t="s">
        <v>2856</v>
      </c>
      <c r="B180" s="68" t="s">
        <v>2537</v>
      </c>
      <c r="C180" s="55" t="s">
        <v>2648</v>
      </c>
      <c r="D180" s="124" t="s">
        <v>2923</v>
      </c>
      <c r="E180" s="55" t="s">
        <v>2617</v>
      </c>
      <c r="F180" s="77">
        <v>40742</v>
      </c>
      <c r="G180" s="55" t="s">
        <v>2527</v>
      </c>
      <c r="H180" s="62">
        <v>4.9399999999994204</v>
      </c>
      <c r="I180" s="68" t="s">
        <v>271</v>
      </c>
      <c r="J180" s="68" t="s">
        <v>130</v>
      </c>
      <c r="K180" s="69">
        <v>0.06</v>
      </c>
      <c r="L180" s="69">
        <v>1.9099999999996391E-2</v>
      </c>
      <c r="M180" s="62">
        <v>1385885.4426410003</v>
      </c>
      <c r="N180" s="64">
        <v>141.91999999999999</v>
      </c>
      <c r="O180" s="62">
        <v>1966.8485875809999</v>
      </c>
      <c r="P180" s="63">
        <f t="shared" si="2"/>
        <v>2.462662871961252E-2</v>
      </c>
      <c r="Q180" s="63">
        <f>O180/'סכום נכסי הקרן'!$C$41</f>
        <v>6.2893480915557278E-4</v>
      </c>
    </row>
    <row r="181" spans="1:17">
      <c r="A181" s="61" t="s">
        <v>2856</v>
      </c>
      <c r="B181" s="68" t="s">
        <v>2537</v>
      </c>
      <c r="C181" s="55" t="s">
        <v>2649</v>
      </c>
      <c r="D181" s="124" t="s">
        <v>2923</v>
      </c>
      <c r="E181" s="55" t="s">
        <v>2617</v>
      </c>
      <c r="F181" s="77">
        <v>42201</v>
      </c>
      <c r="G181" s="55" t="s">
        <v>2527</v>
      </c>
      <c r="H181" s="62">
        <v>4.5699999999976404</v>
      </c>
      <c r="I181" s="68" t="s">
        <v>271</v>
      </c>
      <c r="J181" s="68" t="s">
        <v>130</v>
      </c>
      <c r="K181" s="69">
        <v>4.2030000000000005E-2</v>
      </c>
      <c r="L181" s="69">
        <v>3.0099999999990388E-2</v>
      </c>
      <c r="M181" s="62">
        <v>96187.939169999998</v>
      </c>
      <c r="N181" s="64">
        <v>118.95</v>
      </c>
      <c r="O181" s="62">
        <v>114.415544911</v>
      </c>
      <c r="P181" s="63">
        <f t="shared" si="2"/>
        <v>1.4325806074074879E-3</v>
      </c>
      <c r="Q181" s="63">
        <f>O181/'סכום נכסי הקרן'!$C$41</f>
        <v>3.6586404951249025E-5</v>
      </c>
    </row>
    <row r="182" spans="1:17">
      <c r="A182" s="61" t="s">
        <v>2875</v>
      </c>
      <c r="B182" s="68" t="s">
        <v>2537</v>
      </c>
      <c r="C182" s="55" t="s">
        <v>2650</v>
      </c>
      <c r="D182" s="124" t="s">
        <v>2923</v>
      </c>
      <c r="E182" s="55" t="s">
        <v>2617</v>
      </c>
      <c r="F182" s="77">
        <v>42521</v>
      </c>
      <c r="G182" s="55" t="s">
        <v>2527</v>
      </c>
      <c r="H182" s="62">
        <v>1.210000000005397</v>
      </c>
      <c r="I182" s="68" t="s">
        <v>126</v>
      </c>
      <c r="J182" s="68" t="s">
        <v>130</v>
      </c>
      <c r="K182" s="69">
        <v>2.3E-2</v>
      </c>
      <c r="L182" s="69">
        <v>3.2500000000094141E-2</v>
      </c>
      <c r="M182" s="62">
        <v>71086.033416000006</v>
      </c>
      <c r="N182" s="64">
        <v>112.08</v>
      </c>
      <c r="O182" s="62">
        <v>79.673228816999995</v>
      </c>
      <c r="P182" s="63">
        <f t="shared" si="2"/>
        <v>9.9757705669765409E-4</v>
      </c>
      <c r="Q182" s="63">
        <f>O182/'סכום נכסי הקרן'!$C$41</f>
        <v>2.5476931613966721E-5</v>
      </c>
    </row>
    <row r="183" spans="1:17">
      <c r="A183" s="61" t="s">
        <v>2876</v>
      </c>
      <c r="B183" s="68" t="s">
        <v>2537</v>
      </c>
      <c r="C183" s="55" t="s">
        <v>2651</v>
      </c>
      <c r="D183" s="124" t="s">
        <v>2923</v>
      </c>
      <c r="E183" s="55" t="s">
        <v>481</v>
      </c>
      <c r="F183" s="77">
        <v>44592</v>
      </c>
      <c r="G183" s="55" t="s">
        <v>128</v>
      </c>
      <c r="H183" s="62">
        <v>11.079999999992658</v>
      </c>
      <c r="I183" s="68" t="s">
        <v>591</v>
      </c>
      <c r="J183" s="68" t="s">
        <v>130</v>
      </c>
      <c r="K183" s="69">
        <v>2.7473999999999998E-2</v>
      </c>
      <c r="L183" s="69">
        <v>4.2499999999981643E-2</v>
      </c>
      <c r="M183" s="62">
        <v>158971.92356699999</v>
      </c>
      <c r="N183" s="64">
        <v>85.68</v>
      </c>
      <c r="O183" s="62">
        <v>136.207144325</v>
      </c>
      <c r="P183" s="63">
        <f t="shared" si="2"/>
        <v>1.7054300943296749E-3</v>
      </c>
      <c r="Q183" s="63">
        <f>O183/'סכום נכסי הקרן'!$C$41</f>
        <v>4.3554656348523576E-5</v>
      </c>
    </row>
    <row r="184" spans="1:17">
      <c r="A184" s="61" t="s">
        <v>2876</v>
      </c>
      <c r="B184" s="68" t="s">
        <v>2537</v>
      </c>
      <c r="C184" s="55" t="s">
        <v>2652</v>
      </c>
      <c r="D184" s="124" t="s">
        <v>2923</v>
      </c>
      <c r="E184" s="55" t="s">
        <v>481</v>
      </c>
      <c r="F184" s="77">
        <v>44837</v>
      </c>
      <c r="G184" s="55" t="s">
        <v>128</v>
      </c>
      <c r="H184" s="62">
        <v>10.900000000015906</v>
      </c>
      <c r="I184" s="68" t="s">
        <v>591</v>
      </c>
      <c r="J184" s="68" t="s">
        <v>130</v>
      </c>
      <c r="K184" s="69">
        <v>3.9636999999999999E-2</v>
      </c>
      <c r="L184" s="69">
        <v>3.9000000000086757E-2</v>
      </c>
      <c r="M184" s="62">
        <v>140461.21945999999</v>
      </c>
      <c r="N184" s="64">
        <v>98.47</v>
      </c>
      <c r="O184" s="62">
        <v>138.31216251200001</v>
      </c>
      <c r="P184" s="63">
        <f t="shared" si="2"/>
        <v>1.7317867247620346E-3</v>
      </c>
      <c r="Q184" s="63">
        <f>O184/'סכום נכסי הקרן'!$C$41</f>
        <v>4.4227773343939134E-5</v>
      </c>
    </row>
    <row r="185" spans="1:17">
      <c r="A185" s="61" t="s">
        <v>2876</v>
      </c>
      <c r="B185" s="68" t="s">
        <v>2537</v>
      </c>
      <c r="C185" s="55" t="s">
        <v>2653</v>
      </c>
      <c r="D185" s="124" t="s">
        <v>2923</v>
      </c>
      <c r="E185" s="55" t="s">
        <v>481</v>
      </c>
      <c r="F185" s="77">
        <v>45076</v>
      </c>
      <c r="G185" s="55" t="s">
        <v>128</v>
      </c>
      <c r="H185" s="62">
        <v>10.730000000021169</v>
      </c>
      <c r="I185" s="68" t="s">
        <v>591</v>
      </c>
      <c r="J185" s="68" t="s">
        <v>130</v>
      </c>
      <c r="K185" s="69">
        <v>4.4936999999999998E-2</v>
      </c>
      <c r="L185" s="69">
        <v>4.170000000009072E-2</v>
      </c>
      <c r="M185" s="62">
        <v>171357.41375199999</v>
      </c>
      <c r="N185" s="64">
        <v>98.42</v>
      </c>
      <c r="O185" s="62">
        <v>168.64996709100001</v>
      </c>
      <c r="P185" s="63">
        <f t="shared" si="2"/>
        <v>2.1116420192939149E-3</v>
      </c>
      <c r="Q185" s="63">
        <f>O185/'סכום נכסי הקרן'!$C$41</f>
        <v>5.392882580601974E-5</v>
      </c>
    </row>
    <row r="186" spans="1:17">
      <c r="A186" s="61" t="s">
        <v>2876</v>
      </c>
      <c r="B186" s="68" t="s">
        <v>2537</v>
      </c>
      <c r="C186" s="55" t="s">
        <v>2654</v>
      </c>
      <c r="D186" s="124" t="s">
        <v>2923</v>
      </c>
      <c r="E186" s="55" t="s">
        <v>481</v>
      </c>
      <c r="F186" s="77">
        <v>45291</v>
      </c>
      <c r="G186" s="55" t="s">
        <v>128</v>
      </c>
      <c r="H186" s="62">
        <v>10.649999999971541</v>
      </c>
      <c r="I186" s="68" t="s">
        <v>591</v>
      </c>
      <c r="J186" s="68" t="s">
        <v>130</v>
      </c>
      <c r="K186" s="69">
        <v>4.7819E-2</v>
      </c>
      <c r="L186" s="69">
        <v>4.2399999999829241E-2</v>
      </c>
      <c r="M186" s="62">
        <v>84537.906915</v>
      </c>
      <c r="N186" s="64">
        <v>99.75</v>
      </c>
      <c r="O186" s="62">
        <v>84.327230856</v>
      </c>
      <c r="P186" s="63">
        <f t="shared" si="2"/>
        <v>1.0558491478990073E-3</v>
      </c>
      <c r="Q186" s="63">
        <f>O186/'סכום נכסי הקרן'!$C$41</f>
        <v>2.696513152050252E-5</v>
      </c>
    </row>
    <row r="187" spans="1:17">
      <c r="A187" s="61" t="s">
        <v>2877</v>
      </c>
      <c r="B187" s="68" t="s">
        <v>2528</v>
      </c>
      <c r="C187" s="55" t="s">
        <v>2655</v>
      </c>
      <c r="D187" s="124" t="s">
        <v>2923</v>
      </c>
      <c r="E187" s="55" t="s">
        <v>481</v>
      </c>
      <c r="F187" s="77">
        <v>42432</v>
      </c>
      <c r="G187" s="55" t="s">
        <v>128</v>
      </c>
      <c r="H187" s="62">
        <v>4.3699999999995596</v>
      </c>
      <c r="I187" s="68" t="s">
        <v>591</v>
      </c>
      <c r="J187" s="68" t="s">
        <v>130</v>
      </c>
      <c r="K187" s="69">
        <v>2.5399999999999999E-2</v>
      </c>
      <c r="L187" s="69">
        <v>2.1199999999995601E-2</v>
      </c>
      <c r="M187" s="62">
        <v>470268.39373100008</v>
      </c>
      <c r="N187" s="64">
        <v>115.92</v>
      </c>
      <c r="O187" s="62">
        <v>545.13512295199996</v>
      </c>
      <c r="P187" s="63">
        <f t="shared" si="2"/>
        <v>6.8255585914064948E-3</v>
      </c>
      <c r="Q187" s="63">
        <f>O187/'סכום נכסי הקרן'!$C$41</f>
        <v>1.7431664881712515E-4</v>
      </c>
    </row>
    <row r="188" spans="1:17">
      <c r="A188" s="61" t="s">
        <v>2878</v>
      </c>
      <c r="B188" s="68" t="s">
        <v>2537</v>
      </c>
      <c r="C188" s="55" t="s">
        <v>2656</v>
      </c>
      <c r="D188" s="124" t="s">
        <v>2923</v>
      </c>
      <c r="E188" s="55" t="s">
        <v>481</v>
      </c>
      <c r="F188" s="77">
        <v>42242</v>
      </c>
      <c r="G188" s="55" t="s">
        <v>128</v>
      </c>
      <c r="H188" s="62">
        <v>2.920000000001687</v>
      </c>
      <c r="I188" s="68" t="s">
        <v>477</v>
      </c>
      <c r="J188" s="68" t="s">
        <v>130</v>
      </c>
      <c r="K188" s="69">
        <v>2.3599999999999999E-2</v>
      </c>
      <c r="L188" s="69">
        <v>2.7800000000013248E-2</v>
      </c>
      <c r="M188" s="62">
        <v>753485.79892600002</v>
      </c>
      <c r="N188" s="64">
        <v>110.13</v>
      </c>
      <c r="O188" s="62">
        <v>829.81401735500015</v>
      </c>
      <c r="P188" s="63">
        <f t="shared" si="2"/>
        <v>1.038998214746416E-2</v>
      </c>
      <c r="Q188" s="63">
        <f>O188/'סכום נכסי הקרן'!$C$41</f>
        <v>2.6534778728527471E-4</v>
      </c>
    </row>
    <row r="189" spans="1:17">
      <c r="A189" s="61" t="s">
        <v>2879</v>
      </c>
      <c r="B189" s="68" t="s">
        <v>2528</v>
      </c>
      <c r="C189" s="55">
        <v>7134</v>
      </c>
      <c r="D189" s="124" t="s">
        <v>2923</v>
      </c>
      <c r="E189" s="55" t="s">
        <v>481</v>
      </c>
      <c r="F189" s="77">
        <v>43705</v>
      </c>
      <c r="G189" s="55" t="s">
        <v>128</v>
      </c>
      <c r="H189" s="62">
        <v>5.1800000000355464</v>
      </c>
      <c r="I189" s="68" t="s">
        <v>591</v>
      </c>
      <c r="J189" s="68" t="s">
        <v>130</v>
      </c>
      <c r="K189" s="69">
        <v>0.04</v>
      </c>
      <c r="L189" s="69">
        <v>3.4700000000311024E-2</v>
      </c>
      <c r="M189" s="62">
        <v>47409.931117</v>
      </c>
      <c r="N189" s="64">
        <v>113.93</v>
      </c>
      <c r="O189" s="62">
        <v>54.014133055999999</v>
      </c>
      <c r="P189" s="63">
        <f t="shared" si="2"/>
        <v>6.7630320339901655E-4</v>
      </c>
      <c r="Q189" s="63">
        <f>O189/'סכום נכסי הקרן'!$C$41</f>
        <v>1.7271979490327718E-5</v>
      </c>
    </row>
    <row r="190" spans="1:17">
      <c r="A190" s="61" t="s">
        <v>2879</v>
      </c>
      <c r="B190" s="68" t="s">
        <v>2528</v>
      </c>
      <c r="C190" s="55" t="s">
        <v>2657</v>
      </c>
      <c r="D190" s="124" t="s">
        <v>2923</v>
      </c>
      <c r="E190" s="55" t="s">
        <v>481</v>
      </c>
      <c r="F190" s="77">
        <v>43256</v>
      </c>
      <c r="G190" s="55" t="s">
        <v>128</v>
      </c>
      <c r="H190" s="62">
        <v>5.1900000000014446</v>
      </c>
      <c r="I190" s="68" t="s">
        <v>591</v>
      </c>
      <c r="J190" s="68" t="s">
        <v>130</v>
      </c>
      <c r="K190" s="69">
        <v>0.04</v>
      </c>
      <c r="L190" s="69">
        <v>3.410000000000777E-2</v>
      </c>
      <c r="M190" s="62">
        <v>778941.12384599994</v>
      </c>
      <c r="N190" s="64">
        <v>115.56</v>
      </c>
      <c r="O190" s="62">
        <v>900.14429523000001</v>
      </c>
      <c r="P190" s="63">
        <f t="shared" si="2"/>
        <v>1.127057745709344E-2</v>
      </c>
      <c r="Q190" s="63">
        <f>O190/'סכום נכסי הקרן'!$C$41</f>
        <v>2.8783714420500242E-4</v>
      </c>
    </row>
    <row r="191" spans="1:17">
      <c r="A191" s="61" t="s">
        <v>2880</v>
      </c>
      <c r="B191" s="68" t="s">
        <v>2537</v>
      </c>
      <c r="C191" s="55" t="s">
        <v>2658</v>
      </c>
      <c r="D191" s="124" t="s">
        <v>2923</v>
      </c>
      <c r="E191" s="55" t="s">
        <v>481</v>
      </c>
      <c r="F191" s="77">
        <v>44294</v>
      </c>
      <c r="G191" s="55" t="s">
        <v>128</v>
      </c>
      <c r="H191" s="62">
        <v>7.489999999995117</v>
      </c>
      <c r="I191" s="68" t="s">
        <v>591</v>
      </c>
      <c r="J191" s="68" t="s">
        <v>130</v>
      </c>
      <c r="K191" s="69">
        <v>0.03</v>
      </c>
      <c r="L191" s="69">
        <v>4.2799999999962833E-2</v>
      </c>
      <c r="M191" s="62">
        <v>452753.68539300002</v>
      </c>
      <c r="N191" s="64">
        <v>102.2</v>
      </c>
      <c r="O191" s="62">
        <v>462.71428477400002</v>
      </c>
      <c r="P191" s="63">
        <f t="shared" si="2"/>
        <v>5.7935791124648917E-3</v>
      </c>
      <c r="Q191" s="63">
        <f>O191/'סכום נכסי הקרן'!$C$41</f>
        <v>1.4796112025370036E-4</v>
      </c>
    </row>
    <row r="192" spans="1:17">
      <c r="A192" s="61" t="s">
        <v>2880</v>
      </c>
      <c r="B192" s="68" t="s">
        <v>2537</v>
      </c>
      <c r="C192" s="55" t="s">
        <v>2659</v>
      </c>
      <c r="D192" s="124" t="s">
        <v>2923</v>
      </c>
      <c r="E192" s="55" t="s">
        <v>481</v>
      </c>
      <c r="F192" s="77">
        <v>42326</v>
      </c>
      <c r="G192" s="55" t="s">
        <v>128</v>
      </c>
      <c r="H192" s="62">
        <v>6.1900000000275517</v>
      </c>
      <c r="I192" s="68" t="s">
        <v>591</v>
      </c>
      <c r="J192" s="68" t="s">
        <v>130</v>
      </c>
      <c r="K192" s="69">
        <v>8.0500000000000002E-2</v>
      </c>
      <c r="L192" s="69">
        <v>7.3700000000946397E-2</v>
      </c>
      <c r="M192" s="62">
        <v>15563.202465000002</v>
      </c>
      <c r="N192" s="64">
        <v>107.27</v>
      </c>
      <c r="O192" s="62">
        <v>16.694709266</v>
      </c>
      <c r="P192" s="63">
        <f t="shared" si="2"/>
        <v>2.0903205730813545E-4</v>
      </c>
      <c r="Q192" s="63">
        <f>O192/'סכום נכסי הקרן'!$C$41</f>
        <v>5.338430142725498E-6</v>
      </c>
    </row>
    <row r="193" spans="1:17">
      <c r="A193" s="61" t="s">
        <v>2880</v>
      </c>
      <c r="B193" s="68" t="s">
        <v>2537</v>
      </c>
      <c r="C193" s="55" t="s">
        <v>2660</v>
      </c>
      <c r="D193" s="124" t="s">
        <v>2923</v>
      </c>
      <c r="E193" s="55" t="s">
        <v>481</v>
      </c>
      <c r="F193" s="77">
        <v>42606</v>
      </c>
      <c r="G193" s="55" t="s">
        <v>128</v>
      </c>
      <c r="H193" s="62">
        <v>6.1900000000277675</v>
      </c>
      <c r="I193" s="68" t="s">
        <v>591</v>
      </c>
      <c r="J193" s="68" t="s">
        <v>130</v>
      </c>
      <c r="K193" s="69">
        <v>8.0500000000000002E-2</v>
      </c>
      <c r="L193" s="69">
        <v>7.3700000000263444E-2</v>
      </c>
      <c r="M193" s="62">
        <v>65463.152451999995</v>
      </c>
      <c r="N193" s="64">
        <v>107.27</v>
      </c>
      <c r="O193" s="62">
        <v>70.222580595000011</v>
      </c>
      <c r="P193" s="63">
        <f t="shared" si="2"/>
        <v>8.7924684745206043E-4</v>
      </c>
      <c r="Q193" s="63">
        <f>O193/'סכום נכסי הקרן'!$C$41</f>
        <v>2.2454918799441805E-5</v>
      </c>
    </row>
    <row r="194" spans="1:17">
      <c r="A194" s="61" t="s">
        <v>2880</v>
      </c>
      <c r="B194" s="68" t="s">
        <v>2537</v>
      </c>
      <c r="C194" s="55" t="s">
        <v>2661</v>
      </c>
      <c r="D194" s="124" t="s">
        <v>2923</v>
      </c>
      <c r="E194" s="55" t="s">
        <v>481</v>
      </c>
      <c r="F194" s="77">
        <v>42648</v>
      </c>
      <c r="G194" s="55" t="s">
        <v>128</v>
      </c>
      <c r="H194" s="62">
        <v>6.1899999999642938</v>
      </c>
      <c r="I194" s="68" t="s">
        <v>591</v>
      </c>
      <c r="J194" s="68" t="s">
        <v>130</v>
      </c>
      <c r="K194" s="69">
        <v>8.0500000000000002E-2</v>
      </c>
      <c r="L194" s="69">
        <v>7.3699999999549778E-2</v>
      </c>
      <c r="M194" s="62">
        <v>60049.724138999998</v>
      </c>
      <c r="N194" s="64">
        <v>107.27</v>
      </c>
      <c r="O194" s="62">
        <v>64.415574170000014</v>
      </c>
      <c r="P194" s="63">
        <f t="shared" si="2"/>
        <v>8.065381539085673E-4</v>
      </c>
      <c r="Q194" s="63">
        <f>O194/'סכום נכסי הקרן'!$C$41</f>
        <v>2.0598025238476654E-5</v>
      </c>
    </row>
    <row r="195" spans="1:17">
      <c r="A195" s="61" t="s">
        <v>2880</v>
      </c>
      <c r="B195" s="68" t="s">
        <v>2537</v>
      </c>
      <c r="C195" s="55" t="s">
        <v>2662</v>
      </c>
      <c r="D195" s="124" t="s">
        <v>2923</v>
      </c>
      <c r="E195" s="55" t="s">
        <v>481</v>
      </c>
      <c r="F195" s="77">
        <v>42718</v>
      </c>
      <c r="G195" s="55" t="s">
        <v>128</v>
      </c>
      <c r="H195" s="62">
        <v>6.1899999999891122</v>
      </c>
      <c r="I195" s="68" t="s">
        <v>591</v>
      </c>
      <c r="J195" s="68" t="s">
        <v>130</v>
      </c>
      <c r="K195" s="69">
        <v>8.0500000000000002E-2</v>
      </c>
      <c r="L195" s="69">
        <v>7.3699999999717797E-2</v>
      </c>
      <c r="M195" s="62">
        <v>41955.232096999993</v>
      </c>
      <c r="N195" s="64">
        <v>107.27</v>
      </c>
      <c r="O195" s="62">
        <v>45.005541571000002</v>
      </c>
      <c r="P195" s="63">
        <f t="shared" si="2"/>
        <v>5.6350792307669677E-4</v>
      </c>
      <c r="Q195" s="63">
        <f>O195/'סכום נכסי הקרן'!$C$41</f>
        <v>1.4391322177836115E-5</v>
      </c>
    </row>
    <row r="196" spans="1:17">
      <c r="A196" s="61" t="s">
        <v>2880</v>
      </c>
      <c r="B196" s="68" t="s">
        <v>2537</v>
      </c>
      <c r="C196" s="55" t="s">
        <v>2663</v>
      </c>
      <c r="D196" s="124" t="s">
        <v>2923</v>
      </c>
      <c r="E196" s="55" t="s">
        <v>481</v>
      </c>
      <c r="F196" s="77">
        <v>42900</v>
      </c>
      <c r="G196" s="55" t="s">
        <v>128</v>
      </c>
      <c r="H196" s="62">
        <v>6.1899999999493538</v>
      </c>
      <c r="I196" s="68" t="s">
        <v>591</v>
      </c>
      <c r="J196" s="68" t="s">
        <v>130</v>
      </c>
      <c r="K196" s="69">
        <v>8.0500000000000002E-2</v>
      </c>
      <c r="L196" s="69">
        <v>7.3699999999418508E-2</v>
      </c>
      <c r="M196" s="62">
        <v>49697.566281000007</v>
      </c>
      <c r="N196" s="64">
        <v>107.27</v>
      </c>
      <c r="O196" s="62">
        <v>53.310774429999995</v>
      </c>
      <c r="P196" s="63">
        <f t="shared" si="2"/>
        <v>6.6749655104732632E-4</v>
      </c>
      <c r="Q196" s="63">
        <f>O196/'סכום נכסי הקרן'!$C$41</f>
        <v>1.7047068062979211E-5</v>
      </c>
    </row>
    <row r="197" spans="1:17">
      <c r="A197" s="61" t="s">
        <v>2880</v>
      </c>
      <c r="B197" s="68" t="s">
        <v>2537</v>
      </c>
      <c r="C197" s="55" t="s">
        <v>2664</v>
      </c>
      <c r="D197" s="124" t="s">
        <v>2923</v>
      </c>
      <c r="E197" s="55" t="s">
        <v>481</v>
      </c>
      <c r="F197" s="77">
        <v>43075</v>
      </c>
      <c r="G197" s="55" t="s">
        <v>128</v>
      </c>
      <c r="H197" s="62">
        <v>6.1899999999576778</v>
      </c>
      <c r="I197" s="68" t="s">
        <v>591</v>
      </c>
      <c r="J197" s="68" t="s">
        <v>130</v>
      </c>
      <c r="K197" s="69">
        <v>8.0500000000000002E-2</v>
      </c>
      <c r="L197" s="69">
        <v>7.3699999999334936E-2</v>
      </c>
      <c r="M197" s="62">
        <v>30837.621405000002</v>
      </c>
      <c r="N197" s="64">
        <v>107.27</v>
      </c>
      <c r="O197" s="62">
        <v>33.079636460000003</v>
      </c>
      <c r="P197" s="63">
        <f t="shared" si="2"/>
        <v>4.1418537777841453E-4</v>
      </c>
      <c r="Q197" s="63">
        <f>O197/'סכום נכסי הקרן'!$C$41</f>
        <v>1.0577801959577138E-5</v>
      </c>
    </row>
    <row r="198" spans="1:17">
      <c r="A198" s="61" t="s">
        <v>2880</v>
      </c>
      <c r="B198" s="68" t="s">
        <v>2537</v>
      </c>
      <c r="C198" s="55" t="s">
        <v>2665</v>
      </c>
      <c r="D198" s="124" t="s">
        <v>2923</v>
      </c>
      <c r="E198" s="55" t="s">
        <v>481</v>
      </c>
      <c r="F198" s="77">
        <v>43292</v>
      </c>
      <c r="G198" s="55" t="s">
        <v>128</v>
      </c>
      <c r="H198" s="62">
        <v>6.189999999975166</v>
      </c>
      <c r="I198" s="68" t="s">
        <v>591</v>
      </c>
      <c r="J198" s="68" t="s">
        <v>130</v>
      </c>
      <c r="K198" s="69">
        <v>8.0500000000000002E-2</v>
      </c>
      <c r="L198" s="69">
        <v>7.3699999999609758E-2</v>
      </c>
      <c r="M198" s="62">
        <v>84087.183382000017</v>
      </c>
      <c r="N198" s="64">
        <v>107.27</v>
      </c>
      <c r="O198" s="62">
        <v>90.200651096000001</v>
      </c>
      <c r="P198" s="63">
        <f t="shared" si="2"/>
        <v>1.129389399282888E-3</v>
      </c>
      <c r="Q198" s="63">
        <f>O198/'סכום נכסי הקרן'!$C$41</f>
        <v>2.8843262079743014E-5</v>
      </c>
    </row>
    <row r="199" spans="1:17">
      <c r="A199" s="61" t="s">
        <v>2881</v>
      </c>
      <c r="B199" s="68" t="s">
        <v>2537</v>
      </c>
      <c r="C199" s="55" t="s">
        <v>2666</v>
      </c>
      <c r="D199" s="124" t="s">
        <v>2923</v>
      </c>
      <c r="E199" s="55" t="s">
        <v>464</v>
      </c>
      <c r="F199" s="77">
        <v>44376</v>
      </c>
      <c r="G199" s="55" t="s">
        <v>250</v>
      </c>
      <c r="H199" s="62">
        <v>4.2400000000014257</v>
      </c>
      <c r="I199" s="68" t="s">
        <v>126</v>
      </c>
      <c r="J199" s="68" t="s">
        <v>130</v>
      </c>
      <c r="K199" s="69">
        <v>7.400000000000001E-2</v>
      </c>
      <c r="L199" s="69">
        <v>7.2800000000021209E-2</v>
      </c>
      <c r="M199" s="62">
        <v>1100425.4290690001</v>
      </c>
      <c r="N199" s="64">
        <v>99.42</v>
      </c>
      <c r="O199" s="62">
        <v>1094.043005281</v>
      </c>
      <c r="P199" s="63">
        <f t="shared" si="2"/>
        <v>1.369835536119259E-2</v>
      </c>
      <c r="Q199" s="63">
        <f>O199/'סכום נכסי הקרן'!$C$41</f>
        <v>3.4983970452990345E-4</v>
      </c>
    </row>
    <row r="200" spans="1:17">
      <c r="A200" s="61" t="s">
        <v>2881</v>
      </c>
      <c r="B200" s="68" t="s">
        <v>2537</v>
      </c>
      <c r="C200" s="55" t="s">
        <v>2667</v>
      </c>
      <c r="D200" s="124" t="s">
        <v>2923</v>
      </c>
      <c r="E200" s="55" t="s">
        <v>464</v>
      </c>
      <c r="F200" s="77">
        <v>44431</v>
      </c>
      <c r="G200" s="55" t="s">
        <v>250</v>
      </c>
      <c r="H200" s="62">
        <v>4.2400000000021185</v>
      </c>
      <c r="I200" s="68" t="s">
        <v>126</v>
      </c>
      <c r="J200" s="68" t="s">
        <v>130</v>
      </c>
      <c r="K200" s="69">
        <v>7.400000000000001E-2</v>
      </c>
      <c r="L200" s="69">
        <v>7.2700000000023829E-2</v>
      </c>
      <c r="M200" s="62">
        <v>189942.464332</v>
      </c>
      <c r="N200" s="64">
        <v>99.46</v>
      </c>
      <c r="O200" s="62">
        <v>188.91678256499998</v>
      </c>
      <c r="P200" s="63">
        <f t="shared" ref="P200:P263" si="3">IFERROR(O200/$O$8,0)</f>
        <v>2.3653999054670115E-3</v>
      </c>
      <c r="Q200" s="63">
        <f>O200/'סכום נכסי הקרן'!$C$41</f>
        <v>6.040950042572096E-5</v>
      </c>
    </row>
    <row r="201" spans="1:17">
      <c r="A201" s="61" t="s">
        <v>2881</v>
      </c>
      <c r="B201" s="68" t="s">
        <v>2537</v>
      </c>
      <c r="C201" s="55" t="s">
        <v>2668</v>
      </c>
      <c r="D201" s="124" t="s">
        <v>2923</v>
      </c>
      <c r="E201" s="55" t="s">
        <v>464</v>
      </c>
      <c r="F201" s="77">
        <v>44859</v>
      </c>
      <c r="G201" s="55" t="s">
        <v>250</v>
      </c>
      <c r="H201" s="62">
        <v>4.25</v>
      </c>
      <c r="I201" s="68" t="s">
        <v>126</v>
      </c>
      <c r="J201" s="68" t="s">
        <v>130</v>
      </c>
      <c r="K201" s="69">
        <v>7.400000000000001E-2</v>
      </c>
      <c r="L201" s="69">
        <v>6.7099999999993207E-2</v>
      </c>
      <c r="M201" s="62">
        <v>578163.37689800002</v>
      </c>
      <c r="N201" s="64">
        <v>101.74</v>
      </c>
      <c r="O201" s="62">
        <v>588.22344264000003</v>
      </c>
      <c r="P201" s="63">
        <f t="shared" si="3"/>
        <v>7.3650612546050914E-3</v>
      </c>
      <c r="Q201" s="63">
        <f>O201/'סכום נכסי הקרן'!$C$41</f>
        <v>1.8809490520702664E-4</v>
      </c>
    </row>
    <row r="202" spans="1:17">
      <c r="A202" s="61" t="s">
        <v>2882</v>
      </c>
      <c r="B202" s="68" t="s">
        <v>2537</v>
      </c>
      <c r="C202" s="55" t="s">
        <v>2669</v>
      </c>
      <c r="D202" s="124" t="s">
        <v>2923</v>
      </c>
      <c r="E202" s="55" t="s">
        <v>464</v>
      </c>
      <c r="F202" s="77">
        <v>42516</v>
      </c>
      <c r="G202" s="55" t="s">
        <v>250</v>
      </c>
      <c r="H202" s="62">
        <v>3.3800000000024344</v>
      </c>
      <c r="I202" s="68" t="s">
        <v>254</v>
      </c>
      <c r="J202" s="68" t="s">
        <v>130</v>
      </c>
      <c r="K202" s="69">
        <v>2.3269999999999999E-2</v>
      </c>
      <c r="L202" s="69">
        <v>3.0800000000025932E-2</v>
      </c>
      <c r="M202" s="62">
        <v>572450.826627</v>
      </c>
      <c r="N202" s="64">
        <v>110.49</v>
      </c>
      <c r="O202" s="62">
        <v>632.50094676699996</v>
      </c>
      <c r="P202" s="63">
        <f t="shared" si="3"/>
        <v>7.9194535253938741E-3</v>
      </c>
      <c r="Q202" s="63">
        <f>O202/'סכום נכסי הקרן'!$C$41</f>
        <v>2.0225342446663535E-4</v>
      </c>
    </row>
    <row r="203" spans="1:17">
      <c r="A203" s="61" t="s">
        <v>2883</v>
      </c>
      <c r="B203" s="68" t="s">
        <v>2528</v>
      </c>
      <c r="C203" s="55" t="s">
        <v>2670</v>
      </c>
      <c r="D203" s="124" t="s">
        <v>2923</v>
      </c>
      <c r="E203" s="55" t="s">
        <v>2617</v>
      </c>
      <c r="F203" s="77">
        <v>42978</v>
      </c>
      <c r="G203" s="55" t="s">
        <v>2527</v>
      </c>
      <c r="H203" s="62">
        <v>0.56000000000588357</v>
      </c>
      <c r="I203" s="68" t="s">
        <v>126</v>
      </c>
      <c r="J203" s="68" t="s">
        <v>130</v>
      </c>
      <c r="K203" s="69">
        <v>2.76E-2</v>
      </c>
      <c r="L203" s="69">
        <v>5.6899999999279263E-2</v>
      </c>
      <c r="M203" s="62">
        <v>34215.360846000003</v>
      </c>
      <c r="N203" s="64">
        <v>99.35</v>
      </c>
      <c r="O203" s="62">
        <v>33.992961205</v>
      </c>
      <c r="P203" s="63">
        <f t="shared" si="3"/>
        <v>4.256209857543251E-4</v>
      </c>
      <c r="Q203" s="63">
        <f>O203/'סכום נכסי הקרן'!$C$41</f>
        <v>1.0869853786962645E-5</v>
      </c>
    </row>
    <row r="204" spans="1:17">
      <c r="A204" s="61" t="s">
        <v>2884</v>
      </c>
      <c r="B204" s="68" t="s">
        <v>2537</v>
      </c>
      <c r="C204" s="55" t="s">
        <v>2671</v>
      </c>
      <c r="D204" s="124" t="s">
        <v>2923</v>
      </c>
      <c r="E204" s="55" t="s">
        <v>481</v>
      </c>
      <c r="F204" s="77">
        <v>42794</v>
      </c>
      <c r="G204" s="55" t="s">
        <v>128</v>
      </c>
      <c r="H204" s="62">
        <v>5.1600000000002488</v>
      </c>
      <c r="I204" s="68" t="s">
        <v>591</v>
      </c>
      <c r="J204" s="68" t="s">
        <v>130</v>
      </c>
      <c r="K204" s="69">
        <v>2.8999999999999998E-2</v>
      </c>
      <c r="L204" s="69">
        <v>2.4199999999998757E-2</v>
      </c>
      <c r="M204" s="62">
        <v>1240970.9066079999</v>
      </c>
      <c r="N204" s="64">
        <v>116.59</v>
      </c>
      <c r="O204" s="62">
        <v>1446.847931279</v>
      </c>
      <c r="P204" s="63">
        <f t="shared" si="3"/>
        <v>1.811577517574418E-2</v>
      </c>
      <c r="Q204" s="63">
        <f>O204/'סכום נכסי הקרן'!$C$41</f>
        <v>4.6265535297521624E-4</v>
      </c>
    </row>
    <row r="205" spans="1:17">
      <c r="A205" s="61" t="s">
        <v>2885</v>
      </c>
      <c r="B205" s="68" t="s">
        <v>2537</v>
      </c>
      <c r="C205" s="55" t="s">
        <v>2672</v>
      </c>
      <c r="D205" s="124" t="s">
        <v>2923</v>
      </c>
      <c r="E205" s="55" t="s">
        <v>481</v>
      </c>
      <c r="F205" s="77">
        <v>44728</v>
      </c>
      <c r="G205" s="55" t="s">
        <v>128</v>
      </c>
      <c r="H205" s="62">
        <v>9.3799999999874508</v>
      </c>
      <c r="I205" s="68" t="s">
        <v>591</v>
      </c>
      <c r="J205" s="68" t="s">
        <v>130</v>
      </c>
      <c r="K205" s="69">
        <v>2.6314999999999998E-2</v>
      </c>
      <c r="L205" s="69">
        <v>3.1699999999991034E-2</v>
      </c>
      <c r="M205" s="62">
        <v>165225.295644</v>
      </c>
      <c r="N205" s="64">
        <v>101.28</v>
      </c>
      <c r="O205" s="62">
        <v>167.340180995</v>
      </c>
      <c r="P205" s="63">
        <f t="shared" si="3"/>
        <v>2.095242375675199E-3</v>
      </c>
      <c r="Q205" s="63">
        <f>O205/'סכום נכסי הקרן'!$C$41</f>
        <v>5.3509998412023167E-5</v>
      </c>
    </row>
    <row r="206" spans="1:17">
      <c r="A206" s="61" t="s">
        <v>2885</v>
      </c>
      <c r="B206" s="68" t="s">
        <v>2537</v>
      </c>
      <c r="C206" s="55" t="s">
        <v>2673</v>
      </c>
      <c r="D206" s="124" t="s">
        <v>2923</v>
      </c>
      <c r="E206" s="55" t="s">
        <v>481</v>
      </c>
      <c r="F206" s="77">
        <v>44923</v>
      </c>
      <c r="G206" s="55" t="s">
        <v>128</v>
      </c>
      <c r="H206" s="62">
        <v>9.0900000000233039</v>
      </c>
      <c r="I206" s="68" t="s">
        <v>591</v>
      </c>
      <c r="J206" s="68" t="s">
        <v>130</v>
      </c>
      <c r="K206" s="69">
        <v>3.0750000000000003E-2</v>
      </c>
      <c r="L206" s="69">
        <v>3.6800000000090212E-2</v>
      </c>
      <c r="M206" s="62">
        <v>53771.569467000001</v>
      </c>
      <c r="N206" s="64">
        <v>98.95</v>
      </c>
      <c r="O206" s="62">
        <v>53.206968864000004</v>
      </c>
      <c r="P206" s="63">
        <f t="shared" si="3"/>
        <v>6.6619681646223807E-4</v>
      </c>
      <c r="Q206" s="63">
        <f>O206/'סכום נכסי הקרן'!$C$41</f>
        <v>1.7013874387444795E-5</v>
      </c>
    </row>
    <row r="207" spans="1:17">
      <c r="A207" s="61" t="s">
        <v>2875</v>
      </c>
      <c r="B207" s="68" t="s">
        <v>2537</v>
      </c>
      <c r="C207" s="55" t="s">
        <v>2674</v>
      </c>
      <c r="D207" s="124" t="s">
        <v>2923</v>
      </c>
      <c r="E207" s="55" t="s">
        <v>2617</v>
      </c>
      <c r="F207" s="77">
        <v>42474</v>
      </c>
      <c r="G207" s="55" t="s">
        <v>2527</v>
      </c>
      <c r="H207" s="62">
        <v>0.19000000002746109</v>
      </c>
      <c r="I207" s="68" t="s">
        <v>126</v>
      </c>
      <c r="J207" s="68" t="s">
        <v>130</v>
      </c>
      <c r="K207" s="69">
        <v>6.8499999999999991E-2</v>
      </c>
      <c r="L207" s="69">
        <v>6.3099999998810025E-2</v>
      </c>
      <c r="M207" s="62">
        <v>16316.671584000002</v>
      </c>
      <c r="N207" s="64">
        <v>100.43</v>
      </c>
      <c r="O207" s="62">
        <v>16.386825545000001</v>
      </c>
      <c r="P207" s="63">
        <f t="shared" si="3"/>
        <v>2.0517708945054101E-4</v>
      </c>
      <c r="Q207" s="63">
        <f>O207/'סכום נכסי הקרן'!$C$41</f>
        <v>5.2399788483391843E-6</v>
      </c>
    </row>
    <row r="208" spans="1:17">
      <c r="A208" s="61" t="s">
        <v>2875</v>
      </c>
      <c r="B208" s="68" t="s">
        <v>2537</v>
      </c>
      <c r="C208" s="55" t="s">
        <v>2675</v>
      </c>
      <c r="D208" s="124" t="s">
        <v>2923</v>
      </c>
      <c r="E208" s="55" t="s">
        <v>2617</v>
      </c>
      <c r="F208" s="77">
        <v>42562</v>
      </c>
      <c r="G208" s="55" t="s">
        <v>2527</v>
      </c>
      <c r="H208" s="62">
        <v>1.2100000000565256</v>
      </c>
      <c r="I208" s="68" t="s">
        <v>126</v>
      </c>
      <c r="J208" s="68" t="s">
        <v>130</v>
      </c>
      <c r="K208" s="69">
        <v>3.3700000000000001E-2</v>
      </c>
      <c r="L208" s="69">
        <v>6.0300000001695768E-2</v>
      </c>
      <c r="M208" s="62">
        <v>12744.438679000003</v>
      </c>
      <c r="N208" s="64">
        <v>97.17</v>
      </c>
      <c r="O208" s="62">
        <v>12.383770930000001</v>
      </c>
      <c r="P208" s="63">
        <f t="shared" si="3"/>
        <v>1.5505541746704544E-4</v>
      </c>
      <c r="Q208" s="63">
        <f>O208/'סכום נכסי הקרן'!$C$41</f>
        <v>3.9599309553690418E-6</v>
      </c>
    </row>
    <row r="209" spans="1:17">
      <c r="A209" s="61" t="s">
        <v>2875</v>
      </c>
      <c r="B209" s="68" t="s">
        <v>2537</v>
      </c>
      <c r="C209" s="55" t="s">
        <v>2676</v>
      </c>
      <c r="D209" s="124" t="s">
        <v>2923</v>
      </c>
      <c r="E209" s="55" t="s">
        <v>2617</v>
      </c>
      <c r="F209" s="77">
        <v>42717</v>
      </c>
      <c r="G209" s="55" t="s">
        <v>2527</v>
      </c>
      <c r="H209" s="62">
        <v>1.4300000000374629</v>
      </c>
      <c r="I209" s="68" t="s">
        <v>126</v>
      </c>
      <c r="J209" s="68" t="s">
        <v>130</v>
      </c>
      <c r="K209" s="69">
        <v>3.85E-2</v>
      </c>
      <c r="L209" s="69">
        <v>5.9500000001873152E-2</v>
      </c>
      <c r="M209" s="62">
        <v>2740.2681200000002</v>
      </c>
      <c r="N209" s="64">
        <v>97.41</v>
      </c>
      <c r="O209" s="62">
        <v>2.6692950300000002</v>
      </c>
      <c r="P209" s="63">
        <f t="shared" si="3"/>
        <v>3.3421859751677401E-5</v>
      </c>
      <c r="Q209" s="63">
        <f>O209/'סכום נכסי הקרן'!$C$41</f>
        <v>8.535545495841739E-7</v>
      </c>
    </row>
    <row r="210" spans="1:17">
      <c r="A210" s="61" t="s">
        <v>2875</v>
      </c>
      <c r="B210" s="68" t="s">
        <v>2537</v>
      </c>
      <c r="C210" s="55" t="s">
        <v>2677</v>
      </c>
      <c r="D210" s="124" t="s">
        <v>2923</v>
      </c>
      <c r="E210" s="55" t="s">
        <v>2617</v>
      </c>
      <c r="F210" s="77">
        <v>42710</v>
      </c>
      <c r="G210" s="55" t="s">
        <v>2527</v>
      </c>
      <c r="H210" s="62">
        <v>1.4300000000350932</v>
      </c>
      <c r="I210" s="68" t="s">
        <v>126</v>
      </c>
      <c r="J210" s="68" t="s">
        <v>130</v>
      </c>
      <c r="K210" s="69">
        <v>3.8399999999999997E-2</v>
      </c>
      <c r="L210" s="69">
        <v>5.9600000001453858E-2</v>
      </c>
      <c r="M210" s="62">
        <v>8192.6434730000001</v>
      </c>
      <c r="N210" s="64">
        <v>97.39</v>
      </c>
      <c r="O210" s="62">
        <v>7.9788154039999988</v>
      </c>
      <c r="P210" s="63">
        <f t="shared" si="3"/>
        <v>9.9901601891122247E-5</v>
      </c>
      <c r="Q210" s="63">
        <f>O210/'סכום נכסי הקרן'!$C$41</f>
        <v>2.5513680997549705E-6</v>
      </c>
    </row>
    <row r="211" spans="1:17">
      <c r="A211" s="61" t="s">
        <v>2875</v>
      </c>
      <c r="B211" s="68" t="s">
        <v>2537</v>
      </c>
      <c r="C211" s="55" t="s">
        <v>2678</v>
      </c>
      <c r="D211" s="124" t="s">
        <v>2923</v>
      </c>
      <c r="E211" s="55" t="s">
        <v>2617</v>
      </c>
      <c r="F211" s="77">
        <v>42474</v>
      </c>
      <c r="G211" s="55" t="s">
        <v>2527</v>
      </c>
      <c r="H211" s="62">
        <v>0.19000000002775569</v>
      </c>
      <c r="I211" s="68" t="s">
        <v>126</v>
      </c>
      <c r="J211" s="68" t="s">
        <v>130</v>
      </c>
      <c r="K211" s="69">
        <v>3.1800000000000002E-2</v>
      </c>
      <c r="L211" s="69">
        <v>6.5800000000434442E-2</v>
      </c>
      <c r="M211" s="62">
        <v>16649.780844000001</v>
      </c>
      <c r="N211" s="64">
        <v>99.54</v>
      </c>
      <c r="O211" s="62">
        <v>16.573191766000001</v>
      </c>
      <c r="P211" s="63">
        <f t="shared" si="3"/>
        <v>2.0751055414092113E-4</v>
      </c>
      <c r="Q211" s="63">
        <f>O211/'סכום נכסי הקרן'!$C$41</f>
        <v>5.2995727613519996E-6</v>
      </c>
    </row>
    <row r="212" spans="1:17">
      <c r="A212" s="61" t="s">
        <v>2886</v>
      </c>
      <c r="B212" s="68" t="s">
        <v>2528</v>
      </c>
      <c r="C212" s="55">
        <v>7355</v>
      </c>
      <c r="D212" s="124" t="s">
        <v>2923</v>
      </c>
      <c r="E212" s="55" t="s">
        <v>2617</v>
      </c>
      <c r="F212" s="77">
        <v>43842</v>
      </c>
      <c r="G212" s="55" t="s">
        <v>2527</v>
      </c>
      <c r="H212" s="62">
        <v>3.0000000014752205E-2</v>
      </c>
      <c r="I212" s="68" t="s">
        <v>126</v>
      </c>
      <c r="J212" s="68" t="s">
        <v>130</v>
      </c>
      <c r="K212" s="69">
        <v>2.0838000000000002E-2</v>
      </c>
      <c r="L212" s="69">
        <v>6.0899999998475597E-2</v>
      </c>
      <c r="M212" s="62">
        <v>10134.528125000001</v>
      </c>
      <c r="N212" s="64">
        <v>100.33</v>
      </c>
      <c r="O212" s="62">
        <v>10.167972295</v>
      </c>
      <c r="P212" s="63">
        <f t="shared" si="3"/>
        <v>1.2731172095368994E-4</v>
      </c>
      <c r="Q212" s="63">
        <f>O212/'סכום נכסי הקרן'!$C$41</f>
        <v>3.2513899418765573E-6</v>
      </c>
    </row>
    <row r="213" spans="1:17">
      <c r="A213" s="61" t="s">
        <v>2887</v>
      </c>
      <c r="B213" s="68" t="s">
        <v>2537</v>
      </c>
      <c r="C213" s="55" t="s">
        <v>2679</v>
      </c>
      <c r="D213" s="124" t="s">
        <v>2923</v>
      </c>
      <c r="E213" s="55" t="s">
        <v>481</v>
      </c>
      <c r="F213" s="77">
        <v>45015</v>
      </c>
      <c r="G213" s="55" t="s">
        <v>128</v>
      </c>
      <c r="H213" s="62">
        <v>5.1099999999986778</v>
      </c>
      <c r="I213" s="68" t="s">
        <v>254</v>
      </c>
      <c r="J213" s="68" t="s">
        <v>130</v>
      </c>
      <c r="K213" s="69">
        <v>4.5499999999999999E-2</v>
      </c>
      <c r="L213" s="69">
        <v>3.7699999999990082E-2</v>
      </c>
      <c r="M213" s="62">
        <v>1249439.4644190001</v>
      </c>
      <c r="N213" s="64">
        <v>106.58</v>
      </c>
      <c r="O213" s="62">
        <v>1331.652515816</v>
      </c>
      <c r="P213" s="63">
        <f t="shared" si="3"/>
        <v>1.6673429921146902E-2</v>
      </c>
      <c r="Q213" s="63">
        <f>O213/'סכום נכסי הקרן'!$C$41</f>
        <v>4.2581957054779279E-4</v>
      </c>
    </row>
    <row r="214" spans="1:17">
      <c r="A214" s="61" t="s">
        <v>2885</v>
      </c>
      <c r="B214" s="68" t="s">
        <v>2537</v>
      </c>
      <c r="C214" s="55" t="s">
        <v>2680</v>
      </c>
      <c r="D214" s="124" t="s">
        <v>2923</v>
      </c>
      <c r="E214" s="55" t="s">
        <v>481</v>
      </c>
      <c r="F214" s="77">
        <v>44143</v>
      </c>
      <c r="G214" s="55" t="s">
        <v>128</v>
      </c>
      <c r="H214" s="62">
        <v>6.5600000000026633</v>
      </c>
      <c r="I214" s="68" t="s">
        <v>591</v>
      </c>
      <c r="J214" s="68" t="s">
        <v>130</v>
      </c>
      <c r="K214" s="69">
        <v>2.5243000000000002E-2</v>
      </c>
      <c r="L214" s="69">
        <v>3.1800000000005914E-2</v>
      </c>
      <c r="M214" s="62">
        <v>376288.88746</v>
      </c>
      <c r="N214" s="64">
        <v>107.73</v>
      </c>
      <c r="O214" s="62">
        <v>405.37601153200001</v>
      </c>
      <c r="P214" s="63">
        <f t="shared" si="3"/>
        <v>5.0756548271536943E-3</v>
      </c>
      <c r="Q214" s="63">
        <f>O214/'סכום נכסי הקרן'!$C$41</f>
        <v>1.2962618783110878E-4</v>
      </c>
    </row>
    <row r="215" spans="1:17">
      <c r="A215" s="61" t="s">
        <v>2885</v>
      </c>
      <c r="B215" s="68" t="s">
        <v>2537</v>
      </c>
      <c r="C215" s="55" t="s">
        <v>2681</v>
      </c>
      <c r="D215" s="124" t="s">
        <v>2923</v>
      </c>
      <c r="E215" s="55" t="s">
        <v>481</v>
      </c>
      <c r="F215" s="77">
        <v>43779</v>
      </c>
      <c r="G215" s="55" t="s">
        <v>128</v>
      </c>
      <c r="H215" s="62">
        <v>6.8499999999839556</v>
      </c>
      <c r="I215" s="68" t="s">
        <v>591</v>
      </c>
      <c r="J215" s="68" t="s">
        <v>130</v>
      </c>
      <c r="K215" s="69">
        <v>2.5243000000000002E-2</v>
      </c>
      <c r="L215" s="69">
        <v>3.5399999999887688E-2</v>
      </c>
      <c r="M215" s="62">
        <v>119652.677285</v>
      </c>
      <c r="N215" s="64">
        <v>104.18</v>
      </c>
      <c r="O215" s="62">
        <v>124.65415956</v>
      </c>
      <c r="P215" s="63">
        <f t="shared" si="3"/>
        <v>1.5607768311311531E-3</v>
      </c>
      <c r="Q215" s="63">
        <f>O215/'סכום נכסי הקרן'!$C$41</f>
        <v>3.986038404193542E-5</v>
      </c>
    </row>
    <row r="216" spans="1:17">
      <c r="A216" s="61" t="s">
        <v>2885</v>
      </c>
      <c r="B216" s="68" t="s">
        <v>2537</v>
      </c>
      <c r="C216" s="55" t="s">
        <v>2682</v>
      </c>
      <c r="D216" s="124" t="s">
        <v>2923</v>
      </c>
      <c r="E216" s="55" t="s">
        <v>481</v>
      </c>
      <c r="F216" s="77">
        <v>43835</v>
      </c>
      <c r="G216" s="55" t="s">
        <v>128</v>
      </c>
      <c r="H216" s="62">
        <v>6.8500000000223871</v>
      </c>
      <c r="I216" s="68" t="s">
        <v>591</v>
      </c>
      <c r="J216" s="68" t="s">
        <v>130</v>
      </c>
      <c r="K216" s="69">
        <v>2.5243000000000002E-2</v>
      </c>
      <c r="L216" s="69">
        <v>3.5800000000135765E-2</v>
      </c>
      <c r="M216" s="62">
        <v>66629.697742999997</v>
      </c>
      <c r="N216" s="64">
        <v>103.91</v>
      </c>
      <c r="O216" s="62">
        <v>69.234919057000013</v>
      </c>
      <c r="P216" s="63">
        <f t="shared" si="3"/>
        <v>8.6688047916598835E-4</v>
      </c>
      <c r="Q216" s="63">
        <f>O216/'סכום נכסי הקרן'!$C$41</f>
        <v>2.2139096460683993E-5</v>
      </c>
    </row>
    <row r="217" spans="1:17">
      <c r="A217" s="61" t="s">
        <v>2885</v>
      </c>
      <c r="B217" s="68" t="s">
        <v>2537</v>
      </c>
      <c r="C217" s="55" t="s">
        <v>2683</v>
      </c>
      <c r="D217" s="124" t="s">
        <v>2923</v>
      </c>
      <c r="E217" s="55" t="s">
        <v>481</v>
      </c>
      <c r="F217" s="77">
        <v>43227</v>
      </c>
      <c r="G217" s="55" t="s">
        <v>128</v>
      </c>
      <c r="H217" s="62">
        <v>6.8800000000616333</v>
      </c>
      <c r="I217" s="68" t="s">
        <v>591</v>
      </c>
      <c r="J217" s="68" t="s">
        <v>130</v>
      </c>
      <c r="K217" s="69">
        <v>2.7806000000000001E-2</v>
      </c>
      <c r="L217" s="69">
        <v>3.1600000000404742E-2</v>
      </c>
      <c r="M217" s="62">
        <v>39356.253949999998</v>
      </c>
      <c r="N217" s="64">
        <v>110.49</v>
      </c>
      <c r="O217" s="62">
        <v>43.484724888999992</v>
      </c>
      <c r="P217" s="63">
        <f t="shared" si="3"/>
        <v>5.4446599579531432E-4</v>
      </c>
      <c r="Q217" s="63">
        <f>O217/'סכום נכסי הקרן'!$C$41</f>
        <v>1.39050140015516E-5</v>
      </c>
    </row>
    <row r="218" spans="1:17">
      <c r="A218" s="61" t="s">
        <v>2885</v>
      </c>
      <c r="B218" s="68" t="s">
        <v>2537</v>
      </c>
      <c r="C218" s="55" t="s">
        <v>2684</v>
      </c>
      <c r="D218" s="124" t="s">
        <v>2923</v>
      </c>
      <c r="E218" s="55" t="s">
        <v>481</v>
      </c>
      <c r="F218" s="77">
        <v>43279</v>
      </c>
      <c r="G218" s="55" t="s">
        <v>128</v>
      </c>
      <c r="H218" s="62">
        <v>6.9000000000492925</v>
      </c>
      <c r="I218" s="68" t="s">
        <v>591</v>
      </c>
      <c r="J218" s="68" t="s">
        <v>130</v>
      </c>
      <c r="K218" s="69">
        <v>2.7797000000000002E-2</v>
      </c>
      <c r="L218" s="69">
        <v>3.0700000000167597E-2</v>
      </c>
      <c r="M218" s="62">
        <v>46028.350767999997</v>
      </c>
      <c r="N218" s="64">
        <v>110.19</v>
      </c>
      <c r="O218" s="62">
        <v>50.718641044999998</v>
      </c>
      <c r="P218" s="63">
        <f t="shared" si="3"/>
        <v>6.3504082117204509E-4</v>
      </c>
      <c r="Q218" s="63">
        <f>O218/'סכום נכסי הקרן'!$C$41</f>
        <v>1.6218187321424098E-5</v>
      </c>
    </row>
    <row r="219" spans="1:17">
      <c r="A219" s="61" t="s">
        <v>2885</v>
      </c>
      <c r="B219" s="68" t="s">
        <v>2537</v>
      </c>
      <c r="C219" s="55" t="s">
        <v>2685</v>
      </c>
      <c r="D219" s="124" t="s">
        <v>2923</v>
      </c>
      <c r="E219" s="55" t="s">
        <v>481</v>
      </c>
      <c r="F219" s="77">
        <v>43321</v>
      </c>
      <c r="G219" s="55" t="s">
        <v>128</v>
      </c>
      <c r="H219" s="62">
        <v>6.8999999999905572</v>
      </c>
      <c r="I219" s="68" t="s">
        <v>591</v>
      </c>
      <c r="J219" s="68" t="s">
        <v>130</v>
      </c>
      <c r="K219" s="69">
        <v>2.8528999999999999E-2</v>
      </c>
      <c r="L219" s="69">
        <v>3.0399999999974822E-2</v>
      </c>
      <c r="M219" s="62">
        <v>257844.20965199999</v>
      </c>
      <c r="N219" s="64">
        <v>110.9</v>
      </c>
      <c r="O219" s="62">
        <v>285.949210343</v>
      </c>
      <c r="P219" s="63">
        <f t="shared" si="3"/>
        <v>3.580328999521138E-3</v>
      </c>
      <c r="Q219" s="63">
        <f>O219/'סכום נכסי הקרן'!$C$41</f>
        <v>9.1437344577931332E-5</v>
      </c>
    </row>
    <row r="220" spans="1:17">
      <c r="A220" s="61" t="s">
        <v>2885</v>
      </c>
      <c r="B220" s="68" t="s">
        <v>2537</v>
      </c>
      <c r="C220" s="55" t="s">
        <v>2686</v>
      </c>
      <c r="D220" s="124" t="s">
        <v>2923</v>
      </c>
      <c r="E220" s="55" t="s">
        <v>481</v>
      </c>
      <c r="F220" s="77">
        <v>43138</v>
      </c>
      <c r="G220" s="55" t="s">
        <v>128</v>
      </c>
      <c r="H220" s="62">
        <v>6.8299999999900347</v>
      </c>
      <c r="I220" s="68" t="s">
        <v>591</v>
      </c>
      <c r="J220" s="68" t="s">
        <v>130</v>
      </c>
      <c r="K220" s="69">
        <v>2.6242999999999999E-2</v>
      </c>
      <c r="L220" s="69">
        <v>3.5799999999928993E-2</v>
      </c>
      <c r="M220" s="62">
        <v>246769.66625800001</v>
      </c>
      <c r="N220" s="64">
        <v>106.14</v>
      </c>
      <c r="O220" s="62">
        <v>261.92130916699995</v>
      </c>
      <c r="P220" s="63">
        <f t="shared" si="3"/>
        <v>3.27947909937674E-3</v>
      </c>
      <c r="Q220" s="63">
        <f>O220/'סכום נכסי הקרן'!$C$41</f>
        <v>8.3753995927732193E-5</v>
      </c>
    </row>
    <row r="221" spans="1:17">
      <c r="A221" s="61" t="s">
        <v>2885</v>
      </c>
      <c r="B221" s="68" t="s">
        <v>2537</v>
      </c>
      <c r="C221" s="55" t="s">
        <v>2687</v>
      </c>
      <c r="D221" s="124" t="s">
        <v>2923</v>
      </c>
      <c r="E221" s="55" t="s">
        <v>481</v>
      </c>
      <c r="F221" s="77">
        <v>43417</v>
      </c>
      <c r="G221" s="55" t="s">
        <v>128</v>
      </c>
      <c r="H221" s="62">
        <v>6.8499999999971051</v>
      </c>
      <c r="I221" s="68" t="s">
        <v>591</v>
      </c>
      <c r="J221" s="68" t="s">
        <v>130</v>
      </c>
      <c r="K221" s="69">
        <v>3.0796999999999998E-2</v>
      </c>
      <c r="L221" s="69">
        <v>3.1299999999996643E-2</v>
      </c>
      <c r="M221" s="62">
        <v>293567.33125599998</v>
      </c>
      <c r="N221" s="64">
        <v>111.79</v>
      </c>
      <c r="O221" s="62">
        <v>328.178913147</v>
      </c>
      <c r="P221" s="63">
        <f t="shared" si="3"/>
        <v>4.1090810440151879E-3</v>
      </c>
      <c r="Q221" s="63">
        <f>O221/'סכום נכסי הקרן'!$C$41</f>
        <v>1.0494104295178315E-4</v>
      </c>
    </row>
    <row r="222" spans="1:17">
      <c r="A222" s="61" t="s">
        <v>2885</v>
      </c>
      <c r="B222" s="68" t="s">
        <v>2537</v>
      </c>
      <c r="C222" s="55" t="s">
        <v>2688</v>
      </c>
      <c r="D222" s="124" t="s">
        <v>2923</v>
      </c>
      <c r="E222" s="55" t="s">
        <v>481</v>
      </c>
      <c r="F222" s="77">
        <v>43485</v>
      </c>
      <c r="G222" s="55" t="s">
        <v>128</v>
      </c>
      <c r="H222" s="62">
        <v>6.8799999999995221</v>
      </c>
      <c r="I222" s="68" t="s">
        <v>591</v>
      </c>
      <c r="J222" s="68" t="s">
        <v>130</v>
      </c>
      <c r="K222" s="69">
        <v>3.0190999999999999E-2</v>
      </c>
      <c r="L222" s="69">
        <v>2.9799999999995223E-2</v>
      </c>
      <c r="M222" s="62">
        <v>370980.58136800001</v>
      </c>
      <c r="N222" s="64">
        <v>112.72</v>
      </c>
      <c r="O222" s="62">
        <v>418.16933208999995</v>
      </c>
      <c r="P222" s="63">
        <f t="shared" si="3"/>
        <v>5.2358381567003441E-3</v>
      </c>
      <c r="Q222" s="63">
        <f>O222/'סכום נכסי הקרן'!$C$41</f>
        <v>1.3371707956238719E-4</v>
      </c>
    </row>
    <row r="223" spans="1:17">
      <c r="A223" s="61" t="s">
        <v>2885</v>
      </c>
      <c r="B223" s="68" t="s">
        <v>2537</v>
      </c>
      <c r="C223" s="55" t="s">
        <v>2689</v>
      </c>
      <c r="D223" s="124" t="s">
        <v>2923</v>
      </c>
      <c r="E223" s="55" t="s">
        <v>481</v>
      </c>
      <c r="F223" s="77">
        <v>43613</v>
      </c>
      <c r="G223" s="55" t="s">
        <v>128</v>
      </c>
      <c r="H223" s="62">
        <v>6.9200000000279864</v>
      </c>
      <c r="I223" s="68" t="s">
        <v>591</v>
      </c>
      <c r="J223" s="68" t="s">
        <v>130</v>
      </c>
      <c r="K223" s="69">
        <v>2.5243000000000002E-2</v>
      </c>
      <c r="L223" s="69">
        <v>3.1700000000088185E-2</v>
      </c>
      <c r="M223" s="62">
        <v>97914.604761999988</v>
      </c>
      <c r="N223" s="64">
        <v>106.56</v>
      </c>
      <c r="O223" s="62">
        <v>104.33780282399998</v>
      </c>
      <c r="P223" s="63">
        <f t="shared" si="3"/>
        <v>1.3063986459308312E-3</v>
      </c>
      <c r="Q223" s="63">
        <f>O223/'סכום נכסי הקרן'!$C$41</f>
        <v>3.3363867722797822E-5</v>
      </c>
    </row>
    <row r="224" spans="1:17">
      <c r="A224" s="61" t="s">
        <v>2885</v>
      </c>
      <c r="B224" s="68" t="s">
        <v>2537</v>
      </c>
      <c r="C224" s="55" t="s">
        <v>2690</v>
      </c>
      <c r="D224" s="124" t="s">
        <v>2923</v>
      </c>
      <c r="E224" s="55" t="s">
        <v>481</v>
      </c>
      <c r="F224" s="77">
        <v>43657</v>
      </c>
      <c r="G224" s="55" t="s">
        <v>128</v>
      </c>
      <c r="H224" s="62">
        <v>6.850000000020108</v>
      </c>
      <c r="I224" s="68" t="s">
        <v>591</v>
      </c>
      <c r="J224" s="68" t="s">
        <v>130</v>
      </c>
      <c r="K224" s="69">
        <v>2.5243000000000002E-2</v>
      </c>
      <c r="L224" s="69">
        <v>3.590000000014075E-2</v>
      </c>
      <c r="M224" s="62">
        <v>96603.019012000004</v>
      </c>
      <c r="N224" s="64">
        <v>102.96</v>
      </c>
      <c r="O224" s="62">
        <v>99.462469040000002</v>
      </c>
      <c r="P224" s="63">
        <f t="shared" si="3"/>
        <v>1.2453552917342508E-3</v>
      </c>
      <c r="Q224" s="63">
        <f>O224/'סכום נכסי הקרן'!$C$41</f>
        <v>3.1804893055215041E-5</v>
      </c>
    </row>
    <row r="225" spans="1:17">
      <c r="A225" s="61" t="s">
        <v>2885</v>
      </c>
      <c r="B225" s="68" t="s">
        <v>2537</v>
      </c>
      <c r="C225" s="55" t="s">
        <v>2691</v>
      </c>
      <c r="D225" s="124" t="s">
        <v>2923</v>
      </c>
      <c r="E225" s="55" t="s">
        <v>481</v>
      </c>
      <c r="F225" s="77">
        <v>43541</v>
      </c>
      <c r="G225" s="55" t="s">
        <v>128</v>
      </c>
      <c r="H225" s="62">
        <v>6.9099999999651001</v>
      </c>
      <c r="I225" s="68" t="s">
        <v>591</v>
      </c>
      <c r="J225" s="68" t="s">
        <v>130</v>
      </c>
      <c r="K225" s="69">
        <v>2.7271E-2</v>
      </c>
      <c r="L225" s="69">
        <v>3.0699999999731102E-2</v>
      </c>
      <c r="M225" s="62">
        <v>31857.851792000001</v>
      </c>
      <c r="N225" s="64">
        <v>109.73</v>
      </c>
      <c r="O225" s="62">
        <v>34.957622141999998</v>
      </c>
      <c r="P225" s="63">
        <f t="shared" si="3"/>
        <v>4.3769936681823307E-4</v>
      </c>
      <c r="Q225" s="63">
        <f>O225/'סכום נכסי הקרן'!$C$41</f>
        <v>1.1178321274568346E-5</v>
      </c>
    </row>
    <row r="226" spans="1:17">
      <c r="A226" s="61" t="s">
        <v>2888</v>
      </c>
      <c r="B226" s="68" t="s">
        <v>2528</v>
      </c>
      <c r="C226" s="55">
        <v>22333</v>
      </c>
      <c r="D226" s="124" t="s">
        <v>2923</v>
      </c>
      <c r="E226" s="55" t="s">
        <v>464</v>
      </c>
      <c r="F226" s="77">
        <v>41639</v>
      </c>
      <c r="G226" s="55" t="s">
        <v>250</v>
      </c>
      <c r="H226" s="62">
        <v>0</v>
      </c>
      <c r="I226" s="68" t="s">
        <v>125</v>
      </c>
      <c r="J226" s="68" t="s">
        <v>130</v>
      </c>
      <c r="K226" s="69">
        <v>3.7000000000000005E-2</v>
      </c>
      <c r="L226" s="69">
        <v>5.3400000000032241E-2</v>
      </c>
      <c r="M226" s="62">
        <v>153252.520766</v>
      </c>
      <c r="N226" s="64">
        <v>113.34</v>
      </c>
      <c r="O226" s="62">
        <v>173.69639951600001</v>
      </c>
      <c r="P226" s="63">
        <f t="shared" si="3"/>
        <v>2.174827675004167E-3</v>
      </c>
      <c r="Q226" s="63">
        <f>O226/'סכום נכסי הקרן'!$C$41</f>
        <v>5.5542512306431745E-5</v>
      </c>
    </row>
    <row r="227" spans="1:17">
      <c r="A227" s="61" t="s">
        <v>2888</v>
      </c>
      <c r="B227" s="68" t="s">
        <v>2528</v>
      </c>
      <c r="C227" s="55">
        <v>22334</v>
      </c>
      <c r="D227" s="124" t="s">
        <v>2923</v>
      </c>
      <c r="E227" s="55" t="s">
        <v>464</v>
      </c>
      <c r="F227" s="77">
        <v>42004</v>
      </c>
      <c r="G227" s="55" t="s">
        <v>250</v>
      </c>
      <c r="H227" s="62">
        <v>0.47999999999999987</v>
      </c>
      <c r="I227" s="68" t="s">
        <v>125</v>
      </c>
      <c r="J227" s="68" t="s">
        <v>130</v>
      </c>
      <c r="K227" s="69">
        <v>3.7000000000000005E-2</v>
      </c>
      <c r="L227" s="69">
        <v>0.10490000000001479</v>
      </c>
      <c r="M227" s="62">
        <v>153252.52114200001</v>
      </c>
      <c r="N227" s="64">
        <v>110.03</v>
      </c>
      <c r="O227" s="62">
        <v>168.62374427500004</v>
      </c>
      <c r="P227" s="63">
        <f t="shared" si="3"/>
        <v>2.1113136871804558E-3</v>
      </c>
      <c r="Q227" s="63">
        <f>O227/'סכום נכסי הקרן'!$C$41</f>
        <v>5.3920440594325969E-5</v>
      </c>
    </row>
    <row r="228" spans="1:17">
      <c r="A228" s="61" t="s">
        <v>2888</v>
      </c>
      <c r="B228" s="68" t="s">
        <v>2528</v>
      </c>
      <c r="C228" s="55" t="s">
        <v>2692</v>
      </c>
      <c r="D228" s="124" t="s">
        <v>2923</v>
      </c>
      <c r="E228" s="55" t="s">
        <v>464</v>
      </c>
      <c r="F228" s="77">
        <v>42759</v>
      </c>
      <c r="G228" s="55" t="s">
        <v>250</v>
      </c>
      <c r="H228" s="62">
        <v>1.4300000000136741</v>
      </c>
      <c r="I228" s="68" t="s">
        <v>125</v>
      </c>
      <c r="J228" s="68" t="s">
        <v>130</v>
      </c>
      <c r="K228" s="69">
        <v>7.0499999999999993E-2</v>
      </c>
      <c r="L228" s="69">
        <v>7.1700000000270575E-2</v>
      </c>
      <c r="M228" s="62">
        <v>66696.124429999996</v>
      </c>
      <c r="N228" s="64">
        <v>103.07</v>
      </c>
      <c r="O228" s="62">
        <v>68.743178241999999</v>
      </c>
      <c r="P228" s="63">
        <f t="shared" si="3"/>
        <v>8.607234630368623E-4</v>
      </c>
      <c r="Q228" s="63">
        <f>O228/'סכום נכסי הקרן'!$C$41</f>
        <v>2.1981853591258845E-5</v>
      </c>
    </row>
    <row r="229" spans="1:17">
      <c r="A229" s="61" t="s">
        <v>2888</v>
      </c>
      <c r="B229" s="68" t="s">
        <v>2528</v>
      </c>
      <c r="C229" s="55" t="s">
        <v>2693</v>
      </c>
      <c r="D229" s="124" t="s">
        <v>2923</v>
      </c>
      <c r="E229" s="55" t="s">
        <v>464</v>
      </c>
      <c r="F229" s="77">
        <v>42759</v>
      </c>
      <c r="G229" s="55" t="s">
        <v>250</v>
      </c>
      <c r="H229" s="62">
        <v>1.4799999999928097</v>
      </c>
      <c r="I229" s="68" t="s">
        <v>125</v>
      </c>
      <c r="J229" s="68" t="s">
        <v>130</v>
      </c>
      <c r="K229" s="69">
        <v>3.8800000000000001E-2</v>
      </c>
      <c r="L229" s="69">
        <v>5.0300000000032957E-2</v>
      </c>
      <c r="M229" s="62">
        <v>66696.124429999996</v>
      </c>
      <c r="N229" s="64">
        <v>100.09</v>
      </c>
      <c r="O229" s="62">
        <v>66.756152325999992</v>
      </c>
      <c r="P229" s="63">
        <f t="shared" si="3"/>
        <v>8.3584419688564166E-4</v>
      </c>
      <c r="Q229" s="63">
        <f>O229/'סכום נכסי הקרן'!$C$41</f>
        <v>2.1346466722560609E-5</v>
      </c>
    </row>
    <row r="230" spans="1:17">
      <c r="A230" s="61" t="s">
        <v>2889</v>
      </c>
      <c r="B230" s="68" t="s">
        <v>2537</v>
      </c>
      <c r="C230" s="55">
        <v>9806</v>
      </c>
      <c r="D230" s="124" t="s">
        <v>2923</v>
      </c>
      <c r="E230" s="55" t="s">
        <v>528</v>
      </c>
      <c r="F230" s="77">
        <v>45216</v>
      </c>
      <c r="G230" s="55" t="s">
        <v>128</v>
      </c>
      <c r="H230" s="62">
        <v>5.8199999999969387</v>
      </c>
      <c r="I230" s="68" t="s">
        <v>153</v>
      </c>
      <c r="J230" s="68" t="s">
        <v>130</v>
      </c>
      <c r="K230" s="69">
        <v>7.3617000000000002E-2</v>
      </c>
      <c r="L230" s="69">
        <v>6.5999999999974482E-2</v>
      </c>
      <c r="M230" s="62">
        <v>146713.08874400001</v>
      </c>
      <c r="N230" s="64">
        <v>106.9</v>
      </c>
      <c r="O230" s="62">
        <v>156.836293764</v>
      </c>
      <c r="P230" s="63">
        <f t="shared" si="3"/>
        <v>1.9637247120462683E-3</v>
      </c>
      <c r="Q230" s="63">
        <f>O230/'סכום נכסי הקרן'!$C$41</f>
        <v>5.0151193696330447E-5</v>
      </c>
    </row>
    <row r="231" spans="1:17">
      <c r="A231" s="61" t="s">
        <v>2889</v>
      </c>
      <c r="B231" s="68" t="s">
        <v>2528</v>
      </c>
      <c r="C231" s="55">
        <v>7561</v>
      </c>
      <c r="D231" s="124" t="s">
        <v>2923</v>
      </c>
      <c r="E231" s="55" t="s">
        <v>528</v>
      </c>
      <c r="F231" s="77">
        <v>43920</v>
      </c>
      <c r="G231" s="55" t="s">
        <v>128</v>
      </c>
      <c r="H231" s="62">
        <v>4.0300000000053737</v>
      </c>
      <c r="I231" s="68" t="s">
        <v>153</v>
      </c>
      <c r="J231" s="68" t="s">
        <v>130</v>
      </c>
      <c r="K231" s="69">
        <v>4.8917999999999996E-2</v>
      </c>
      <c r="L231" s="69">
        <v>5.3700000000053733E-2</v>
      </c>
      <c r="M231" s="62">
        <v>186993.61474799999</v>
      </c>
      <c r="N231" s="64">
        <v>99.52</v>
      </c>
      <c r="O231" s="62">
        <v>186.09604719999999</v>
      </c>
      <c r="P231" s="63">
        <f t="shared" si="3"/>
        <v>2.3300818830280959E-3</v>
      </c>
      <c r="Q231" s="63">
        <f>O231/'סכום נכסי הקרן'!$C$41</f>
        <v>5.9507520136202831E-5</v>
      </c>
    </row>
    <row r="232" spans="1:17">
      <c r="A232" s="61" t="s">
        <v>2889</v>
      </c>
      <c r="B232" s="68" t="s">
        <v>2528</v>
      </c>
      <c r="C232" s="55">
        <v>8991</v>
      </c>
      <c r="D232" s="124" t="s">
        <v>2923</v>
      </c>
      <c r="E232" s="55" t="s">
        <v>528</v>
      </c>
      <c r="F232" s="77">
        <v>44636</v>
      </c>
      <c r="G232" s="55" t="s">
        <v>128</v>
      </c>
      <c r="H232" s="62">
        <v>4.2500000000128004</v>
      </c>
      <c r="I232" s="68" t="s">
        <v>153</v>
      </c>
      <c r="J232" s="68" t="s">
        <v>130</v>
      </c>
      <c r="K232" s="69">
        <v>4.2824000000000001E-2</v>
      </c>
      <c r="L232" s="69">
        <v>7.1300000000153615E-2</v>
      </c>
      <c r="M232" s="62">
        <v>173469.72328400001</v>
      </c>
      <c r="N232" s="64">
        <v>90.07</v>
      </c>
      <c r="O232" s="62">
        <v>156.24418351999998</v>
      </c>
      <c r="P232" s="63">
        <f t="shared" si="3"/>
        <v>1.9563109847099908E-3</v>
      </c>
      <c r="Q232" s="63">
        <f>O232/'סכום נכסי הקרן'!$C$41</f>
        <v>4.9961855917275869E-5</v>
      </c>
    </row>
    <row r="233" spans="1:17">
      <c r="A233" s="61" t="s">
        <v>2889</v>
      </c>
      <c r="B233" s="68" t="s">
        <v>2528</v>
      </c>
      <c r="C233" s="55">
        <v>9112</v>
      </c>
      <c r="D233" s="124" t="s">
        <v>2923</v>
      </c>
      <c r="E233" s="55" t="s">
        <v>528</v>
      </c>
      <c r="F233" s="77">
        <v>44722</v>
      </c>
      <c r="G233" s="55" t="s">
        <v>128</v>
      </c>
      <c r="H233" s="62">
        <v>4.210000000003018</v>
      </c>
      <c r="I233" s="68" t="s">
        <v>153</v>
      </c>
      <c r="J233" s="68" t="s">
        <v>130</v>
      </c>
      <c r="K233" s="69">
        <v>5.2750000000000005E-2</v>
      </c>
      <c r="L233" s="69">
        <v>6.570000000002868E-2</v>
      </c>
      <c r="M233" s="62">
        <v>278439.17389600002</v>
      </c>
      <c r="N233" s="64">
        <v>96.4</v>
      </c>
      <c r="O233" s="62">
        <v>268.41537033899999</v>
      </c>
      <c r="P233" s="63">
        <f t="shared" si="3"/>
        <v>3.3607903067442522E-3</v>
      </c>
      <c r="Q233" s="63">
        <f>O233/'סכום נכסי הקרן'!$C$41</f>
        <v>8.5830587460830181E-5</v>
      </c>
    </row>
    <row r="234" spans="1:17">
      <c r="A234" s="61" t="s">
        <v>2889</v>
      </c>
      <c r="B234" s="68" t="s">
        <v>2528</v>
      </c>
      <c r="C234" s="55">
        <v>9247</v>
      </c>
      <c r="D234" s="124" t="s">
        <v>2923</v>
      </c>
      <c r="E234" s="55" t="s">
        <v>528</v>
      </c>
      <c r="F234" s="77">
        <v>44816</v>
      </c>
      <c r="G234" s="55" t="s">
        <v>128</v>
      </c>
      <c r="H234" s="62">
        <v>4.1200000000044863</v>
      </c>
      <c r="I234" s="68" t="s">
        <v>153</v>
      </c>
      <c r="J234" s="68" t="s">
        <v>130</v>
      </c>
      <c r="K234" s="69">
        <v>5.6036999999999997E-2</v>
      </c>
      <c r="L234" s="69">
        <v>7.8300000000107783E-2</v>
      </c>
      <c r="M234" s="62">
        <v>344600.497882</v>
      </c>
      <c r="N234" s="64">
        <v>93.15</v>
      </c>
      <c r="O234" s="62">
        <v>320.99537413799999</v>
      </c>
      <c r="P234" s="63">
        <f t="shared" si="3"/>
        <v>4.0191369836617315E-3</v>
      </c>
      <c r="Q234" s="63">
        <f>O234/'סכום נכסי הקרן'!$C$41</f>
        <v>1.0264397862043894E-4</v>
      </c>
    </row>
    <row r="235" spans="1:17">
      <c r="A235" s="61" t="s">
        <v>2889</v>
      </c>
      <c r="B235" s="68" t="s">
        <v>2528</v>
      </c>
      <c r="C235" s="55">
        <v>9486</v>
      </c>
      <c r="D235" s="124" t="s">
        <v>2923</v>
      </c>
      <c r="E235" s="55" t="s">
        <v>528</v>
      </c>
      <c r="F235" s="77">
        <v>44976</v>
      </c>
      <c r="G235" s="55" t="s">
        <v>128</v>
      </c>
      <c r="H235" s="62">
        <v>4.1499999999994195</v>
      </c>
      <c r="I235" s="68" t="s">
        <v>153</v>
      </c>
      <c r="J235" s="68" t="s">
        <v>130</v>
      </c>
      <c r="K235" s="69">
        <v>6.1999000000000005E-2</v>
      </c>
      <c r="L235" s="69">
        <v>6.180000000000465E-2</v>
      </c>
      <c r="M235" s="62">
        <v>337588.73864200001</v>
      </c>
      <c r="N235" s="64">
        <v>101.95</v>
      </c>
      <c r="O235" s="62">
        <v>344.17171948799995</v>
      </c>
      <c r="P235" s="63">
        <f t="shared" si="3"/>
        <v>4.3093246755948099E-3</v>
      </c>
      <c r="Q235" s="63">
        <f>O235/'סכום נכסי הקרן'!$C$41</f>
        <v>1.1005502715343924E-4</v>
      </c>
    </row>
    <row r="236" spans="1:17">
      <c r="A236" s="61" t="s">
        <v>2889</v>
      </c>
      <c r="B236" s="68" t="s">
        <v>2528</v>
      </c>
      <c r="C236" s="55">
        <v>9567</v>
      </c>
      <c r="D236" s="124" t="s">
        <v>2923</v>
      </c>
      <c r="E236" s="55" t="s">
        <v>528</v>
      </c>
      <c r="F236" s="77">
        <v>45056</v>
      </c>
      <c r="G236" s="55" t="s">
        <v>128</v>
      </c>
      <c r="H236" s="62">
        <v>4.1399999999989365</v>
      </c>
      <c r="I236" s="68" t="s">
        <v>153</v>
      </c>
      <c r="J236" s="68" t="s">
        <v>130</v>
      </c>
      <c r="K236" s="69">
        <v>6.3411999999999996E-2</v>
      </c>
      <c r="L236" s="69">
        <v>6.1999999999973389E-2</v>
      </c>
      <c r="M236" s="62">
        <v>366593.00448399998</v>
      </c>
      <c r="N236" s="64">
        <v>102.47</v>
      </c>
      <c r="O236" s="62">
        <v>375.6478361099999</v>
      </c>
      <c r="P236" s="63">
        <f t="shared" si="3"/>
        <v>4.7034326117519924E-3</v>
      </c>
      <c r="Q236" s="63">
        <f>O236/'סכום נכסי הקרן'!$C$41</f>
        <v>1.2012007513202484E-4</v>
      </c>
    </row>
    <row r="237" spans="1:17">
      <c r="A237" s="61" t="s">
        <v>2889</v>
      </c>
      <c r="B237" s="68" t="s">
        <v>2528</v>
      </c>
      <c r="C237" s="55">
        <v>7894</v>
      </c>
      <c r="D237" s="124" t="s">
        <v>2923</v>
      </c>
      <c r="E237" s="55" t="s">
        <v>528</v>
      </c>
      <c r="F237" s="77">
        <v>44068</v>
      </c>
      <c r="G237" s="55" t="s">
        <v>128</v>
      </c>
      <c r="H237" s="62">
        <v>3.9900000000054434</v>
      </c>
      <c r="I237" s="68" t="s">
        <v>153</v>
      </c>
      <c r="J237" s="68" t="s">
        <v>130</v>
      </c>
      <c r="K237" s="69">
        <v>4.5102999999999997E-2</v>
      </c>
      <c r="L237" s="69">
        <v>6.3500000000061757E-2</v>
      </c>
      <c r="M237" s="62">
        <v>231745.480454</v>
      </c>
      <c r="N237" s="64">
        <v>94.34</v>
      </c>
      <c r="O237" s="62">
        <v>218.628697719</v>
      </c>
      <c r="P237" s="63">
        <f t="shared" si="3"/>
        <v>2.7374185283881081E-3</v>
      </c>
      <c r="Q237" s="63">
        <f>O237/'סכום נכסי הקרן'!$C$41</f>
        <v>6.9910413614981905E-5</v>
      </c>
    </row>
    <row r="238" spans="1:17">
      <c r="A238" s="61" t="s">
        <v>2889</v>
      </c>
      <c r="B238" s="68" t="s">
        <v>2528</v>
      </c>
      <c r="C238" s="55">
        <v>8076</v>
      </c>
      <c r="D238" s="124" t="s">
        <v>2923</v>
      </c>
      <c r="E238" s="55" t="s">
        <v>528</v>
      </c>
      <c r="F238" s="77">
        <v>44160</v>
      </c>
      <c r="G238" s="55" t="s">
        <v>128</v>
      </c>
      <c r="H238" s="62">
        <v>3.839999999992318</v>
      </c>
      <c r="I238" s="68" t="s">
        <v>153</v>
      </c>
      <c r="J238" s="68" t="s">
        <v>130</v>
      </c>
      <c r="K238" s="69">
        <v>4.5465999999999999E-2</v>
      </c>
      <c r="L238" s="69">
        <v>9.0599999999857364E-2</v>
      </c>
      <c r="M238" s="62">
        <v>212847.71335599999</v>
      </c>
      <c r="N238" s="64">
        <v>85.62</v>
      </c>
      <c r="O238" s="62">
        <v>182.24021685999995</v>
      </c>
      <c r="P238" s="63">
        <f t="shared" si="3"/>
        <v>2.2818035850500173E-3</v>
      </c>
      <c r="Q238" s="63">
        <f>O238/'סכום נכסי הקרן'!$C$41</f>
        <v>5.8274549823014284E-5</v>
      </c>
    </row>
    <row r="239" spans="1:17">
      <c r="A239" s="61" t="s">
        <v>2889</v>
      </c>
      <c r="B239" s="68" t="s">
        <v>2528</v>
      </c>
      <c r="C239" s="55">
        <v>9311</v>
      </c>
      <c r="D239" s="124" t="s">
        <v>2923</v>
      </c>
      <c r="E239" s="55" t="s">
        <v>528</v>
      </c>
      <c r="F239" s="77">
        <v>44880</v>
      </c>
      <c r="G239" s="55" t="s">
        <v>128</v>
      </c>
      <c r="H239" s="62">
        <v>3.6600000000092447</v>
      </c>
      <c r="I239" s="68" t="s">
        <v>153</v>
      </c>
      <c r="J239" s="68" t="s">
        <v>130</v>
      </c>
      <c r="K239" s="69">
        <v>7.2695999999999997E-2</v>
      </c>
      <c r="L239" s="69">
        <v>9.7100000000188272E-2</v>
      </c>
      <c r="M239" s="62">
        <v>188745.45228600001</v>
      </c>
      <c r="N239" s="64">
        <v>93.99</v>
      </c>
      <c r="O239" s="62">
        <v>177.40185734600001</v>
      </c>
      <c r="P239" s="63">
        <f t="shared" si="3"/>
        <v>2.2212231803784887E-3</v>
      </c>
      <c r="Q239" s="63">
        <f>O239/'סכום נכסי הקרן'!$C$41</f>
        <v>5.6727398335717459E-5</v>
      </c>
    </row>
    <row r="240" spans="1:17">
      <c r="A240" s="61" t="s">
        <v>2890</v>
      </c>
      <c r="B240" s="68" t="s">
        <v>2528</v>
      </c>
      <c r="C240" s="55">
        <v>8811</v>
      </c>
      <c r="D240" s="124" t="s">
        <v>2923</v>
      </c>
      <c r="E240" s="55" t="s">
        <v>2694</v>
      </c>
      <c r="F240" s="77">
        <v>44550</v>
      </c>
      <c r="G240" s="55" t="s">
        <v>2527</v>
      </c>
      <c r="H240" s="62">
        <v>4.890000000008266</v>
      </c>
      <c r="I240" s="68" t="s">
        <v>271</v>
      </c>
      <c r="J240" s="68" t="s">
        <v>130</v>
      </c>
      <c r="K240" s="69">
        <v>7.85E-2</v>
      </c>
      <c r="L240" s="69">
        <v>7.9500000000114313E-2</v>
      </c>
      <c r="M240" s="62">
        <v>283098.29599399999</v>
      </c>
      <c r="N240" s="64">
        <v>100.43</v>
      </c>
      <c r="O240" s="62">
        <v>284.31551158499997</v>
      </c>
      <c r="P240" s="63">
        <f t="shared" si="3"/>
        <v>3.5598736919763715E-3</v>
      </c>
      <c r="Q240" s="63">
        <f>O240/'סכום נכסי הקרן'!$C$41</f>
        <v>9.0914940350647031E-5</v>
      </c>
    </row>
    <row r="241" spans="1:17">
      <c r="A241" s="61" t="s">
        <v>2891</v>
      </c>
      <c r="B241" s="68" t="s">
        <v>2537</v>
      </c>
      <c r="C241" s="55" t="s">
        <v>2695</v>
      </c>
      <c r="D241" s="124" t="s">
        <v>2923</v>
      </c>
      <c r="E241" s="55" t="s">
        <v>2694</v>
      </c>
      <c r="F241" s="77">
        <v>42732</v>
      </c>
      <c r="G241" s="55" t="s">
        <v>2527</v>
      </c>
      <c r="H241" s="62">
        <v>2.2899999999982912</v>
      </c>
      <c r="I241" s="68" t="s">
        <v>126</v>
      </c>
      <c r="J241" s="68" t="s">
        <v>130</v>
      </c>
      <c r="K241" s="69">
        <v>2.1613000000000004E-2</v>
      </c>
      <c r="L241" s="69">
        <v>2.3699999999971823E-2</v>
      </c>
      <c r="M241" s="62">
        <v>385566.82659700001</v>
      </c>
      <c r="N241" s="64">
        <v>112.3</v>
      </c>
      <c r="O241" s="62">
        <v>432.99158360600001</v>
      </c>
      <c r="P241" s="63">
        <f t="shared" si="3"/>
        <v>5.4214254394114054E-3</v>
      </c>
      <c r="Q241" s="63">
        <f>O241/'סכום נכסי הקרן'!$C$41</f>
        <v>1.3845675804467273E-4</v>
      </c>
    </row>
    <row r="242" spans="1:17">
      <c r="A242" s="61" t="s">
        <v>2892</v>
      </c>
      <c r="B242" s="68" t="s">
        <v>2528</v>
      </c>
      <c r="C242" s="55">
        <v>9533</v>
      </c>
      <c r="D242" s="124" t="s">
        <v>2923</v>
      </c>
      <c r="E242" s="55" t="s">
        <v>541</v>
      </c>
      <c r="F242" s="77">
        <v>45015</v>
      </c>
      <c r="G242" s="55" t="s">
        <v>250</v>
      </c>
      <c r="H242" s="62">
        <v>3.7999999999987448</v>
      </c>
      <c r="I242" s="68" t="s">
        <v>540</v>
      </c>
      <c r="J242" s="68" t="s">
        <v>130</v>
      </c>
      <c r="K242" s="69">
        <v>3.3593000000000005E-2</v>
      </c>
      <c r="L242" s="69">
        <v>2.9799999999986192E-2</v>
      </c>
      <c r="M242" s="62">
        <v>921330.67522400012</v>
      </c>
      <c r="N242" s="64">
        <v>103.78</v>
      </c>
      <c r="O242" s="62">
        <v>956.1569723340001</v>
      </c>
      <c r="P242" s="63">
        <f t="shared" si="3"/>
        <v>1.1971904143520411E-2</v>
      </c>
      <c r="Q242" s="63">
        <f>O242/'סכום נכסי הקרן'!$C$41</f>
        <v>3.0574819369154365E-4</v>
      </c>
    </row>
    <row r="243" spans="1:17">
      <c r="A243" s="61" t="s">
        <v>2869</v>
      </c>
      <c r="B243" s="68" t="s">
        <v>2537</v>
      </c>
      <c r="C243" s="55" t="s">
        <v>2696</v>
      </c>
      <c r="D243" s="124" t="s">
        <v>2923</v>
      </c>
      <c r="E243" s="55" t="s">
        <v>528</v>
      </c>
      <c r="F243" s="77">
        <v>45286</v>
      </c>
      <c r="G243" s="55" t="s">
        <v>128</v>
      </c>
      <c r="H243" s="62">
        <v>1.7299999999997804</v>
      </c>
      <c r="I243" s="68" t="s">
        <v>126</v>
      </c>
      <c r="J243" s="68" t="s">
        <v>130</v>
      </c>
      <c r="K243" s="69">
        <v>6.7500000000000004E-2</v>
      </c>
      <c r="L243" s="69">
        <v>7.1700000000009478E-2</v>
      </c>
      <c r="M243" s="62">
        <v>961470.88505199994</v>
      </c>
      <c r="N243" s="64">
        <v>99.67</v>
      </c>
      <c r="O243" s="62">
        <v>958.298212777</v>
      </c>
      <c r="P243" s="63">
        <f t="shared" si="3"/>
        <v>1.1998714307618518E-2</v>
      </c>
      <c r="Q243" s="63">
        <f>O243/'סכום נכסי הקרן'!$C$41</f>
        <v>3.0643289339739673E-4</v>
      </c>
    </row>
    <row r="244" spans="1:17">
      <c r="A244" s="61" t="s">
        <v>2869</v>
      </c>
      <c r="B244" s="68" t="s">
        <v>2537</v>
      </c>
      <c r="C244" s="55" t="s">
        <v>2697</v>
      </c>
      <c r="D244" s="124" t="s">
        <v>2923</v>
      </c>
      <c r="E244" s="55" t="s">
        <v>528</v>
      </c>
      <c r="F244" s="77">
        <v>45169</v>
      </c>
      <c r="G244" s="55" t="s">
        <v>128</v>
      </c>
      <c r="H244" s="62">
        <v>1.8199999999993905</v>
      </c>
      <c r="I244" s="68" t="s">
        <v>126</v>
      </c>
      <c r="J244" s="68" t="s">
        <v>130</v>
      </c>
      <c r="K244" s="69">
        <v>6.9500000000000006E-2</v>
      </c>
      <c r="L244" s="69">
        <v>7.1399999999987807E-2</v>
      </c>
      <c r="M244" s="62">
        <v>65620.173716999998</v>
      </c>
      <c r="N244" s="64">
        <v>100.05</v>
      </c>
      <c r="O244" s="62">
        <v>65.652988022000002</v>
      </c>
      <c r="P244" s="63">
        <f t="shared" si="3"/>
        <v>8.2203163505303509E-4</v>
      </c>
      <c r="Q244" s="63">
        <f>O244/'סכום נכסי הקרן'!$C$41</f>
        <v>2.0993710320576054E-5</v>
      </c>
    </row>
    <row r="245" spans="1:17">
      <c r="A245" s="61" t="s">
        <v>2869</v>
      </c>
      <c r="B245" s="68" t="s">
        <v>2537</v>
      </c>
      <c r="C245" s="55" t="s">
        <v>2698</v>
      </c>
      <c r="D245" s="124" t="s">
        <v>2923</v>
      </c>
      <c r="E245" s="55" t="s">
        <v>528</v>
      </c>
      <c r="F245" s="77">
        <v>45195</v>
      </c>
      <c r="G245" s="55" t="s">
        <v>128</v>
      </c>
      <c r="H245" s="62">
        <v>1.8199999999641807</v>
      </c>
      <c r="I245" s="68" t="s">
        <v>126</v>
      </c>
      <c r="J245" s="68" t="s">
        <v>130</v>
      </c>
      <c r="K245" s="69">
        <v>6.9500000000000006E-2</v>
      </c>
      <c r="L245" s="69">
        <v>7.1399999998994754E-2</v>
      </c>
      <c r="M245" s="62">
        <v>34597.391532000001</v>
      </c>
      <c r="N245" s="64">
        <v>100.06</v>
      </c>
      <c r="O245" s="62">
        <v>34.618152332000001</v>
      </c>
      <c r="P245" s="63">
        <f t="shared" si="3"/>
        <v>4.3344891407612893E-4</v>
      </c>
      <c r="Q245" s="63">
        <f>O245/'סכום נכסי הקרן'!$C$41</f>
        <v>1.106976976658012E-5</v>
      </c>
    </row>
    <row r="246" spans="1:17">
      <c r="A246" s="61" t="s">
        <v>2869</v>
      </c>
      <c r="B246" s="68" t="s">
        <v>2537</v>
      </c>
      <c r="C246" s="55" t="s">
        <v>2699</v>
      </c>
      <c r="D246" s="124" t="s">
        <v>2923</v>
      </c>
      <c r="E246" s="55" t="s">
        <v>528</v>
      </c>
      <c r="F246" s="77">
        <v>45230</v>
      </c>
      <c r="G246" s="55" t="s">
        <v>128</v>
      </c>
      <c r="H246" s="62">
        <v>1.8199999999964895</v>
      </c>
      <c r="I246" s="68" t="s">
        <v>126</v>
      </c>
      <c r="J246" s="68" t="s">
        <v>130</v>
      </c>
      <c r="K246" s="69">
        <v>6.9500000000000006E-2</v>
      </c>
      <c r="L246" s="69">
        <v>6.3499999999751325E-2</v>
      </c>
      <c r="M246" s="62">
        <v>67411.839789000005</v>
      </c>
      <c r="N246" s="64">
        <v>101.41</v>
      </c>
      <c r="O246" s="62">
        <v>68.362351181999998</v>
      </c>
      <c r="P246" s="63">
        <f t="shared" si="3"/>
        <v>8.5595518210653605E-4</v>
      </c>
      <c r="Q246" s="63">
        <f>O246/'סכום נכסי הקרן'!$C$41</f>
        <v>2.1860077367194259E-5</v>
      </c>
    </row>
    <row r="247" spans="1:17">
      <c r="A247" s="61" t="s">
        <v>2869</v>
      </c>
      <c r="B247" s="68" t="s">
        <v>2537</v>
      </c>
      <c r="C247" s="55" t="s">
        <v>2700</v>
      </c>
      <c r="D247" s="124" t="s">
        <v>2923</v>
      </c>
      <c r="E247" s="55" t="s">
        <v>528</v>
      </c>
      <c r="F247" s="77">
        <v>45257</v>
      </c>
      <c r="G247" s="55" t="s">
        <v>128</v>
      </c>
      <c r="H247" s="62">
        <v>1.8200000000009362</v>
      </c>
      <c r="I247" s="68" t="s">
        <v>126</v>
      </c>
      <c r="J247" s="68" t="s">
        <v>130</v>
      </c>
      <c r="K247" s="69">
        <v>6.9500000000000006E-2</v>
      </c>
      <c r="L247" s="69">
        <v>6.8100000000308927E-2</v>
      </c>
      <c r="M247" s="62">
        <v>42464.084873</v>
      </c>
      <c r="N247" s="64">
        <v>100.62</v>
      </c>
      <c r="O247" s="62">
        <v>42.727365028000001</v>
      </c>
      <c r="P247" s="63">
        <f t="shared" si="3"/>
        <v>5.3498320173493209E-4</v>
      </c>
      <c r="Q247" s="63">
        <f>O247/'סכום נכסי הקרן'!$C$41</f>
        <v>1.3662834719095521E-5</v>
      </c>
    </row>
    <row r="248" spans="1:17">
      <c r="A248" s="61" t="s">
        <v>2866</v>
      </c>
      <c r="B248" s="68" t="s">
        <v>2537</v>
      </c>
      <c r="C248" s="55" t="s">
        <v>2701</v>
      </c>
      <c r="D248" s="124" t="s">
        <v>2923</v>
      </c>
      <c r="E248" s="55" t="s">
        <v>563</v>
      </c>
      <c r="F248" s="77">
        <v>44858</v>
      </c>
      <c r="G248" s="55" t="s">
        <v>128</v>
      </c>
      <c r="H248" s="62">
        <v>5.3999999999896922</v>
      </c>
      <c r="I248" s="68" t="s">
        <v>591</v>
      </c>
      <c r="J248" s="68" t="s">
        <v>130</v>
      </c>
      <c r="K248" s="69">
        <v>3.49E-2</v>
      </c>
      <c r="L248" s="69">
        <v>4.4699999999891764E-2</v>
      </c>
      <c r="M248" s="62">
        <v>58245.527242999997</v>
      </c>
      <c r="N248" s="64">
        <v>99.93</v>
      </c>
      <c r="O248" s="62">
        <v>58.204751528999999</v>
      </c>
      <c r="P248" s="63">
        <f t="shared" si="3"/>
        <v>7.2877333551378488E-4</v>
      </c>
      <c r="Q248" s="63">
        <f>O248/'סכום נכסי הקרן'!$C$41</f>
        <v>1.8612004262037061E-5</v>
      </c>
    </row>
    <row r="249" spans="1:17">
      <c r="A249" s="61" t="s">
        <v>2866</v>
      </c>
      <c r="B249" s="68" t="s">
        <v>2537</v>
      </c>
      <c r="C249" s="55" t="s">
        <v>2702</v>
      </c>
      <c r="D249" s="124" t="s">
        <v>2923</v>
      </c>
      <c r="E249" s="55" t="s">
        <v>563</v>
      </c>
      <c r="F249" s="77">
        <v>44858</v>
      </c>
      <c r="G249" s="55" t="s">
        <v>128</v>
      </c>
      <c r="H249" s="62">
        <v>5.4300000000470989</v>
      </c>
      <c r="I249" s="68" t="s">
        <v>591</v>
      </c>
      <c r="J249" s="68" t="s">
        <v>130</v>
      </c>
      <c r="K249" s="69">
        <v>3.49E-2</v>
      </c>
      <c r="L249" s="69">
        <v>4.4600000000402533E-2</v>
      </c>
      <c r="M249" s="62">
        <v>48224.460123999997</v>
      </c>
      <c r="N249" s="64">
        <v>99.94</v>
      </c>
      <c r="O249" s="62">
        <v>48.195522411000006</v>
      </c>
      <c r="P249" s="63">
        <f t="shared" si="3"/>
        <v>6.0344921508330505E-4</v>
      </c>
      <c r="Q249" s="63">
        <f>O249/'סכום נכסי הקרן'!$C$41</f>
        <v>1.5411375273678559E-5</v>
      </c>
    </row>
    <row r="250" spans="1:17">
      <c r="A250" s="61" t="s">
        <v>2866</v>
      </c>
      <c r="B250" s="68" t="s">
        <v>2537</v>
      </c>
      <c r="C250" s="55" t="s">
        <v>2703</v>
      </c>
      <c r="D250" s="124" t="s">
        <v>2923</v>
      </c>
      <c r="E250" s="55" t="s">
        <v>563</v>
      </c>
      <c r="F250" s="77">
        <v>44858</v>
      </c>
      <c r="G250" s="55" t="s">
        <v>128</v>
      </c>
      <c r="H250" s="62">
        <v>5.3199999999635157</v>
      </c>
      <c r="I250" s="68" t="s">
        <v>591</v>
      </c>
      <c r="J250" s="68" t="s">
        <v>130</v>
      </c>
      <c r="K250" s="69">
        <v>3.49E-2</v>
      </c>
      <c r="L250" s="69">
        <v>4.4699999999676623E-2</v>
      </c>
      <c r="M250" s="62">
        <v>60312.824914999997</v>
      </c>
      <c r="N250" s="64">
        <v>99.98</v>
      </c>
      <c r="O250" s="62">
        <v>60.300758385000009</v>
      </c>
      <c r="P250" s="63">
        <f t="shared" si="3"/>
        <v>7.5501713636474846E-4</v>
      </c>
      <c r="Q250" s="63">
        <f>O250/'סכום נכסי הקרן'!$C$41</f>
        <v>1.9282239724131495E-5</v>
      </c>
    </row>
    <row r="251" spans="1:17">
      <c r="A251" s="61" t="s">
        <v>2866</v>
      </c>
      <c r="B251" s="68" t="s">
        <v>2537</v>
      </c>
      <c r="C251" s="55" t="s">
        <v>2704</v>
      </c>
      <c r="D251" s="124" t="s">
        <v>2923</v>
      </c>
      <c r="E251" s="55" t="s">
        <v>563</v>
      </c>
      <c r="F251" s="77">
        <v>44858</v>
      </c>
      <c r="G251" s="55" t="s">
        <v>128</v>
      </c>
      <c r="H251" s="62">
        <v>5.3600000000076342</v>
      </c>
      <c r="I251" s="68" t="s">
        <v>591</v>
      </c>
      <c r="J251" s="68" t="s">
        <v>130</v>
      </c>
      <c r="K251" s="69">
        <v>3.49E-2</v>
      </c>
      <c r="L251" s="69">
        <v>4.4700000000152666E-2</v>
      </c>
      <c r="M251" s="62">
        <v>73386.515029000002</v>
      </c>
      <c r="N251" s="64">
        <v>99.97</v>
      </c>
      <c r="O251" s="62">
        <v>73.364494003999994</v>
      </c>
      <c r="P251" s="63">
        <f t="shared" si="3"/>
        <v>9.1858629405774798E-4</v>
      </c>
      <c r="Q251" s="63">
        <f>O251/'סכום נכסי הקרן'!$C$41</f>
        <v>2.3459601479516872E-5</v>
      </c>
    </row>
    <row r="252" spans="1:17">
      <c r="A252" s="61" t="s">
        <v>2866</v>
      </c>
      <c r="B252" s="68" t="s">
        <v>2537</v>
      </c>
      <c r="C252" s="55" t="s">
        <v>2705</v>
      </c>
      <c r="D252" s="124" t="s">
        <v>2923</v>
      </c>
      <c r="E252" s="55" t="s">
        <v>563</v>
      </c>
      <c r="F252" s="77">
        <v>44858</v>
      </c>
      <c r="G252" s="55" t="s">
        <v>128</v>
      </c>
      <c r="H252" s="62">
        <v>5.5199999999596381</v>
      </c>
      <c r="I252" s="68" t="s">
        <v>591</v>
      </c>
      <c r="J252" s="68" t="s">
        <v>130</v>
      </c>
      <c r="K252" s="69">
        <v>3.49E-2</v>
      </c>
      <c r="L252" s="69">
        <v>4.4499999999633069E-2</v>
      </c>
      <c r="M252" s="62">
        <v>43649.373583000008</v>
      </c>
      <c r="N252" s="64">
        <v>99.9</v>
      </c>
      <c r="O252" s="62">
        <v>43.605721188000004</v>
      </c>
      <c r="P252" s="63">
        <f t="shared" si="3"/>
        <v>5.459809730796538E-4</v>
      </c>
      <c r="Q252" s="63">
        <f>O252/'סכום נכסי הקרן'!$C$41</f>
        <v>1.3943704719637682E-5</v>
      </c>
    </row>
    <row r="253" spans="1:17">
      <c r="A253" s="61" t="s">
        <v>2893</v>
      </c>
      <c r="B253" s="68" t="s">
        <v>2528</v>
      </c>
      <c r="C253" s="55">
        <v>9637</v>
      </c>
      <c r="D253" s="124" t="s">
        <v>2923</v>
      </c>
      <c r="E253" s="55" t="s">
        <v>563</v>
      </c>
      <c r="F253" s="77">
        <v>45104</v>
      </c>
      <c r="G253" s="55" t="s">
        <v>128</v>
      </c>
      <c r="H253" s="62">
        <v>2.300000000000852</v>
      </c>
      <c r="I253" s="68" t="s">
        <v>271</v>
      </c>
      <c r="J253" s="68" t="s">
        <v>130</v>
      </c>
      <c r="K253" s="69">
        <v>5.2159000000000004E-2</v>
      </c>
      <c r="L253" s="69">
        <v>5.790000000002813E-2</v>
      </c>
      <c r="M253" s="62">
        <v>470030.55</v>
      </c>
      <c r="N253" s="64">
        <v>99.81</v>
      </c>
      <c r="O253" s="62">
        <v>469.13751019200009</v>
      </c>
      <c r="P253" s="63">
        <f t="shared" si="3"/>
        <v>5.8740033955288016E-3</v>
      </c>
      <c r="Q253" s="63">
        <f>O253/'סכום נכסי הקרן'!$C$41</f>
        <v>1.5001506079489961E-4</v>
      </c>
    </row>
    <row r="254" spans="1:17">
      <c r="A254" s="61" t="s">
        <v>2894</v>
      </c>
      <c r="B254" s="68" t="s">
        <v>2528</v>
      </c>
      <c r="C254" s="55">
        <v>9577</v>
      </c>
      <c r="D254" s="124" t="s">
        <v>2923</v>
      </c>
      <c r="E254" s="55" t="s">
        <v>563</v>
      </c>
      <c r="F254" s="77">
        <v>45063</v>
      </c>
      <c r="G254" s="55" t="s">
        <v>128</v>
      </c>
      <c r="H254" s="62">
        <v>3.3700000000014096</v>
      </c>
      <c r="I254" s="68" t="s">
        <v>271</v>
      </c>
      <c r="J254" s="68" t="s">
        <v>130</v>
      </c>
      <c r="K254" s="69">
        <v>4.4344000000000001E-2</v>
      </c>
      <c r="L254" s="69">
        <v>4.190000000002405E-2</v>
      </c>
      <c r="M254" s="62">
        <v>705045.82499999995</v>
      </c>
      <c r="N254" s="64">
        <v>102.62</v>
      </c>
      <c r="O254" s="62">
        <v>723.51801715399995</v>
      </c>
      <c r="P254" s="63">
        <f t="shared" si="3"/>
        <v>9.0590651933790574E-3</v>
      </c>
      <c r="Q254" s="63">
        <f>O254/'סכום נכסי הקרן'!$C$41</f>
        <v>2.3135775113173495E-4</v>
      </c>
    </row>
    <row r="255" spans="1:17">
      <c r="A255" s="61" t="s">
        <v>2895</v>
      </c>
      <c r="B255" s="68" t="s">
        <v>2537</v>
      </c>
      <c r="C255" s="55" t="s">
        <v>2706</v>
      </c>
      <c r="D255" s="124" t="s">
        <v>2923</v>
      </c>
      <c r="E255" s="55" t="s">
        <v>563</v>
      </c>
      <c r="F255" s="77">
        <v>42372</v>
      </c>
      <c r="G255" s="55" t="s">
        <v>128</v>
      </c>
      <c r="H255" s="62">
        <v>9.3599999999964716</v>
      </c>
      <c r="I255" s="68" t="s">
        <v>126</v>
      </c>
      <c r="J255" s="68" t="s">
        <v>130</v>
      </c>
      <c r="K255" s="69">
        <v>6.7000000000000004E-2</v>
      </c>
      <c r="L255" s="69">
        <v>3.4099999999988501E-2</v>
      </c>
      <c r="M255" s="62">
        <v>568899.18404199998</v>
      </c>
      <c r="N255" s="64">
        <v>151.47999999999999</v>
      </c>
      <c r="O255" s="62">
        <v>861.7684837390002</v>
      </c>
      <c r="P255" s="63">
        <f t="shared" si="3"/>
        <v>1.0790079432298852E-2</v>
      </c>
      <c r="Q255" s="63">
        <f>O255/'סכום נכסי הקרן'!$C$41</f>
        <v>2.7556579610597733E-4</v>
      </c>
    </row>
    <row r="256" spans="1:17">
      <c r="A256" s="61" t="s">
        <v>2896</v>
      </c>
      <c r="B256" s="68" t="s">
        <v>2537</v>
      </c>
      <c r="C256" s="55" t="s">
        <v>2707</v>
      </c>
      <c r="D256" s="124" t="s">
        <v>2923</v>
      </c>
      <c r="E256" s="55" t="s">
        <v>584</v>
      </c>
      <c r="F256" s="77">
        <v>44871</v>
      </c>
      <c r="G256" s="124" t="s">
        <v>2923</v>
      </c>
      <c r="H256" s="62">
        <v>4.6900000000018229</v>
      </c>
      <c r="I256" s="68" t="s">
        <v>271</v>
      </c>
      <c r="J256" s="68" t="s">
        <v>130</v>
      </c>
      <c r="K256" s="69">
        <v>0.05</v>
      </c>
      <c r="L256" s="69">
        <v>6.9900000000034532E-2</v>
      </c>
      <c r="M256" s="62">
        <v>704076.50177199999</v>
      </c>
      <c r="N256" s="64">
        <v>95.84</v>
      </c>
      <c r="O256" s="62">
        <v>674.78689333299985</v>
      </c>
      <c r="P256" s="63">
        <f t="shared" si="3"/>
        <v>8.4489097899551474E-3</v>
      </c>
      <c r="Q256" s="63">
        <f>O256/'סכום נכסי הקרן'!$C$41</f>
        <v>2.1577510778347819E-4</v>
      </c>
    </row>
    <row r="257" spans="1:17">
      <c r="A257" s="61" t="s">
        <v>2896</v>
      </c>
      <c r="B257" s="68" t="s">
        <v>2537</v>
      </c>
      <c r="C257" s="55" t="s">
        <v>2708</v>
      </c>
      <c r="D257" s="124" t="s">
        <v>2923</v>
      </c>
      <c r="E257" s="55" t="s">
        <v>584</v>
      </c>
      <c r="F257" s="77">
        <v>44969</v>
      </c>
      <c r="G257" s="124" t="s">
        <v>2923</v>
      </c>
      <c r="H257" s="62">
        <v>4.6899999999963686</v>
      </c>
      <c r="I257" s="68" t="s">
        <v>271</v>
      </c>
      <c r="J257" s="68" t="s">
        <v>130</v>
      </c>
      <c r="K257" s="69">
        <v>0.05</v>
      </c>
      <c r="L257" s="69">
        <v>6.7099999999967339E-2</v>
      </c>
      <c r="M257" s="62">
        <v>510454.578461</v>
      </c>
      <c r="N257" s="64">
        <v>96.56</v>
      </c>
      <c r="O257" s="62">
        <v>492.89496989100002</v>
      </c>
      <c r="P257" s="63">
        <f t="shared" si="3"/>
        <v>6.1714671367759065E-3</v>
      </c>
      <c r="Q257" s="63">
        <f>O257/'סכום נכסי הקרן'!$C$41</f>
        <v>1.5761193097400605E-4</v>
      </c>
    </row>
    <row r="258" spans="1:17">
      <c r="A258" s="61" t="s">
        <v>2896</v>
      </c>
      <c r="B258" s="68" t="s">
        <v>2537</v>
      </c>
      <c r="C258" s="55" t="s">
        <v>2709</v>
      </c>
      <c r="D258" s="124" t="s">
        <v>2923</v>
      </c>
      <c r="E258" s="55" t="s">
        <v>584</v>
      </c>
      <c r="F258" s="77">
        <v>45018</v>
      </c>
      <c r="G258" s="124" t="s">
        <v>2923</v>
      </c>
      <c r="H258" s="62">
        <v>4.6900000000036206</v>
      </c>
      <c r="I258" s="68" t="s">
        <v>271</v>
      </c>
      <c r="J258" s="68" t="s">
        <v>130</v>
      </c>
      <c r="K258" s="69">
        <v>0.05</v>
      </c>
      <c r="L258" s="69">
        <v>4.1800000000034296E-2</v>
      </c>
      <c r="M258" s="62">
        <v>243430.867042</v>
      </c>
      <c r="N258" s="64">
        <v>107.78</v>
      </c>
      <c r="O258" s="62">
        <v>262.36977894500001</v>
      </c>
      <c r="P258" s="63">
        <f t="shared" si="3"/>
        <v>3.285094325065443E-3</v>
      </c>
      <c r="Q258" s="63">
        <f>O258/'סכום נכסי הקרן'!$C$41</f>
        <v>8.3897402113657977E-5</v>
      </c>
    </row>
    <row r="259" spans="1:17">
      <c r="A259" s="61" t="s">
        <v>2896</v>
      </c>
      <c r="B259" s="68" t="s">
        <v>2537</v>
      </c>
      <c r="C259" s="55" t="s">
        <v>2710</v>
      </c>
      <c r="D259" s="124" t="s">
        <v>2923</v>
      </c>
      <c r="E259" s="55" t="s">
        <v>584</v>
      </c>
      <c r="F259" s="77">
        <v>45109</v>
      </c>
      <c r="G259" s="124" t="s">
        <v>2923</v>
      </c>
      <c r="H259" s="62">
        <v>4.690000000006731</v>
      </c>
      <c r="I259" s="68" t="s">
        <v>271</v>
      </c>
      <c r="J259" s="68" t="s">
        <v>130</v>
      </c>
      <c r="K259" s="69">
        <v>0.05</v>
      </c>
      <c r="L259" s="69">
        <v>5.2500000000067312E-2</v>
      </c>
      <c r="M259" s="62">
        <v>219820.83590399998</v>
      </c>
      <c r="N259" s="64">
        <v>101.37</v>
      </c>
      <c r="O259" s="62">
        <v>222.83236535</v>
      </c>
      <c r="P259" s="63">
        <f t="shared" si="3"/>
        <v>2.7900520471362952E-3</v>
      </c>
      <c r="Q259" s="63">
        <f>O259/'סכום נכסי הקרן'!$C$41</f>
        <v>7.1254611086993744E-5</v>
      </c>
    </row>
    <row r="260" spans="1:17">
      <c r="A260" s="61" t="s">
        <v>2896</v>
      </c>
      <c r="B260" s="68" t="s">
        <v>2537</v>
      </c>
      <c r="C260" s="55" t="s">
        <v>2711</v>
      </c>
      <c r="D260" s="124" t="s">
        <v>2923</v>
      </c>
      <c r="E260" s="55" t="s">
        <v>584</v>
      </c>
      <c r="F260" s="77">
        <v>45200</v>
      </c>
      <c r="G260" s="124" t="s">
        <v>2923</v>
      </c>
      <c r="H260" s="62">
        <v>4.6899999999945292</v>
      </c>
      <c r="I260" s="68" t="s">
        <v>271</v>
      </c>
      <c r="J260" s="68" t="s">
        <v>130</v>
      </c>
      <c r="K260" s="69">
        <v>0.05</v>
      </c>
      <c r="L260" s="69">
        <v>4.9199999999952039E-2</v>
      </c>
      <c r="M260" s="62">
        <v>262671.49089700001</v>
      </c>
      <c r="N260" s="64">
        <v>101.61</v>
      </c>
      <c r="O260" s="62">
        <v>266.90051293400001</v>
      </c>
      <c r="P260" s="63">
        <f t="shared" si="3"/>
        <v>3.3418229947144162E-3</v>
      </c>
      <c r="Q260" s="63">
        <f>O260/'סכום נכסי הקרן'!$C$41</f>
        <v>8.5346184869330584E-5</v>
      </c>
    </row>
    <row r="261" spans="1:17">
      <c r="A261" s="61" t="s">
        <v>2867</v>
      </c>
      <c r="B261" s="68" t="s">
        <v>2537</v>
      </c>
      <c r="C261" s="55" t="s">
        <v>2614</v>
      </c>
      <c r="D261" s="124" t="s">
        <v>2923</v>
      </c>
      <c r="E261" s="55" t="s">
        <v>584</v>
      </c>
      <c r="F261" s="77">
        <v>44748</v>
      </c>
      <c r="G261" s="124" t="s">
        <v>2923</v>
      </c>
      <c r="H261" s="62">
        <v>1.4200000000000566</v>
      </c>
      <c r="I261" s="68" t="s">
        <v>271</v>
      </c>
      <c r="J261" s="68" t="s">
        <v>130</v>
      </c>
      <c r="K261" s="69">
        <v>7.5660000000000005E-2</v>
      </c>
      <c r="L261" s="69">
        <v>7.8399999999991712E-2</v>
      </c>
      <c r="M261" s="62">
        <v>1045630.95729</v>
      </c>
      <c r="N261" s="64">
        <v>101.68</v>
      </c>
      <c r="O261" s="62">
        <v>1063.1975581070001</v>
      </c>
      <c r="P261" s="63">
        <f>IFERROR(O261/$O$8,0)</f>
        <v>1.331214394662775E-2</v>
      </c>
      <c r="Q261" s="63">
        <f>O261/'סכום נכסי הקרן'!$C$41</f>
        <v>3.3997632432148717E-4</v>
      </c>
    </row>
    <row r="262" spans="1:17">
      <c r="A262" s="61" t="s">
        <v>2897</v>
      </c>
      <c r="B262" s="68" t="s">
        <v>2537</v>
      </c>
      <c r="C262" s="55" t="s">
        <v>2712</v>
      </c>
      <c r="D262" s="124" t="s">
        <v>2923</v>
      </c>
      <c r="E262" s="55" t="s">
        <v>584</v>
      </c>
      <c r="F262" s="77">
        <v>41816</v>
      </c>
      <c r="G262" s="124" t="s">
        <v>2923</v>
      </c>
      <c r="H262" s="62">
        <v>5.5400000000056338</v>
      </c>
      <c r="I262" s="68" t="s">
        <v>591</v>
      </c>
      <c r="J262" s="68" t="s">
        <v>130</v>
      </c>
      <c r="K262" s="69">
        <v>4.4999999999999998E-2</v>
      </c>
      <c r="L262" s="69">
        <v>9.0500000000062239E-2</v>
      </c>
      <c r="M262" s="62">
        <v>175016.05822799998</v>
      </c>
      <c r="N262" s="64">
        <v>87.22</v>
      </c>
      <c r="O262" s="62">
        <v>152.64901564100001</v>
      </c>
      <c r="P262" s="63">
        <f t="shared" si="3"/>
        <v>1.9112964039741654E-3</v>
      </c>
      <c r="Q262" s="63">
        <f>O262/'סכום נכסי הקרן'!$C$41</f>
        <v>4.8812237060929629E-5</v>
      </c>
    </row>
    <row r="263" spans="1:17">
      <c r="A263" s="61" t="s">
        <v>2897</v>
      </c>
      <c r="B263" s="68" t="s">
        <v>2537</v>
      </c>
      <c r="C263" s="55" t="s">
        <v>2713</v>
      </c>
      <c r="D263" s="124" t="s">
        <v>2923</v>
      </c>
      <c r="E263" s="55" t="s">
        <v>584</v>
      </c>
      <c r="F263" s="77">
        <v>42625</v>
      </c>
      <c r="G263" s="124" t="s">
        <v>2923</v>
      </c>
      <c r="H263" s="62">
        <v>5.5400000000472831</v>
      </c>
      <c r="I263" s="68" t="s">
        <v>591</v>
      </c>
      <c r="J263" s="68" t="s">
        <v>130</v>
      </c>
      <c r="K263" s="69">
        <v>4.4999999999999998E-2</v>
      </c>
      <c r="L263" s="69">
        <v>9.0500000000503261E-2</v>
      </c>
      <c r="M263" s="62">
        <v>48734.723126999997</v>
      </c>
      <c r="N263" s="64">
        <v>87.66</v>
      </c>
      <c r="O263" s="62">
        <v>42.720857936999998</v>
      </c>
      <c r="P263" s="63">
        <f t="shared" si="3"/>
        <v>5.3490172738295926E-4</v>
      </c>
      <c r="Q263" s="63">
        <f>O263/'סכום נכסי הקרן'!$C$41</f>
        <v>1.3660753961043231E-5</v>
      </c>
    </row>
    <row r="264" spans="1:17">
      <c r="A264" s="61" t="s">
        <v>2897</v>
      </c>
      <c r="B264" s="68" t="s">
        <v>2537</v>
      </c>
      <c r="C264" s="55" t="s">
        <v>2714</v>
      </c>
      <c r="D264" s="124" t="s">
        <v>2923</v>
      </c>
      <c r="E264" s="55" t="s">
        <v>584</v>
      </c>
      <c r="F264" s="77">
        <v>42716</v>
      </c>
      <c r="G264" s="124" t="s">
        <v>2923</v>
      </c>
      <c r="H264" s="62">
        <v>5.5399999999456568</v>
      </c>
      <c r="I264" s="68" t="s">
        <v>591</v>
      </c>
      <c r="J264" s="68" t="s">
        <v>130</v>
      </c>
      <c r="K264" s="69">
        <v>4.4999999999999998E-2</v>
      </c>
      <c r="L264" s="69">
        <v>9.0499999999166331E-2</v>
      </c>
      <c r="M264" s="62">
        <v>36870.681357000001</v>
      </c>
      <c r="N264" s="64">
        <v>87.84</v>
      </c>
      <c r="O264" s="62">
        <v>32.387208094000002</v>
      </c>
      <c r="P264" s="63">
        <f t="shared" ref="P264:P286" si="4">IFERROR(O264/$O$8,0)</f>
        <v>4.0551558164256545E-4</v>
      </c>
      <c r="Q264" s="63">
        <f>O264/'סכום נכסי הקרן'!$C$41</f>
        <v>1.0356385677218707E-5</v>
      </c>
    </row>
    <row r="265" spans="1:17">
      <c r="A265" s="61" t="s">
        <v>2897</v>
      </c>
      <c r="B265" s="68" t="s">
        <v>2537</v>
      </c>
      <c r="C265" s="55" t="s">
        <v>2715</v>
      </c>
      <c r="D265" s="124" t="s">
        <v>2923</v>
      </c>
      <c r="E265" s="55" t="s">
        <v>584</v>
      </c>
      <c r="F265" s="77">
        <v>42803</v>
      </c>
      <c r="G265" s="124" t="s">
        <v>2923</v>
      </c>
      <c r="H265" s="62">
        <v>5.5399999999958798</v>
      </c>
      <c r="I265" s="68" t="s">
        <v>591</v>
      </c>
      <c r="J265" s="68" t="s">
        <v>130</v>
      </c>
      <c r="K265" s="69">
        <v>4.4999999999999998E-2</v>
      </c>
      <c r="L265" s="69">
        <v>9.0499999999930539E-2</v>
      </c>
      <c r="M265" s="62">
        <v>236294.99888299999</v>
      </c>
      <c r="N265" s="64">
        <v>88.37</v>
      </c>
      <c r="O265" s="62">
        <v>208.81389220900004</v>
      </c>
      <c r="P265" s="63">
        <f t="shared" si="4"/>
        <v>2.61452875803357E-3</v>
      </c>
      <c r="Q265" s="63">
        <f>O265/'סכום נכסי הקרן'!$C$41</f>
        <v>6.6771955032400915E-5</v>
      </c>
    </row>
    <row r="266" spans="1:17">
      <c r="A266" s="61" t="s">
        <v>2897</v>
      </c>
      <c r="B266" s="68" t="s">
        <v>2537</v>
      </c>
      <c r="C266" s="55" t="s">
        <v>2716</v>
      </c>
      <c r="D266" s="124" t="s">
        <v>2923</v>
      </c>
      <c r="E266" s="55" t="s">
        <v>584</v>
      </c>
      <c r="F266" s="77">
        <v>42898</v>
      </c>
      <c r="G266" s="124" t="s">
        <v>2923</v>
      </c>
      <c r="H266" s="62">
        <v>5.5400000000353193</v>
      </c>
      <c r="I266" s="68" t="s">
        <v>591</v>
      </c>
      <c r="J266" s="68" t="s">
        <v>130</v>
      </c>
      <c r="K266" s="69">
        <v>4.4999999999999998E-2</v>
      </c>
      <c r="L266" s="69">
        <v>9.0500000000729414E-2</v>
      </c>
      <c r="M266" s="62">
        <v>44441.034098999997</v>
      </c>
      <c r="N266" s="64">
        <v>87.92</v>
      </c>
      <c r="O266" s="62">
        <v>39.072559302999998</v>
      </c>
      <c r="P266" s="63">
        <f t="shared" si="4"/>
        <v>4.892219040935179E-4</v>
      </c>
      <c r="Q266" s="63">
        <f>O266/'סכום נכסי הקרן'!$C$41</f>
        <v>1.2494145601047735E-5</v>
      </c>
    </row>
    <row r="267" spans="1:17">
      <c r="A267" s="61" t="s">
        <v>2897</v>
      </c>
      <c r="B267" s="68" t="s">
        <v>2537</v>
      </c>
      <c r="C267" s="55" t="s">
        <v>2717</v>
      </c>
      <c r="D267" s="124" t="s">
        <v>2923</v>
      </c>
      <c r="E267" s="55" t="s">
        <v>584</v>
      </c>
      <c r="F267" s="77">
        <v>42989</v>
      </c>
      <c r="G267" s="124" t="s">
        <v>2923</v>
      </c>
      <c r="H267" s="62">
        <v>5.5399999999627809</v>
      </c>
      <c r="I267" s="68" t="s">
        <v>591</v>
      </c>
      <c r="J267" s="68" t="s">
        <v>130</v>
      </c>
      <c r="K267" s="69">
        <v>4.4999999999999998E-2</v>
      </c>
      <c r="L267" s="69">
        <v>9.0499999999433631E-2</v>
      </c>
      <c r="M267" s="62">
        <v>56001.297381999997</v>
      </c>
      <c r="N267" s="64">
        <v>88.28</v>
      </c>
      <c r="O267" s="62">
        <v>49.437947396000006</v>
      </c>
      <c r="P267" s="63">
        <f t="shared" si="4"/>
        <v>6.190054399044519E-4</v>
      </c>
      <c r="Q267" s="63">
        <f>O267/'סכום נכסי הקרן'!$C$41</f>
        <v>1.5808662754659555E-5</v>
      </c>
    </row>
    <row r="268" spans="1:17">
      <c r="A268" s="61" t="s">
        <v>2897</v>
      </c>
      <c r="B268" s="68" t="s">
        <v>2537</v>
      </c>
      <c r="C268" s="55" t="s">
        <v>2718</v>
      </c>
      <c r="D268" s="124" t="s">
        <v>2923</v>
      </c>
      <c r="E268" s="55" t="s">
        <v>584</v>
      </c>
      <c r="F268" s="77">
        <v>43080</v>
      </c>
      <c r="G268" s="124" t="s">
        <v>2923</v>
      </c>
      <c r="H268" s="62">
        <v>5.5400000000276099</v>
      </c>
      <c r="I268" s="68" t="s">
        <v>591</v>
      </c>
      <c r="J268" s="68" t="s">
        <v>130</v>
      </c>
      <c r="K268" s="69">
        <v>4.4999999999999998E-2</v>
      </c>
      <c r="L268" s="69">
        <v>9.0500000000098599E-2</v>
      </c>
      <c r="M268" s="62">
        <v>17351.137519</v>
      </c>
      <c r="N268" s="64">
        <v>87.67</v>
      </c>
      <c r="O268" s="62">
        <v>15.211743177000001</v>
      </c>
      <c r="P268" s="63">
        <f t="shared" si="4"/>
        <v>1.9046405186624486E-4</v>
      </c>
      <c r="Q268" s="63">
        <f>O268/'סכום נכסי הקרן'!$C$41</f>
        <v>4.8642253665884074E-6</v>
      </c>
    </row>
    <row r="269" spans="1:17">
      <c r="A269" s="61" t="s">
        <v>2897</v>
      </c>
      <c r="B269" s="68" t="s">
        <v>2537</v>
      </c>
      <c r="C269" s="55" t="s">
        <v>2719</v>
      </c>
      <c r="D269" s="124" t="s">
        <v>2923</v>
      </c>
      <c r="E269" s="55" t="s">
        <v>584</v>
      </c>
      <c r="F269" s="77">
        <v>43171</v>
      </c>
      <c r="G269" s="124" t="s">
        <v>2923</v>
      </c>
      <c r="H269" s="62">
        <v>5.4300000002629956</v>
      </c>
      <c r="I269" s="68" t="s">
        <v>591</v>
      </c>
      <c r="J269" s="68" t="s">
        <v>130</v>
      </c>
      <c r="K269" s="69">
        <v>4.4999999999999998E-2</v>
      </c>
      <c r="L269" s="69">
        <v>9.1500000003538626E-2</v>
      </c>
      <c r="M269" s="62">
        <v>12964.515084999999</v>
      </c>
      <c r="N269" s="64">
        <v>88.28</v>
      </c>
      <c r="O269" s="62">
        <v>11.445074493</v>
      </c>
      <c r="P269" s="63">
        <f t="shared" si="4"/>
        <v>1.4330213417905563E-4</v>
      </c>
      <c r="Q269" s="63">
        <f>O269/'סכום נכסי הקרן'!$C$41</f>
        <v>3.6597660783229089E-6</v>
      </c>
    </row>
    <row r="270" spans="1:17">
      <c r="A270" s="61" t="s">
        <v>2897</v>
      </c>
      <c r="B270" s="68" t="s">
        <v>2537</v>
      </c>
      <c r="C270" s="55" t="s">
        <v>2720</v>
      </c>
      <c r="D270" s="124" t="s">
        <v>2923</v>
      </c>
      <c r="E270" s="55" t="s">
        <v>584</v>
      </c>
      <c r="F270" s="77">
        <v>43341</v>
      </c>
      <c r="G270" s="124" t="s">
        <v>2923</v>
      </c>
      <c r="H270" s="62">
        <v>5.580000000075227</v>
      </c>
      <c r="I270" s="68" t="s">
        <v>591</v>
      </c>
      <c r="J270" s="68" t="s">
        <v>130</v>
      </c>
      <c r="K270" s="69">
        <v>4.4999999999999998E-2</v>
      </c>
      <c r="L270" s="69">
        <v>8.7800000001239858E-2</v>
      </c>
      <c r="M270" s="62">
        <v>32524.828713999999</v>
      </c>
      <c r="N270" s="64">
        <v>88.28</v>
      </c>
      <c r="O270" s="62">
        <v>28.712917898000001</v>
      </c>
      <c r="P270" s="63">
        <f t="shared" si="4"/>
        <v>3.5951032173779001E-4</v>
      </c>
      <c r="Q270" s="63">
        <f>O270/'סכום נכסי הקרן'!$C$41</f>
        <v>9.1814660531079447E-6</v>
      </c>
    </row>
    <row r="271" spans="1:17">
      <c r="A271" s="61" t="s">
        <v>2897</v>
      </c>
      <c r="B271" s="68" t="s">
        <v>2537</v>
      </c>
      <c r="C271" s="55" t="s">
        <v>2721</v>
      </c>
      <c r="D271" s="124" t="s">
        <v>2923</v>
      </c>
      <c r="E271" s="55" t="s">
        <v>584</v>
      </c>
      <c r="F271" s="77">
        <v>43990</v>
      </c>
      <c r="G271" s="124" t="s">
        <v>2923</v>
      </c>
      <c r="H271" s="62">
        <v>5.5399999999725793</v>
      </c>
      <c r="I271" s="68" t="s">
        <v>591</v>
      </c>
      <c r="J271" s="68" t="s">
        <v>130</v>
      </c>
      <c r="K271" s="69">
        <v>4.4999999999999998E-2</v>
      </c>
      <c r="L271" s="69">
        <v>9.049999999982862E-2</v>
      </c>
      <c r="M271" s="62">
        <v>33545.700756999999</v>
      </c>
      <c r="N271" s="64">
        <v>86.97</v>
      </c>
      <c r="O271" s="62">
        <v>29.174695370000002</v>
      </c>
      <c r="P271" s="63">
        <f t="shared" si="4"/>
        <v>3.6529217115204086E-4</v>
      </c>
      <c r="Q271" s="63">
        <f>O271/'סכום נכסי הקרן'!$C$41</f>
        <v>9.3291276108193368E-6</v>
      </c>
    </row>
    <row r="272" spans="1:17">
      <c r="A272" s="61" t="s">
        <v>2897</v>
      </c>
      <c r="B272" s="68" t="s">
        <v>2537</v>
      </c>
      <c r="C272" s="55" t="s">
        <v>2722</v>
      </c>
      <c r="D272" s="124" t="s">
        <v>2923</v>
      </c>
      <c r="E272" s="55" t="s">
        <v>584</v>
      </c>
      <c r="F272" s="77">
        <v>41893</v>
      </c>
      <c r="G272" s="124" t="s">
        <v>2923</v>
      </c>
      <c r="H272" s="62">
        <v>5.5400000000750884</v>
      </c>
      <c r="I272" s="68" t="s">
        <v>591</v>
      </c>
      <c r="J272" s="68" t="s">
        <v>130</v>
      </c>
      <c r="K272" s="69">
        <v>4.4999999999999998E-2</v>
      </c>
      <c r="L272" s="69">
        <v>9.0500000001106237E-2</v>
      </c>
      <c r="M272" s="62">
        <v>34336.386712</v>
      </c>
      <c r="N272" s="64">
        <v>86.88</v>
      </c>
      <c r="O272" s="62">
        <v>29.831452793999997</v>
      </c>
      <c r="P272" s="63">
        <f t="shared" si="4"/>
        <v>3.7351533654556452E-4</v>
      </c>
      <c r="Q272" s="63">
        <f>O272/'סכום נכסי הקרן'!$C$41</f>
        <v>9.5391374751947934E-6</v>
      </c>
    </row>
    <row r="273" spans="1:17">
      <c r="A273" s="61" t="s">
        <v>2897</v>
      </c>
      <c r="B273" s="68" t="s">
        <v>2537</v>
      </c>
      <c r="C273" s="55" t="s">
        <v>2723</v>
      </c>
      <c r="D273" s="124" t="s">
        <v>2923</v>
      </c>
      <c r="E273" s="55" t="s">
        <v>584</v>
      </c>
      <c r="F273" s="77">
        <v>42151</v>
      </c>
      <c r="G273" s="124" t="s">
        <v>2923</v>
      </c>
      <c r="H273" s="62">
        <v>5.5399999999820553</v>
      </c>
      <c r="I273" s="68" t="s">
        <v>591</v>
      </c>
      <c r="J273" s="68" t="s">
        <v>130</v>
      </c>
      <c r="K273" s="69">
        <v>4.4999999999999998E-2</v>
      </c>
      <c r="L273" s="69">
        <v>9.0499999999651082E-2</v>
      </c>
      <c r="M273" s="62">
        <v>125745.697969</v>
      </c>
      <c r="N273" s="64">
        <v>87.75</v>
      </c>
      <c r="O273" s="62">
        <v>110.34185753700002</v>
      </c>
      <c r="P273" s="63">
        <f t="shared" si="4"/>
        <v>1.3815745527916345E-3</v>
      </c>
      <c r="Q273" s="63">
        <f>O273/'סכום נכסי הקרן'!$C$41</f>
        <v>3.5283770977640908E-5</v>
      </c>
    </row>
    <row r="274" spans="1:17">
      <c r="A274" s="61" t="s">
        <v>2897</v>
      </c>
      <c r="B274" s="68" t="s">
        <v>2537</v>
      </c>
      <c r="C274" s="55" t="s">
        <v>2724</v>
      </c>
      <c r="D274" s="124" t="s">
        <v>2923</v>
      </c>
      <c r="E274" s="55" t="s">
        <v>584</v>
      </c>
      <c r="F274" s="77">
        <v>42166</v>
      </c>
      <c r="G274" s="124" t="s">
        <v>2923</v>
      </c>
      <c r="H274" s="62">
        <v>5.5399999999859375</v>
      </c>
      <c r="I274" s="68" t="s">
        <v>591</v>
      </c>
      <c r="J274" s="68" t="s">
        <v>130</v>
      </c>
      <c r="K274" s="69">
        <v>4.4999999999999998E-2</v>
      </c>
      <c r="L274" s="69">
        <v>9.0499999999764019E-2</v>
      </c>
      <c r="M274" s="62">
        <v>118312.88020700001</v>
      </c>
      <c r="N274" s="64">
        <v>87.75</v>
      </c>
      <c r="O274" s="62">
        <v>103.819559549</v>
      </c>
      <c r="P274" s="63">
        <f t="shared" si="4"/>
        <v>1.2999097963058801E-3</v>
      </c>
      <c r="Q274" s="63">
        <f>O274/'סכום נכסי הקרן'!$C$41</f>
        <v>3.3198150220537449E-5</v>
      </c>
    </row>
    <row r="275" spans="1:17">
      <c r="A275" s="61" t="s">
        <v>2897</v>
      </c>
      <c r="B275" s="68" t="s">
        <v>2537</v>
      </c>
      <c r="C275" s="55" t="s">
        <v>2725</v>
      </c>
      <c r="D275" s="124" t="s">
        <v>2923</v>
      </c>
      <c r="E275" s="55" t="s">
        <v>584</v>
      </c>
      <c r="F275" s="77">
        <v>42257</v>
      </c>
      <c r="G275" s="124" t="s">
        <v>2923</v>
      </c>
      <c r="H275" s="62">
        <v>5.5400000000452723</v>
      </c>
      <c r="I275" s="68" t="s">
        <v>591</v>
      </c>
      <c r="J275" s="68" t="s">
        <v>130</v>
      </c>
      <c r="K275" s="69">
        <v>4.4999999999999998E-2</v>
      </c>
      <c r="L275" s="69">
        <v>9.0500000000657166E-2</v>
      </c>
      <c r="M275" s="62">
        <v>62871.992636000003</v>
      </c>
      <c r="N275" s="64">
        <v>87.13</v>
      </c>
      <c r="O275" s="62">
        <v>54.780366988000004</v>
      </c>
      <c r="P275" s="63">
        <f t="shared" si="4"/>
        <v>6.8589710842804615E-4</v>
      </c>
      <c r="Q275" s="63">
        <f>O275/'סכום נכסי הקרן'!$C$41</f>
        <v>1.7516996414779255E-5</v>
      </c>
    </row>
    <row r="276" spans="1:17">
      <c r="A276" s="61" t="s">
        <v>2897</v>
      </c>
      <c r="B276" s="68" t="s">
        <v>2537</v>
      </c>
      <c r="C276" s="55" t="s">
        <v>2726</v>
      </c>
      <c r="D276" s="124" t="s">
        <v>2923</v>
      </c>
      <c r="E276" s="55" t="s">
        <v>584</v>
      </c>
      <c r="F276" s="77">
        <v>42348</v>
      </c>
      <c r="G276" s="124" t="s">
        <v>2923</v>
      </c>
      <c r="H276" s="62">
        <v>5.5399999999716814</v>
      </c>
      <c r="I276" s="68" t="s">
        <v>591</v>
      </c>
      <c r="J276" s="68" t="s">
        <v>130</v>
      </c>
      <c r="K276" s="69">
        <v>4.4999999999999998E-2</v>
      </c>
      <c r="L276" s="69">
        <v>9.0499999999606687E-2</v>
      </c>
      <c r="M276" s="62">
        <v>108874.644202</v>
      </c>
      <c r="N276" s="64">
        <v>87.57</v>
      </c>
      <c r="O276" s="62">
        <v>95.341528554999996</v>
      </c>
      <c r="P276" s="63">
        <f t="shared" si="4"/>
        <v>1.1937575877012576E-3</v>
      </c>
      <c r="Q276" s="63">
        <f>O276/'סכום נכסי הקרן'!$C$41</f>
        <v>3.0487149059139284E-5</v>
      </c>
    </row>
    <row r="277" spans="1:17">
      <c r="A277" s="61" t="s">
        <v>2897</v>
      </c>
      <c r="B277" s="68" t="s">
        <v>2537</v>
      </c>
      <c r="C277" s="55" t="s">
        <v>2727</v>
      </c>
      <c r="D277" s="124" t="s">
        <v>2923</v>
      </c>
      <c r="E277" s="55" t="s">
        <v>584</v>
      </c>
      <c r="F277" s="77">
        <v>42439</v>
      </c>
      <c r="G277" s="124" t="s">
        <v>2923</v>
      </c>
      <c r="H277" s="62">
        <v>5.5399999999858371</v>
      </c>
      <c r="I277" s="68" t="s">
        <v>591</v>
      </c>
      <c r="J277" s="68" t="s">
        <v>130</v>
      </c>
      <c r="K277" s="69">
        <v>4.4999999999999998E-2</v>
      </c>
      <c r="L277" s="69">
        <v>9.0499999999724606E-2</v>
      </c>
      <c r="M277" s="62">
        <v>129308.818325</v>
      </c>
      <c r="N277" s="64">
        <v>88.46</v>
      </c>
      <c r="O277" s="62">
        <v>114.38658360300001</v>
      </c>
      <c r="P277" s="63">
        <f t="shared" si="4"/>
        <v>1.4322179870289527E-3</v>
      </c>
      <c r="Q277" s="63">
        <f>O277/'סכום נכסי הקרן'!$C$41</f>
        <v>3.6577144058044084E-5</v>
      </c>
    </row>
    <row r="278" spans="1:17">
      <c r="A278" s="61" t="s">
        <v>2897</v>
      </c>
      <c r="B278" s="68" t="s">
        <v>2537</v>
      </c>
      <c r="C278" s="55" t="s">
        <v>2728</v>
      </c>
      <c r="D278" s="124" t="s">
        <v>2923</v>
      </c>
      <c r="E278" s="55" t="s">
        <v>584</v>
      </c>
      <c r="F278" s="77">
        <v>42549</v>
      </c>
      <c r="G278" s="124" t="s">
        <v>2923</v>
      </c>
      <c r="H278" s="62">
        <v>5.5700000000065568</v>
      </c>
      <c r="I278" s="68" t="s">
        <v>591</v>
      </c>
      <c r="J278" s="68" t="s">
        <v>130</v>
      </c>
      <c r="K278" s="69">
        <v>4.4999999999999998E-2</v>
      </c>
      <c r="L278" s="69">
        <v>8.9199999999960408E-2</v>
      </c>
      <c r="M278" s="62">
        <v>90954.313506000006</v>
      </c>
      <c r="N278" s="64">
        <v>88.86</v>
      </c>
      <c r="O278" s="62">
        <v>80.82200717100001</v>
      </c>
      <c r="P278" s="63">
        <f t="shared" si="4"/>
        <v>1.0119607454999935E-3</v>
      </c>
      <c r="Q278" s="63">
        <f>O278/'סכום נכסי הקרן'!$C$41</f>
        <v>2.584427391951941E-5</v>
      </c>
    </row>
    <row r="279" spans="1:17">
      <c r="A279" s="61" t="s">
        <v>2897</v>
      </c>
      <c r="B279" s="68" t="s">
        <v>2537</v>
      </c>
      <c r="C279" s="55" t="s">
        <v>2729</v>
      </c>
      <c r="D279" s="124" t="s">
        <v>2923</v>
      </c>
      <c r="E279" s="55" t="s">
        <v>584</v>
      </c>
      <c r="F279" s="77">
        <v>42604</v>
      </c>
      <c r="G279" s="124" t="s">
        <v>2923</v>
      </c>
      <c r="H279" s="62">
        <v>5.5399999999904095</v>
      </c>
      <c r="I279" s="68" t="s">
        <v>591</v>
      </c>
      <c r="J279" s="68" t="s">
        <v>130</v>
      </c>
      <c r="K279" s="69">
        <v>4.4999999999999998E-2</v>
      </c>
      <c r="L279" s="69">
        <v>9.0499999999808178E-2</v>
      </c>
      <c r="M279" s="62">
        <v>118938.59625</v>
      </c>
      <c r="N279" s="64">
        <v>87.66</v>
      </c>
      <c r="O279" s="62">
        <v>104.2615728</v>
      </c>
      <c r="P279" s="63">
        <f t="shared" si="4"/>
        <v>1.3054441807471926E-3</v>
      </c>
      <c r="Q279" s="63">
        <f>O279/'סכום נכסי הקרן'!$C$41</f>
        <v>3.3339491817149019E-5</v>
      </c>
    </row>
    <row r="280" spans="1:17">
      <c r="A280" s="123" t="s">
        <v>2923</v>
      </c>
      <c r="B280" s="124" t="s">
        <v>2923</v>
      </c>
      <c r="C280" s="124" t="s">
        <v>2923</v>
      </c>
      <c r="D280" s="124" t="s">
        <v>2923</v>
      </c>
      <c r="E280" s="124" t="s">
        <v>2923</v>
      </c>
      <c r="F280" s="124" t="s">
        <v>2923</v>
      </c>
      <c r="G280" s="124" t="s">
        <v>2923</v>
      </c>
      <c r="H280" s="124" t="s">
        <v>2923</v>
      </c>
      <c r="I280" s="124" t="s">
        <v>2923</v>
      </c>
      <c r="J280" s="124" t="s">
        <v>2923</v>
      </c>
      <c r="K280" s="124" t="s">
        <v>2923</v>
      </c>
      <c r="L280" s="124" t="s">
        <v>2923</v>
      </c>
      <c r="M280" s="124" t="s">
        <v>2923</v>
      </c>
      <c r="N280" s="124" t="s">
        <v>2923</v>
      </c>
      <c r="O280" s="124" t="s">
        <v>2923</v>
      </c>
      <c r="P280" s="124" t="s">
        <v>2923</v>
      </c>
      <c r="Q280" s="124" t="s">
        <v>2923</v>
      </c>
    </row>
    <row r="281" spans="1:17">
      <c r="A281" s="71" t="s">
        <v>35</v>
      </c>
      <c r="B281" s="121" t="s">
        <v>2923</v>
      </c>
      <c r="C281" s="121" t="s">
        <v>2923</v>
      </c>
      <c r="D281" s="121" t="s">
        <v>2923</v>
      </c>
      <c r="E281" s="121" t="s">
        <v>2923</v>
      </c>
      <c r="F281" s="121" t="s">
        <v>2923</v>
      </c>
      <c r="G281" s="121" t="s">
        <v>2923</v>
      </c>
      <c r="H281" s="121" t="s">
        <v>2923</v>
      </c>
      <c r="I281" s="121" t="s">
        <v>2923</v>
      </c>
      <c r="J281" s="121" t="s">
        <v>2923</v>
      </c>
      <c r="K281" s="121" t="s">
        <v>2923</v>
      </c>
      <c r="L281" s="121" t="s">
        <v>2923</v>
      </c>
      <c r="M281" s="121" t="s">
        <v>2923</v>
      </c>
      <c r="N281" s="121" t="s">
        <v>2923</v>
      </c>
      <c r="O281" s="65">
        <v>3342.6869250080003</v>
      </c>
      <c r="P281" s="66">
        <f t="shared" si="4"/>
        <v>4.1853302967931265E-2</v>
      </c>
      <c r="Q281" s="66">
        <f>O281/'סכום נכסי הקרן'!$C$41</f>
        <v>1.068883581848242E-3</v>
      </c>
    </row>
    <row r="282" spans="1:17">
      <c r="A282" s="61" t="s">
        <v>2898</v>
      </c>
      <c r="B282" s="68" t="s">
        <v>2528</v>
      </c>
      <c r="C282" s="55">
        <v>9915</v>
      </c>
      <c r="D282" s="124" t="s">
        <v>2923</v>
      </c>
      <c r="E282" s="55" t="s">
        <v>584</v>
      </c>
      <c r="F282" s="77">
        <v>45291</v>
      </c>
      <c r="G282" s="124" t="s">
        <v>2923</v>
      </c>
      <c r="H282" s="62">
        <v>3</v>
      </c>
      <c r="I282" s="68" t="s">
        <v>502</v>
      </c>
      <c r="J282" s="68" t="s">
        <v>130</v>
      </c>
      <c r="K282" s="69">
        <v>6.5000000000000002E-2</v>
      </c>
      <c r="L282" s="69">
        <v>6.5000000000000002E-2</v>
      </c>
      <c r="M282" s="62">
        <v>3103423.4653899996</v>
      </c>
      <c r="N282" s="64">
        <v>107.70966199999999</v>
      </c>
      <c r="O282" s="62">
        <v>3342.6869250080003</v>
      </c>
      <c r="P282" s="63">
        <f t="shared" si="4"/>
        <v>4.1853302967931265E-2</v>
      </c>
      <c r="Q282" s="63">
        <f>O282/'סכום נכסי הקרן'!$C$41</f>
        <v>1.068883581848242E-3</v>
      </c>
    </row>
    <row r="283" spans="1:17">
      <c r="A283" s="123" t="s">
        <v>2923</v>
      </c>
      <c r="B283" s="124" t="s">
        <v>2923</v>
      </c>
      <c r="C283" s="124" t="s">
        <v>2923</v>
      </c>
      <c r="D283" s="124" t="s">
        <v>2923</v>
      </c>
      <c r="E283" s="124" t="s">
        <v>2923</v>
      </c>
      <c r="F283" s="124" t="s">
        <v>2923</v>
      </c>
      <c r="G283" s="124" t="s">
        <v>2923</v>
      </c>
      <c r="H283" s="124" t="s">
        <v>2923</v>
      </c>
      <c r="I283" s="124" t="s">
        <v>2923</v>
      </c>
      <c r="J283" s="124" t="s">
        <v>2923</v>
      </c>
      <c r="K283" s="124" t="s">
        <v>2923</v>
      </c>
      <c r="L283" s="124" t="s">
        <v>2923</v>
      </c>
      <c r="M283" s="124" t="s">
        <v>2923</v>
      </c>
      <c r="N283" s="124" t="s">
        <v>2923</v>
      </c>
      <c r="O283" s="124" t="s">
        <v>2923</v>
      </c>
      <c r="P283" s="124" t="s">
        <v>2923</v>
      </c>
      <c r="Q283" s="124" t="s">
        <v>2923</v>
      </c>
    </row>
    <row r="284" spans="1:17">
      <c r="A284" s="56" t="s">
        <v>38</v>
      </c>
      <c r="B284" s="121" t="s">
        <v>2923</v>
      </c>
      <c r="C284" s="121" t="s">
        <v>2923</v>
      </c>
      <c r="D284" s="121" t="s">
        <v>2923</v>
      </c>
      <c r="E284" s="121" t="s">
        <v>2923</v>
      </c>
      <c r="F284" s="121" t="s">
        <v>2923</v>
      </c>
      <c r="G284" s="121" t="s">
        <v>2923</v>
      </c>
      <c r="H284" s="65">
        <v>2</v>
      </c>
      <c r="I284" s="121" t="s">
        <v>2923</v>
      </c>
      <c r="J284" s="121" t="s">
        <v>2923</v>
      </c>
      <c r="K284" s="121" t="s">
        <v>2923</v>
      </c>
      <c r="L284" s="75">
        <v>6.2400000000000004E-2</v>
      </c>
      <c r="M284" s="121" t="s">
        <v>2923</v>
      </c>
      <c r="N284" s="121" t="s">
        <v>2923</v>
      </c>
      <c r="O284" s="65">
        <v>819.88185999999996</v>
      </c>
      <c r="P284" s="66">
        <f t="shared" si="4"/>
        <v>1.0265623031510459E-2</v>
      </c>
      <c r="Q284" s="66">
        <f>O284/'סכום נכסי הקרן'!$C$41</f>
        <v>2.6217180336357744E-4</v>
      </c>
    </row>
    <row r="285" spans="1:17">
      <c r="A285" s="71" t="s">
        <v>36</v>
      </c>
      <c r="B285" s="121" t="s">
        <v>2923</v>
      </c>
      <c r="C285" s="121" t="s">
        <v>2923</v>
      </c>
      <c r="D285" s="121" t="s">
        <v>2923</v>
      </c>
      <c r="E285" s="121" t="s">
        <v>2923</v>
      </c>
      <c r="F285" s="121" t="s">
        <v>2923</v>
      </c>
      <c r="G285" s="121" t="s">
        <v>2923</v>
      </c>
      <c r="H285" s="65">
        <v>2</v>
      </c>
      <c r="I285" s="121" t="s">
        <v>2923</v>
      </c>
      <c r="J285" s="121" t="s">
        <v>2923</v>
      </c>
      <c r="K285" s="121" t="s">
        <v>2923</v>
      </c>
      <c r="L285" s="75">
        <v>6.2400000000000004E-2</v>
      </c>
      <c r="M285" s="121" t="s">
        <v>2923</v>
      </c>
      <c r="N285" s="121" t="s">
        <v>2923</v>
      </c>
      <c r="O285" s="65">
        <v>819.88185999999996</v>
      </c>
      <c r="P285" s="66">
        <f t="shared" si="4"/>
        <v>1.0265623031510459E-2</v>
      </c>
      <c r="Q285" s="66">
        <f>O285/'סכום נכסי הקרן'!$C$41</f>
        <v>2.6217180336357744E-4</v>
      </c>
    </row>
    <row r="286" spans="1:17">
      <c r="A286" s="61" t="s">
        <v>2899</v>
      </c>
      <c r="B286" s="68" t="s">
        <v>2537</v>
      </c>
      <c r="C286" s="55">
        <v>4623</v>
      </c>
      <c r="D286" s="124" t="s">
        <v>2923</v>
      </c>
      <c r="E286" s="55" t="s">
        <v>2730</v>
      </c>
      <c r="F286" s="77">
        <v>42354</v>
      </c>
      <c r="G286" s="55" t="s">
        <v>2731</v>
      </c>
      <c r="H286" s="62">
        <v>2</v>
      </c>
      <c r="I286" s="68" t="s">
        <v>2848</v>
      </c>
      <c r="J286" s="68" t="s">
        <v>129</v>
      </c>
      <c r="K286" s="69">
        <v>5.0199999999999995E-2</v>
      </c>
      <c r="L286" s="69">
        <v>6.2400000000000004E-2</v>
      </c>
      <c r="M286" s="62">
        <v>225463.39</v>
      </c>
      <c r="N286" s="64">
        <v>100.26</v>
      </c>
      <c r="O286" s="62">
        <v>819.88185999999996</v>
      </c>
      <c r="P286" s="63">
        <f t="shared" si="4"/>
        <v>1.0265623031510459E-2</v>
      </c>
      <c r="Q286" s="63">
        <f>O286/'סכום נכסי הקרן'!$C$41</f>
        <v>2.6217180336357744E-4</v>
      </c>
    </row>
    <row r="287" spans="1:17">
      <c r="A287" s="126" t="s">
        <v>2923</v>
      </c>
      <c r="B287" s="126" t="s">
        <v>2923</v>
      </c>
      <c r="C287" s="126" t="s">
        <v>2923</v>
      </c>
      <c r="D287" s="126" t="s">
        <v>2923</v>
      </c>
      <c r="E287" s="127" t="s">
        <v>2923</v>
      </c>
      <c r="F287" s="127" t="s">
        <v>2923</v>
      </c>
      <c r="G287" s="127" t="s">
        <v>2923</v>
      </c>
      <c r="H287" s="127" t="s">
        <v>2923</v>
      </c>
      <c r="I287" s="127" t="s">
        <v>2923</v>
      </c>
      <c r="J287" s="127" t="s">
        <v>2923</v>
      </c>
      <c r="K287" s="127" t="s">
        <v>2923</v>
      </c>
      <c r="L287" s="127" t="s">
        <v>2923</v>
      </c>
      <c r="M287" s="127" t="s">
        <v>2923</v>
      </c>
      <c r="N287" s="127" t="s">
        <v>2923</v>
      </c>
      <c r="O287" s="127" t="s">
        <v>2923</v>
      </c>
      <c r="P287" s="127" t="s">
        <v>2923</v>
      </c>
      <c r="Q287" s="127" t="s">
        <v>2923</v>
      </c>
    </row>
    <row r="288" spans="1:17">
      <c r="A288" s="126" t="s">
        <v>2923</v>
      </c>
      <c r="B288" s="126" t="s">
        <v>2923</v>
      </c>
      <c r="C288" s="126" t="s">
        <v>2923</v>
      </c>
      <c r="D288" s="126" t="s">
        <v>2923</v>
      </c>
      <c r="E288" s="127" t="s">
        <v>2923</v>
      </c>
      <c r="F288" s="127" t="s">
        <v>2923</v>
      </c>
      <c r="G288" s="127" t="s">
        <v>2923</v>
      </c>
      <c r="H288" s="127" t="s">
        <v>2923</v>
      </c>
      <c r="I288" s="127" t="s">
        <v>2923</v>
      </c>
      <c r="J288" s="127" t="s">
        <v>2923</v>
      </c>
      <c r="K288" s="127" t="s">
        <v>2923</v>
      </c>
      <c r="L288" s="127" t="s">
        <v>2923</v>
      </c>
      <c r="M288" s="127" t="s">
        <v>2923</v>
      </c>
      <c r="N288" s="127" t="s">
        <v>2923</v>
      </c>
      <c r="O288" s="127" t="s">
        <v>2923</v>
      </c>
      <c r="P288" s="127" t="s">
        <v>2923</v>
      </c>
      <c r="Q288" s="127" t="s">
        <v>2923</v>
      </c>
    </row>
    <row r="289" spans="1:17">
      <c r="A289" s="126" t="s">
        <v>2923</v>
      </c>
      <c r="B289" s="126" t="s">
        <v>2923</v>
      </c>
      <c r="C289" s="126" t="s">
        <v>2923</v>
      </c>
      <c r="D289" s="126" t="s">
        <v>2923</v>
      </c>
      <c r="E289" s="127" t="s">
        <v>2923</v>
      </c>
      <c r="F289" s="127" t="s">
        <v>2923</v>
      </c>
      <c r="G289" s="127" t="s">
        <v>2923</v>
      </c>
      <c r="H289" s="127" t="s">
        <v>2923</v>
      </c>
      <c r="I289" s="127" t="s">
        <v>2923</v>
      </c>
      <c r="J289" s="127" t="s">
        <v>2923</v>
      </c>
      <c r="K289" s="127" t="s">
        <v>2923</v>
      </c>
      <c r="L289" s="127" t="s">
        <v>2923</v>
      </c>
      <c r="M289" s="127" t="s">
        <v>2923</v>
      </c>
      <c r="N289" s="127" t="s">
        <v>2923</v>
      </c>
      <c r="O289" s="127" t="s">
        <v>2923</v>
      </c>
      <c r="P289" s="127" t="s">
        <v>2923</v>
      </c>
      <c r="Q289" s="127" t="s">
        <v>2923</v>
      </c>
    </row>
    <row r="290" spans="1:17">
      <c r="A290" s="96" t="s">
        <v>205</v>
      </c>
      <c r="B290" s="126" t="s">
        <v>2923</v>
      </c>
      <c r="C290" s="126" t="s">
        <v>2923</v>
      </c>
      <c r="D290" s="126" t="s">
        <v>2923</v>
      </c>
      <c r="E290" s="127" t="s">
        <v>2923</v>
      </c>
      <c r="F290" s="127" t="s">
        <v>2923</v>
      </c>
      <c r="G290" s="127" t="s">
        <v>2923</v>
      </c>
      <c r="H290" s="127" t="s">
        <v>2923</v>
      </c>
      <c r="I290" s="127" t="s">
        <v>2923</v>
      </c>
      <c r="J290" s="127" t="s">
        <v>2923</v>
      </c>
      <c r="K290" s="127" t="s">
        <v>2923</v>
      </c>
      <c r="L290" s="127" t="s">
        <v>2923</v>
      </c>
      <c r="M290" s="127" t="s">
        <v>2923</v>
      </c>
      <c r="N290" s="127" t="s">
        <v>2923</v>
      </c>
      <c r="O290" s="127" t="s">
        <v>2923</v>
      </c>
      <c r="P290" s="127" t="s">
        <v>2923</v>
      </c>
      <c r="Q290" s="127" t="s">
        <v>2923</v>
      </c>
    </row>
    <row r="291" spans="1:17">
      <c r="A291" s="96" t="s">
        <v>110</v>
      </c>
      <c r="B291" s="126" t="s">
        <v>2923</v>
      </c>
      <c r="C291" s="126" t="s">
        <v>2923</v>
      </c>
      <c r="D291" s="126" t="s">
        <v>2923</v>
      </c>
      <c r="E291" s="127" t="s">
        <v>2923</v>
      </c>
      <c r="F291" s="127" t="s">
        <v>2923</v>
      </c>
      <c r="G291" s="127" t="s">
        <v>2923</v>
      </c>
      <c r="H291" s="127" t="s">
        <v>2923</v>
      </c>
      <c r="I291" s="127" t="s">
        <v>2923</v>
      </c>
      <c r="J291" s="127" t="s">
        <v>2923</v>
      </c>
      <c r="K291" s="127" t="s">
        <v>2923</v>
      </c>
      <c r="L291" s="127" t="s">
        <v>2923</v>
      </c>
      <c r="M291" s="127" t="s">
        <v>2923</v>
      </c>
      <c r="N291" s="127" t="s">
        <v>2923</v>
      </c>
      <c r="O291" s="127" t="s">
        <v>2923</v>
      </c>
      <c r="P291" s="127" t="s">
        <v>2923</v>
      </c>
      <c r="Q291" s="127" t="s">
        <v>2923</v>
      </c>
    </row>
    <row r="292" spans="1:17">
      <c r="A292" s="96" t="s">
        <v>188</v>
      </c>
      <c r="B292" s="126" t="s">
        <v>2923</v>
      </c>
      <c r="C292" s="126" t="s">
        <v>2923</v>
      </c>
      <c r="D292" s="126" t="s">
        <v>2923</v>
      </c>
      <c r="E292" s="127" t="s">
        <v>2923</v>
      </c>
      <c r="F292" s="127" t="s">
        <v>2923</v>
      </c>
      <c r="G292" s="127" t="s">
        <v>2923</v>
      </c>
      <c r="H292" s="127" t="s">
        <v>2923</v>
      </c>
      <c r="I292" s="127" t="s">
        <v>2923</v>
      </c>
      <c r="J292" s="127" t="s">
        <v>2923</v>
      </c>
      <c r="K292" s="127" t="s">
        <v>2923</v>
      </c>
      <c r="L292" s="127" t="s">
        <v>2923</v>
      </c>
      <c r="M292" s="127" t="s">
        <v>2923</v>
      </c>
      <c r="N292" s="127" t="s">
        <v>2923</v>
      </c>
      <c r="O292" s="127" t="s">
        <v>2923</v>
      </c>
      <c r="P292" s="127" t="s">
        <v>2923</v>
      </c>
      <c r="Q292" s="127" t="s">
        <v>2923</v>
      </c>
    </row>
    <row r="293" spans="1:17">
      <c r="A293" s="96" t="s">
        <v>196</v>
      </c>
      <c r="B293" s="126" t="s">
        <v>2923</v>
      </c>
      <c r="C293" s="126" t="s">
        <v>2923</v>
      </c>
      <c r="D293" s="126" t="s">
        <v>2923</v>
      </c>
      <c r="E293" s="127" t="s">
        <v>2923</v>
      </c>
      <c r="F293" s="127" t="s">
        <v>2923</v>
      </c>
      <c r="G293" s="127" t="s">
        <v>2923</v>
      </c>
      <c r="H293" s="127" t="s">
        <v>2923</v>
      </c>
      <c r="I293" s="127" t="s">
        <v>2923</v>
      </c>
      <c r="J293" s="127" t="s">
        <v>2923</v>
      </c>
      <c r="K293" s="127" t="s">
        <v>2923</v>
      </c>
      <c r="L293" s="127" t="s">
        <v>2923</v>
      </c>
      <c r="M293" s="127" t="s">
        <v>2923</v>
      </c>
      <c r="N293" s="127" t="s">
        <v>2923</v>
      </c>
      <c r="O293" s="127" t="s">
        <v>2923</v>
      </c>
      <c r="P293" s="127" t="s">
        <v>2923</v>
      </c>
      <c r="Q293" s="127" t="s">
        <v>2923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286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287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143</v>
      </c>
      <c r="B1" s="37" t="s" vm="1">
        <v>213</v>
      </c>
    </row>
    <row r="2" spans="1:14">
      <c r="A2" s="37" t="s">
        <v>142</v>
      </c>
      <c r="B2" s="37" t="s">
        <v>214</v>
      </c>
    </row>
    <row r="3" spans="1:14">
      <c r="A3" s="37" t="s">
        <v>144</v>
      </c>
      <c r="B3" s="37" t="s">
        <v>215</v>
      </c>
    </row>
    <row r="4" spans="1:14">
      <c r="A4" s="37" t="s">
        <v>145</v>
      </c>
      <c r="B4" s="37">
        <v>2207</v>
      </c>
    </row>
    <row r="5" spans="1:14" s="3" customFormat="1">
      <c r="A5" s="38" t="s">
        <v>114</v>
      </c>
      <c r="B5" s="39" t="s">
        <v>45</v>
      </c>
      <c r="C5" s="39" t="s">
        <v>115</v>
      </c>
      <c r="D5" s="39" t="s">
        <v>14</v>
      </c>
      <c r="E5" s="39" t="s">
        <v>66</v>
      </c>
      <c r="F5" s="39" t="s">
        <v>17</v>
      </c>
      <c r="G5" s="39" t="s">
        <v>101</v>
      </c>
      <c r="H5" s="39" t="s">
        <v>53</v>
      </c>
      <c r="I5" s="39" t="s">
        <v>18</v>
      </c>
      <c r="J5" s="39" t="s">
        <v>190</v>
      </c>
      <c r="K5" s="39" t="s">
        <v>189</v>
      </c>
      <c r="L5" s="39" t="s">
        <v>109</v>
      </c>
      <c r="M5" s="39" t="s">
        <v>146</v>
      </c>
      <c r="N5" s="41" t="s">
        <v>148</v>
      </c>
    </row>
    <row r="6" spans="1:14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18" t="s">
        <v>2923</v>
      </c>
      <c r="F6" s="27" t="s">
        <v>20</v>
      </c>
      <c r="G6" s="118" t="s">
        <v>2923</v>
      </c>
      <c r="H6" s="27" t="s">
        <v>19</v>
      </c>
      <c r="I6" s="27" t="s">
        <v>19</v>
      </c>
      <c r="J6" s="27" t="s">
        <v>197</v>
      </c>
      <c r="K6" s="118" t="s">
        <v>2923</v>
      </c>
      <c r="L6" s="27" t="s">
        <v>193</v>
      </c>
      <c r="M6" s="27" t="s">
        <v>19</v>
      </c>
      <c r="N6" s="13" t="s">
        <v>19</v>
      </c>
    </row>
    <row r="7" spans="1:14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3" t="s">
        <v>2759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124" t="s">
        <v>2923</v>
      </c>
      <c r="I8" s="124" t="s">
        <v>2923</v>
      </c>
      <c r="J8" s="124" t="s">
        <v>2923</v>
      </c>
      <c r="K8" s="124" t="s">
        <v>2923</v>
      </c>
      <c r="L8" s="94">
        <v>0</v>
      </c>
      <c r="M8" s="95">
        <v>0</v>
      </c>
      <c r="N8" s="95">
        <v>0</v>
      </c>
    </row>
    <row r="9" spans="1:14">
      <c r="A9" s="96" t="s">
        <v>205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</row>
    <row r="10" spans="1:14">
      <c r="A10" s="96" t="s">
        <v>110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</row>
    <row r="11" spans="1:14">
      <c r="A11" s="96" t="s">
        <v>188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</row>
    <row r="12" spans="1:14">
      <c r="A12" s="96" t="s">
        <v>196</v>
      </c>
      <c r="B12" s="124" t="s">
        <v>2923</v>
      </c>
      <c r="C12" s="124" t="s">
        <v>2923</v>
      </c>
      <c r="D12" s="124" t="s">
        <v>2923</v>
      </c>
      <c r="E12" s="124" t="s">
        <v>2923</v>
      </c>
      <c r="F12" s="124" t="s">
        <v>2923</v>
      </c>
      <c r="G12" s="124" t="s">
        <v>2923</v>
      </c>
      <c r="H12" s="124" t="s">
        <v>2923</v>
      </c>
      <c r="I12" s="124" t="s">
        <v>2923</v>
      </c>
      <c r="J12" s="124" t="s">
        <v>2923</v>
      </c>
      <c r="K12" s="124" t="s">
        <v>2923</v>
      </c>
      <c r="L12" s="124" t="s">
        <v>2923</v>
      </c>
      <c r="M12" s="124" t="s">
        <v>2923</v>
      </c>
      <c r="N12" s="124" t="s">
        <v>2923</v>
      </c>
    </row>
    <row r="13" spans="1:14" hidden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4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spans="1:14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4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1:14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</row>
    <row r="70" spans="1:14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spans="1:14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</row>
    <row r="72" spans="1:14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1:14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spans="1:14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spans="1:14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</row>
    <row r="76" spans="1:14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</row>
    <row r="77" spans="1:14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spans="1:14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</row>
    <row r="80" spans="1:14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</row>
    <row r="81" spans="1:14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spans="1:14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4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</row>
    <row r="85" spans="1:14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</row>
    <row r="87" spans="1:14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spans="1:14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spans="1:14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spans="1:14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spans="1:14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  <row r="94" spans="1:14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</row>
    <row r="95" spans="1:14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  <row r="96" spans="1:14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spans="1:14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4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spans="1:14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</row>
    <row r="102" spans="1:14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spans="1:14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</row>
    <row r="104" spans="1:14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</row>
    <row r="105" spans="1:14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spans="1:14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</row>
    <row r="107" spans="1:14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7109375" style="2" bestFit="1" customWidth="1"/>
    <col min="2" max="2" width="69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36.570312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143</v>
      </c>
      <c r="B1" s="37" t="s" vm="1">
        <v>213</v>
      </c>
    </row>
    <row r="2" spans="1:9">
      <c r="A2" s="37" t="s">
        <v>142</v>
      </c>
      <c r="B2" s="37" t="s">
        <v>214</v>
      </c>
    </row>
    <row r="3" spans="1:9">
      <c r="A3" s="37" t="s">
        <v>144</v>
      </c>
      <c r="B3" s="37" t="s">
        <v>215</v>
      </c>
    </row>
    <row r="4" spans="1:9">
      <c r="A4" s="37" t="s">
        <v>145</v>
      </c>
      <c r="B4" s="37">
        <v>2207</v>
      </c>
    </row>
    <row r="5" spans="1:9" s="3" customFormat="1">
      <c r="A5" s="38" t="s">
        <v>114</v>
      </c>
      <c r="B5" s="40" t="s">
        <v>55</v>
      </c>
      <c r="C5" s="40" t="s">
        <v>84</v>
      </c>
      <c r="D5" s="40" t="s">
        <v>56</v>
      </c>
      <c r="E5" s="40" t="s">
        <v>101</v>
      </c>
      <c r="F5" s="40" t="s">
        <v>173</v>
      </c>
      <c r="G5" s="40" t="s">
        <v>146</v>
      </c>
      <c r="H5" s="40" t="s">
        <v>147</v>
      </c>
      <c r="I5" s="52" t="s">
        <v>200</v>
      </c>
    </row>
    <row r="6" spans="1:9" s="3" customFormat="1">
      <c r="A6" s="117" t="s">
        <v>2923</v>
      </c>
      <c r="B6" s="12" t="s">
        <v>21</v>
      </c>
      <c r="C6" s="118" t="s">
        <v>2923</v>
      </c>
      <c r="D6" s="12" t="s">
        <v>19</v>
      </c>
      <c r="E6" s="118" t="s">
        <v>2923</v>
      </c>
      <c r="F6" s="12" t="s">
        <v>194</v>
      </c>
      <c r="G6" s="27" t="s">
        <v>19</v>
      </c>
      <c r="H6" s="27" t="s">
        <v>19</v>
      </c>
      <c r="I6" s="144" t="s">
        <v>2923</v>
      </c>
    </row>
    <row r="7" spans="1:9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5" t="s">
        <v>41</v>
      </c>
      <c r="B8" s="124" t="s">
        <v>2923</v>
      </c>
      <c r="C8" s="124" t="s">
        <v>2923</v>
      </c>
      <c r="D8" s="82">
        <v>5.673196793373142E-2</v>
      </c>
      <c r="E8" s="124" t="s">
        <v>2923</v>
      </c>
      <c r="F8" s="62">
        <v>23037.549719999999</v>
      </c>
      <c r="G8" s="63">
        <f>IFERROR(F8/$F$8,0)</f>
        <v>1</v>
      </c>
      <c r="H8" s="63">
        <f>F8/'סכום נכסי הקרן'!$C$41</f>
        <v>7.3666661623303618E-3</v>
      </c>
      <c r="I8" s="124" t="s">
        <v>2923</v>
      </c>
    </row>
    <row r="9" spans="1:9">
      <c r="A9" s="76" t="s">
        <v>187</v>
      </c>
      <c r="B9" s="124" t="s">
        <v>2923</v>
      </c>
      <c r="C9" s="124" t="s">
        <v>2923</v>
      </c>
      <c r="D9" s="82">
        <v>5.673196793373142E-2</v>
      </c>
      <c r="E9" s="124" t="s">
        <v>2923</v>
      </c>
      <c r="F9" s="62">
        <v>23037.549719999999</v>
      </c>
      <c r="G9" s="63">
        <f t="shared" ref="G9:G23" si="0">IFERROR(F9/$F$8,0)</f>
        <v>1</v>
      </c>
      <c r="H9" s="63">
        <f>F9/'סכום נכסי הקרן'!$C$41</f>
        <v>7.3666661623303618E-3</v>
      </c>
      <c r="I9" s="124" t="s">
        <v>2923</v>
      </c>
    </row>
    <row r="10" spans="1:9">
      <c r="A10" s="71" t="s">
        <v>85</v>
      </c>
      <c r="B10" s="121" t="s">
        <v>2923</v>
      </c>
      <c r="C10" s="121" t="s">
        <v>2923</v>
      </c>
      <c r="D10" s="83">
        <v>5.956306576329741E-2</v>
      </c>
      <c r="E10" s="121" t="s">
        <v>2923</v>
      </c>
      <c r="F10" s="65">
        <v>21942.549719999999</v>
      </c>
      <c r="G10" s="66">
        <f t="shared" si="0"/>
        <v>0.95246890345072688</v>
      </c>
      <c r="H10" s="66">
        <f>F10/'סכום נכסי הקרן'!$C$41</f>
        <v>7.016520441722374E-3</v>
      </c>
      <c r="I10" s="121" t="s">
        <v>2923</v>
      </c>
    </row>
    <row r="11" spans="1:9">
      <c r="A11" s="61" t="s">
        <v>2732</v>
      </c>
      <c r="B11" s="77">
        <v>45107</v>
      </c>
      <c r="C11" s="55" t="s">
        <v>2733</v>
      </c>
      <c r="D11" s="82">
        <v>6.520408643647127E-2</v>
      </c>
      <c r="E11" s="68" t="s">
        <v>130</v>
      </c>
      <c r="F11" s="62">
        <v>3432</v>
      </c>
      <c r="G11" s="63">
        <f t="shared" si="0"/>
        <v>0.14897417658183137</v>
      </c>
      <c r="H11" s="63">
        <f>F11/'סכום נכסי הקרן'!$C$41</f>
        <v>1.0974430256864055E-3</v>
      </c>
      <c r="I11" s="55" t="s">
        <v>2734</v>
      </c>
    </row>
    <row r="12" spans="1:9">
      <c r="A12" s="61" t="s">
        <v>2735</v>
      </c>
      <c r="B12" s="77">
        <v>45291</v>
      </c>
      <c r="C12" s="55" t="s">
        <v>2733</v>
      </c>
      <c r="D12" s="82">
        <v>6.1160412277812264E-2</v>
      </c>
      <c r="E12" s="68" t="s">
        <v>130</v>
      </c>
      <c r="F12" s="62">
        <v>1502.5</v>
      </c>
      <c r="G12" s="63">
        <f t="shared" si="0"/>
        <v>6.5219609648660151E-2</v>
      </c>
      <c r="H12" s="63">
        <f>F12/'סכום נכסי הקרן'!$C$41</f>
        <v>4.8045109151917956E-4</v>
      </c>
      <c r="I12" s="55" t="s">
        <v>2736</v>
      </c>
    </row>
    <row r="13" spans="1:9">
      <c r="A13" s="61" t="s">
        <v>2737</v>
      </c>
      <c r="B13" s="77">
        <v>45107</v>
      </c>
      <c r="C13" s="55" t="s">
        <v>2733</v>
      </c>
      <c r="D13" s="82">
        <v>6.2546593499136827E-2</v>
      </c>
      <c r="E13" s="68" t="s">
        <v>130</v>
      </c>
      <c r="F13" s="62">
        <v>1046.9997499999999</v>
      </c>
      <c r="G13" s="63">
        <f t="shared" si="0"/>
        <v>4.5447530780196185E-2</v>
      </c>
      <c r="H13" s="63">
        <f>F13/'סכום נכסי הקרן'!$C$41</f>
        <v>3.3479678715993885E-4</v>
      </c>
      <c r="I13" s="55" t="s">
        <v>2738</v>
      </c>
    </row>
    <row r="14" spans="1:9">
      <c r="A14" s="61" t="s">
        <v>2739</v>
      </c>
      <c r="B14" s="77">
        <v>45291</v>
      </c>
      <c r="C14" s="55" t="s">
        <v>2733</v>
      </c>
      <c r="D14" s="82">
        <v>5.2652867120242967E-2</v>
      </c>
      <c r="E14" s="68" t="s">
        <v>130</v>
      </c>
      <c r="F14" s="62">
        <v>3560.0000299999997</v>
      </c>
      <c r="G14" s="63">
        <f t="shared" si="0"/>
        <v>0.15453032432999561</v>
      </c>
      <c r="H14" s="63">
        <f>F14/'סכום נכסי הקרן'!$C$41</f>
        <v>1.1383733112957149E-3</v>
      </c>
      <c r="I14" s="55" t="s">
        <v>2740</v>
      </c>
    </row>
    <row r="15" spans="1:9">
      <c r="A15" s="61" t="s">
        <v>2741</v>
      </c>
      <c r="B15" s="77">
        <v>45291</v>
      </c>
      <c r="C15" s="55" t="s">
        <v>2733</v>
      </c>
      <c r="D15" s="82">
        <v>3.6465241096083512E-2</v>
      </c>
      <c r="E15" s="68" t="s">
        <v>130</v>
      </c>
      <c r="F15" s="62">
        <v>1117.9999399999999</v>
      </c>
      <c r="G15" s="63">
        <f t="shared" si="0"/>
        <v>4.8529464009334757E-2</v>
      </c>
      <c r="H15" s="63">
        <f>F15/'סכום נכסי הקרן'!$C$41</f>
        <v>3.5750036039359546E-4</v>
      </c>
      <c r="I15" s="55" t="s">
        <v>2742</v>
      </c>
    </row>
    <row r="16" spans="1:9">
      <c r="A16" s="61" t="s">
        <v>2743</v>
      </c>
      <c r="B16" s="77">
        <v>45107</v>
      </c>
      <c r="C16" s="55" t="s">
        <v>2733</v>
      </c>
      <c r="D16" s="82">
        <v>7.2415123176178264E-2</v>
      </c>
      <c r="E16" s="68" t="s">
        <v>130</v>
      </c>
      <c r="F16" s="62">
        <v>844</v>
      </c>
      <c r="G16" s="63">
        <f t="shared" si="0"/>
        <v>3.6635840627932896E-2</v>
      </c>
      <c r="H16" s="63">
        <f>F16/'סכום נכסי הקרן'!$C$41</f>
        <v>2.6988400748232115E-4</v>
      </c>
      <c r="I16" s="55" t="s">
        <v>2744</v>
      </c>
    </row>
    <row r="17" spans="1:9">
      <c r="A17" s="61" t="s">
        <v>2745</v>
      </c>
      <c r="B17" s="77">
        <v>45291</v>
      </c>
      <c r="C17" s="55" t="s">
        <v>2733</v>
      </c>
      <c r="D17" s="82">
        <v>6.3598255859715999E-2</v>
      </c>
      <c r="E17" s="68" t="s">
        <v>130</v>
      </c>
      <c r="F17" s="62">
        <v>5333.8</v>
      </c>
      <c r="G17" s="63">
        <f t="shared" si="0"/>
        <v>0.23152635869818539</v>
      </c>
      <c r="H17" s="63">
        <f>F17/'סכום נכסי הקרן'!$C$41</f>
        <v>1.7055773923094842E-3</v>
      </c>
      <c r="I17" s="55" t="s">
        <v>2746</v>
      </c>
    </row>
    <row r="18" spans="1:9">
      <c r="A18" s="61" t="s">
        <v>2747</v>
      </c>
      <c r="B18" s="77">
        <v>45107</v>
      </c>
      <c r="C18" s="55" t="s">
        <v>2733</v>
      </c>
      <c r="D18" s="82">
        <v>6.3100776783555856E-2</v>
      </c>
      <c r="E18" s="68" t="s">
        <v>130</v>
      </c>
      <c r="F18" s="62">
        <v>1728.25</v>
      </c>
      <c r="G18" s="63">
        <f t="shared" si="0"/>
        <v>7.5018828868750026E-2</v>
      </c>
      <c r="H18" s="63">
        <f>F18/'סכום נכסי הקרן'!$C$41</f>
        <v>5.526386681650729E-4</v>
      </c>
      <c r="I18" s="55" t="s">
        <v>2748</v>
      </c>
    </row>
    <row r="19" spans="1:9">
      <c r="A19" s="61" t="s">
        <v>2749</v>
      </c>
      <c r="B19" s="77">
        <v>45291</v>
      </c>
      <c r="C19" s="55" t="s">
        <v>2733</v>
      </c>
      <c r="D19" s="82">
        <v>5.6926474735317041E-2</v>
      </c>
      <c r="E19" s="68" t="s">
        <v>130</v>
      </c>
      <c r="F19" s="62">
        <v>2084</v>
      </c>
      <c r="G19" s="63">
        <f t="shared" si="0"/>
        <v>9.0461009323000177E-2</v>
      </c>
      <c r="H19" s="63">
        <f>F19/'סכום נכסי הקרן'!$C$41</f>
        <v>6.6639605638999682E-4</v>
      </c>
      <c r="I19" s="55" t="s">
        <v>2750</v>
      </c>
    </row>
    <row r="20" spans="1:9">
      <c r="A20" s="61" t="s">
        <v>2751</v>
      </c>
      <c r="B20" s="77">
        <v>45291</v>
      </c>
      <c r="C20" s="55" t="s">
        <v>2733</v>
      </c>
      <c r="D20" s="82">
        <v>5.3801656888991613E-2</v>
      </c>
      <c r="E20" s="68" t="s">
        <v>130</v>
      </c>
      <c r="F20" s="62">
        <v>1293</v>
      </c>
      <c r="G20" s="63">
        <f t="shared" si="0"/>
        <v>5.6125760582840321E-2</v>
      </c>
      <c r="H20" s="63">
        <f>F20/'סכום נכסי הקרן'!$C$41</f>
        <v>4.1345974132066498E-4</v>
      </c>
      <c r="I20" s="55" t="s">
        <v>2750</v>
      </c>
    </row>
    <row r="21" spans="1:9">
      <c r="A21" s="137" t="s">
        <v>2923</v>
      </c>
      <c r="B21" s="124" t="s">
        <v>2923</v>
      </c>
      <c r="C21" s="124" t="s">
        <v>2923</v>
      </c>
      <c r="D21" s="122" t="s">
        <v>2923</v>
      </c>
      <c r="E21" s="124" t="s">
        <v>2923</v>
      </c>
      <c r="F21" s="124" t="s">
        <v>2923</v>
      </c>
      <c r="G21" s="124" t="s">
        <v>2923</v>
      </c>
      <c r="H21" s="124" t="s">
        <v>2923</v>
      </c>
      <c r="I21" s="124" t="s">
        <v>2923</v>
      </c>
    </row>
    <row r="22" spans="1:9">
      <c r="A22" s="71" t="s">
        <v>86</v>
      </c>
      <c r="B22" s="121" t="s">
        <v>2923</v>
      </c>
      <c r="C22" s="121" t="s">
        <v>2923</v>
      </c>
      <c r="D22" s="83">
        <v>0</v>
      </c>
      <c r="E22" s="121" t="s">
        <v>2923</v>
      </c>
      <c r="F22" s="65">
        <v>1095</v>
      </c>
      <c r="G22" s="66">
        <f t="shared" si="0"/>
        <v>4.7531096549273122E-2</v>
      </c>
      <c r="H22" s="66">
        <f>F22/'סכום נכסי הקרן'!$C$41</f>
        <v>3.5014572060798778E-4</v>
      </c>
      <c r="I22" s="121" t="s">
        <v>2923</v>
      </c>
    </row>
    <row r="23" spans="1:9">
      <c r="A23" s="61" t="s">
        <v>2752</v>
      </c>
      <c r="B23" s="77">
        <v>45291</v>
      </c>
      <c r="C23" s="55" t="s">
        <v>26</v>
      </c>
      <c r="D23" s="82">
        <v>0</v>
      </c>
      <c r="E23" s="68" t="s">
        <v>130</v>
      </c>
      <c r="F23" s="62">
        <v>1095</v>
      </c>
      <c r="G23" s="63">
        <f t="shared" si="0"/>
        <v>4.7531096549273122E-2</v>
      </c>
      <c r="H23" s="63">
        <f>F23/'סכום נכסי הקרן'!$C$41</f>
        <v>3.5014572060798778E-4</v>
      </c>
      <c r="I23" s="55" t="s">
        <v>2736</v>
      </c>
    </row>
    <row r="24" spans="1:9" hidden="1">
      <c r="A24" s="76"/>
      <c r="B24" s="77"/>
      <c r="C24" s="55"/>
      <c r="D24" s="82"/>
      <c r="E24" s="55"/>
      <c r="F24" s="55"/>
      <c r="G24" s="63"/>
      <c r="H24" s="55"/>
      <c r="I24" s="55"/>
    </row>
    <row r="25" spans="1:9" hidden="1">
      <c r="A25" s="55"/>
      <c r="B25" s="77"/>
      <c r="C25" s="55"/>
      <c r="D25" s="82"/>
      <c r="E25" s="55"/>
      <c r="F25" s="55"/>
      <c r="G25" s="55"/>
      <c r="H25" s="55"/>
      <c r="I25" s="55"/>
    </row>
    <row r="26" spans="1:9" hidden="1">
      <c r="A26" s="55"/>
      <c r="B26" s="77"/>
      <c r="C26" s="55"/>
      <c r="D26" s="82"/>
      <c r="E26" s="55"/>
      <c r="F26" s="55"/>
      <c r="G26" s="55"/>
      <c r="H26" s="55"/>
      <c r="I26" s="55"/>
    </row>
    <row r="27" spans="1:9" hidden="1">
      <c r="A27" s="92"/>
      <c r="B27" s="77"/>
      <c r="C27" s="55"/>
      <c r="D27" s="82"/>
      <c r="E27" s="55"/>
      <c r="F27" s="55"/>
      <c r="G27" s="55"/>
      <c r="H27" s="55"/>
      <c r="I27" s="55"/>
    </row>
    <row r="28" spans="1:9" hidden="1">
      <c r="A28" s="92"/>
      <c r="B28" s="77"/>
      <c r="C28" s="55"/>
      <c r="D28" s="82"/>
      <c r="E28" s="55"/>
      <c r="F28" s="55"/>
      <c r="G28" s="55"/>
      <c r="H28" s="55"/>
      <c r="I28" s="55"/>
    </row>
    <row r="29" spans="1:9" hidden="1">
      <c r="A29" s="55"/>
      <c r="B29" s="77"/>
      <c r="C29" s="55"/>
      <c r="D29" s="82"/>
      <c r="E29" s="55"/>
      <c r="F29" s="55"/>
      <c r="G29" s="55"/>
      <c r="H29" s="55"/>
      <c r="I29" s="55"/>
    </row>
    <row r="30" spans="1:9" hidden="1">
      <c r="A30" s="55"/>
      <c r="B30" s="77"/>
      <c r="C30" s="55"/>
      <c r="D30" s="82"/>
      <c r="E30" s="55"/>
      <c r="F30" s="55"/>
      <c r="G30" s="55"/>
      <c r="H30" s="55"/>
      <c r="I30" s="55"/>
    </row>
    <row r="31" spans="1:9" hidden="1">
      <c r="A31" s="55"/>
      <c r="B31" s="77"/>
      <c r="C31" s="55"/>
      <c r="D31" s="82"/>
      <c r="E31" s="55"/>
      <c r="F31" s="55"/>
      <c r="G31" s="55"/>
      <c r="H31" s="55"/>
      <c r="I31" s="55"/>
    </row>
    <row r="32" spans="1:9" hidden="1">
      <c r="A32" s="55"/>
      <c r="B32" s="77"/>
      <c r="C32" s="55"/>
      <c r="D32" s="82"/>
      <c r="E32" s="55"/>
      <c r="F32" s="55"/>
      <c r="G32" s="55"/>
      <c r="H32" s="55"/>
      <c r="I32" s="55"/>
    </row>
    <row r="33" spans="1:9" hidden="1">
      <c r="A33" s="55"/>
      <c r="B33" s="77"/>
      <c r="C33" s="55"/>
      <c r="D33" s="82"/>
      <c r="E33" s="55"/>
      <c r="F33" s="55"/>
      <c r="G33" s="55"/>
      <c r="H33" s="55"/>
      <c r="I33" s="55"/>
    </row>
    <row r="34" spans="1:9" hidden="1">
      <c r="A34" s="55"/>
      <c r="B34" s="77"/>
      <c r="C34" s="55"/>
      <c r="D34" s="82"/>
      <c r="E34" s="55"/>
      <c r="F34" s="55"/>
      <c r="G34" s="55"/>
      <c r="H34" s="55"/>
      <c r="I34" s="55"/>
    </row>
    <row r="35" spans="1:9" hidden="1">
      <c r="A35" s="55"/>
      <c r="B35" s="77"/>
      <c r="C35" s="55"/>
      <c r="D35" s="82"/>
      <c r="E35" s="55"/>
      <c r="F35" s="55"/>
      <c r="G35" s="55"/>
      <c r="H35" s="55"/>
      <c r="I35" s="55"/>
    </row>
    <row r="36" spans="1:9" hidden="1">
      <c r="A36" s="55"/>
      <c r="B36" s="77"/>
      <c r="C36" s="55"/>
      <c r="D36" s="82"/>
      <c r="E36" s="55"/>
      <c r="F36" s="55"/>
      <c r="G36" s="55"/>
      <c r="H36" s="55"/>
      <c r="I36" s="55"/>
    </row>
    <row r="37" spans="1:9" hidden="1">
      <c r="A37" s="55"/>
      <c r="B37" s="77"/>
      <c r="C37" s="55"/>
      <c r="D37" s="82"/>
      <c r="E37" s="55"/>
      <c r="F37" s="55"/>
      <c r="G37" s="55"/>
      <c r="H37" s="55"/>
      <c r="I37" s="55"/>
    </row>
    <row r="38" spans="1:9" hidden="1">
      <c r="A38" s="55"/>
      <c r="B38" s="77"/>
      <c r="C38" s="55"/>
      <c r="D38" s="82"/>
      <c r="E38" s="55"/>
      <c r="F38" s="55"/>
      <c r="G38" s="55"/>
      <c r="H38" s="55"/>
      <c r="I38" s="55"/>
    </row>
    <row r="39" spans="1:9" hidden="1">
      <c r="A39" s="55"/>
      <c r="B39" s="77"/>
      <c r="C39" s="55"/>
      <c r="D39" s="82"/>
      <c r="E39" s="55"/>
      <c r="F39" s="55"/>
      <c r="G39" s="55"/>
      <c r="H39" s="55"/>
      <c r="I39" s="55"/>
    </row>
    <row r="40" spans="1:9" hidden="1">
      <c r="A40" s="55"/>
      <c r="B40" s="77"/>
      <c r="C40" s="55"/>
      <c r="D40" s="82"/>
      <c r="E40" s="55"/>
      <c r="F40" s="55"/>
      <c r="G40" s="55"/>
      <c r="H40" s="55"/>
      <c r="I40" s="55"/>
    </row>
    <row r="41" spans="1:9" hidden="1">
      <c r="A41" s="55"/>
      <c r="B41" s="77"/>
      <c r="C41" s="55"/>
      <c r="D41" s="82"/>
      <c r="E41" s="55"/>
      <c r="F41" s="55"/>
      <c r="G41" s="55"/>
      <c r="H41" s="55"/>
      <c r="I41" s="55"/>
    </row>
    <row r="42" spans="1:9" hidden="1">
      <c r="A42" s="55"/>
      <c r="B42" s="77"/>
      <c r="C42" s="55"/>
      <c r="D42" s="82"/>
      <c r="E42" s="55"/>
      <c r="F42" s="55"/>
      <c r="G42" s="55"/>
      <c r="H42" s="55"/>
      <c r="I42" s="55"/>
    </row>
    <row r="43" spans="1:9" hidden="1">
      <c r="A43" s="55"/>
      <c r="B43" s="77"/>
      <c r="C43" s="55"/>
      <c r="D43" s="82"/>
      <c r="E43" s="55"/>
      <c r="F43" s="55"/>
      <c r="G43" s="55"/>
      <c r="H43" s="55"/>
      <c r="I43" s="55"/>
    </row>
    <row r="44" spans="1:9" hidden="1">
      <c r="A44" s="55"/>
      <c r="B44" s="77"/>
      <c r="C44" s="55"/>
      <c r="D44" s="82"/>
      <c r="E44" s="55"/>
      <c r="F44" s="55"/>
      <c r="G44" s="55"/>
      <c r="H44" s="55"/>
      <c r="I44" s="55"/>
    </row>
    <row r="45" spans="1:9" hidden="1">
      <c r="A45" s="55"/>
      <c r="B45" s="77"/>
      <c r="C45" s="55"/>
      <c r="D45" s="82"/>
      <c r="E45" s="55"/>
      <c r="F45" s="55"/>
      <c r="G45" s="55"/>
      <c r="H45" s="55"/>
      <c r="I45" s="55"/>
    </row>
    <row r="46" spans="1:9" hidden="1">
      <c r="A46" s="55"/>
      <c r="B46" s="77"/>
      <c r="C46" s="55"/>
      <c r="D46" s="82"/>
      <c r="E46" s="55"/>
      <c r="F46" s="55"/>
      <c r="G46" s="55"/>
      <c r="H46" s="55"/>
      <c r="I46" s="55"/>
    </row>
    <row r="47" spans="1:9" hidden="1">
      <c r="A47" s="55"/>
      <c r="B47" s="77"/>
      <c r="C47" s="55"/>
      <c r="D47" s="82"/>
      <c r="E47" s="55"/>
      <c r="F47" s="55"/>
      <c r="G47" s="55"/>
      <c r="H47" s="55"/>
      <c r="I47" s="55"/>
    </row>
    <row r="48" spans="1:9" hidden="1">
      <c r="A48" s="55"/>
      <c r="B48" s="77"/>
      <c r="C48" s="55"/>
      <c r="D48" s="82"/>
      <c r="E48" s="55"/>
      <c r="F48" s="55"/>
      <c r="G48" s="55"/>
      <c r="H48" s="55"/>
      <c r="I48" s="55"/>
    </row>
    <row r="49" spans="1:9" hidden="1">
      <c r="A49" s="55"/>
      <c r="B49" s="77"/>
      <c r="C49" s="55"/>
      <c r="D49" s="82"/>
      <c r="E49" s="55"/>
      <c r="F49" s="55"/>
      <c r="G49" s="55"/>
      <c r="H49" s="55"/>
      <c r="I49" s="55"/>
    </row>
    <row r="50" spans="1:9" hidden="1">
      <c r="A50" s="55"/>
      <c r="B50" s="77"/>
      <c r="C50" s="55"/>
      <c r="D50" s="82"/>
      <c r="E50" s="55"/>
      <c r="F50" s="55"/>
      <c r="G50" s="55"/>
      <c r="H50" s="55"/>
      <c r="I50" s="55"/>
    </row>
    <row r="51" spans="1:9" hidden="1">
      <c r="A51" s="55"/>
      <c r="B51" s="77"/>
      <c r="C51" s="55"/>
      <c r="D51" s="82"/>
      <c r="E51" s="55"/>
      <c r="F51" s="55"/>
      <c r="G51" s="55"/>
      <c r="H51" s="55"/>
      <c r="I51" s="55"/>
    </row>
    <row r="52" spans="1:9" hidden="1">
      <c r="A52" s="55"/>
      <c r="B52" s="77"/>
      <c r="C52" s="55"/>
      <c r="D52" s="82"/>
      <c r="E52" s="55"/>
      <c r="F52" s="55"/>
      <c r="G52" s="55"/>
      <c r="H52" s="55"/>
      <c r="I52" s="55"/>
    </row>
    <row r="53" spans="1:9" hidden="1">
      <c r="A53" s="55"/>
      <c r="B53" s="77"/>
      <c r="C53" s="55"/>
      <c r="D53" s="82"/>
      <c r="E53" s="55"/>
      <c r="F53" s="55"/>
      <c r="G53" s="55"/>
      <c r="H53" s="55"/>
      <c r="I53" s="55"/>
    </row>
    <row r="54" spans="1:9" hidden="1">
      <c r="A54" s="55"/>
      <c r="B54" s="77"/>
      <c r="C54" s="55"/>
      <c r="D54" s="82"/>
      <c r="E54" s="55"/>
      <c r="F54" s="55"/>
      <c r="G54" s="55"/>
      <c r="H54" s="55"/>
      <c r="I54" s="55"/>
    </row>
    <row r="55" spans="1:9" hidden="1">
      <c r="A55" s="55"/>
      <c r="B55" s="77"/>
      <c r="C55" s="55"/>
      <c r="D55" s="82"/>
      <c r="E55" s="55"/>
      <c r="F55" s="55"/>
      <c r="G55" s="55"/>
      <c r="H55" s="55"/>
      <c r="I55" s="55"/>
    </row>
    <row r="56" spans="1:9" hidden="1">
      <c r="A56" s="55"/>
      <c r="B56" s="77"/>
      <c r="C56" s="55"/>
      <c r="D56" s="82"/>
      <c r="E56" s="55"/>
      <c r="F56" s="55"/>
      <c r="G56" s="55"/>
      <c r="H56" s="55"/>
      <c r="I56" s="55"/>
    </row>
    <row r="57" spans="1:9" hidden="1">
      <c r="A57" s="55"/>
      <c r="B57" s="77"/>
      <c r="C57" s="55"/>
      <c r="D57" s="82"/>
      <c r="E57" s="55"/>
      <c r="F57" s="55"/>
      <c r="G57" s="55"/>
      <c r="H57" s="55"/>
      <c r="I57" s="55"/>
    </row>
    <row r="58" spans="1:9" hidden="1">
      <c r="A58" s="55"/>
      <c r="B58" s="77"/>
      <c r="C58" s="55"/>
      <c r="D58" s="82"/>
      <c r="E58" s="55"/>
      <c r="F58" s="55"/>
      <c r="G58" s="55"/>
      <c r="H58" s="55"/>
      <c r="I58" s="55"/>
    </row>
    <row r="59" spans="1:9" hidden="1">
      <c r="A59" s="55"/>
      <c r="B59" s="77"/>
      <c r="C59" s="55"/>
      <c r="D59" s="82"/>
      <c r="E59" s="55"/>
      <c r="F59" s="55"/>
      <c r="G59" s="55"/>
      <c r="H59" s="55"/>
      <c r="I59" s="55"/>
    </row>
    <row r="60" spans="1:9" hidden="1">
      <c r="A60" s="55"/>
      <c r="B60" s="77"/>
      <c r="C60" s="55"/>
      <c r="D60" s="82"/>
      <c r="E60" s="55"/>
      <c r="F60" s="55"/>
      <c r="G60" s="55"/>
      <c r="H60" s="55"/>
      <c r="I60" s="55"/>
    </row>
    <row r="61" spans="1:9" hidden="1">
      <c r="A61" s="55"/>
      <c r="B61" s="77"/>
      <c r="C61" s="55"/>
      <c r="D61" s="82"/>
      <c r="E61" s="55"/>
      <c r="F61" s="55"/>
      <c r="G61" s="55"/>
      <c r="H61" s="55"/>
      <c r="I61" s="55"/>
    </row>
    <row r="62" spans="1:9" hidden="1">
      <c r="A62" s="55"/>
      <c r="B62" s="77"/>
      <c r="C62" s="55"/>
      <c r="D62" s="82"/>
      <c r="E62" s="55"/>
      <c r="F62" s="55"/>
      <c r="G62" s="55"/>
      <c r="H62" s="55"/>
      <c r="I62" s="55"/>
    </row>
    <row r="63" spans="1:9" hidden="1">
      <c r="A63" s="55"/>
      <c r="B63" s="77"/>
      <c r="C63" s="55"/>
      <c r="D63" s="82"/>
      <c r="E63" s="55"/>
      <c r="F63" s="55"/>
      <c r="G63" s="55"/>
      <c r="H63" s="55"/>
      <c r="I63" s="55"/>
    </row>
    <row r="64" spans="1:9" hidden="1">
      <c r="A64" s="55"/>
      <c r="B64" s="77"/>
      <c r="C64" s="55"/>
      <c r="D64" s="82"/>
      <c r="E64" s="55"/>
      <c r="F64" s="55"/>
      <c r="G64" s="55"/>
      <c r="H64" s="55"/>
      <c r="I64" s="55"/>
    </row>
    <row r="65" spans="1:9" hidden="1">
      <c r="A65" s="55"/>
      <c r="B65" s="77"/>
      <c r="C65" s="55"/>
      <c r="D65" s="82"/>
      <c r="E65" s="55"/>
      <c r="F65" s="55"/>
      <c r="G65" s="55"/>
      <c r="H65" s="55"/>
      <c r="I65" s="55"/>
    </row>
    <row r="66" spans="1:9" hidden="1">
      <c r="A66" s="55"/>
      <c r="B66" s="77"/>
      <c r="C66" s="55"/>
      <c r="D66" s="82"/>
      <c r="E66" s="55"/>
      <c r="F66" s="55"/>
      <c r="G66" s="55"/>
      <c r="H66" s="55"/>
      <c r="I66" s="55"/>
    </row>
    <row r="67" spans="1:9" hidden="1">
      <c r="A67" s="55"/>
      <c r="B67" s="77"/>
      <c r="C67" s="55"/>
      <c r="D67" s="82"/>
      <c r="E67" s="55"/>
      <c r="F67" s="55"/>
      <c r="G67" s="55"/>
      <c r="H67" s="55"/>
      <c r="I67" s="55"/>
    </row>
    <row r="68" spans="1:9" hidden="1">
      <c r="A68" s="55"/>
      <c r="B68" s="77"/>
      <c r="C68" s="55"/>
      <c r="D68" s="82"/>
      <c r="E68" s="55"/>
      <c r="F68" s="55"/>
      <c r="G68" s="55"/>
      <c r="H68" s="55"/>
      <c r="I68" s="55"/>
    </row>
    <row r="69" spans="1:9" hidden="1">
      <c r="A69" s="55"/>
      <c r="B69" s="77"/>
      <c r="C69" s="55"/>
      <c r="D69" s="82"/>
      <c r="E69" s="55"/>
      <c r="F69" s="55"/>
      <c r="G69" s="55"/>
      <c r="H69" s="55"/>
      <c r="I69" s="55"/>
    </row>
    <row r="70" spans="1:9" hidden="1">
      <c r="A70" s="55"/>
      <c r="B70" s="77"/>
      <c r="C70" s="55"/>
      <c r="D70" s="82"/>
      <c r="E70" s="55"/>
      <c r="F70" s="55"/>
      <c r="G70" s="55"/>
      <c r="H70" s="55"/>
      <c r="I70" s="55"/>
    </row>
    <row r="71" spans="1:9" hidden="1">
      <c r="A71" s="55"/>
      <c r="B71" s="77"/>
      <c r="C71" s="55"/>
      <c r="D71" s="82"/>
      <c r="E71" s="55"/>
      <c r="F71" s="55"/>
      <c r="G71" s="55"/>
      <c r="H71" s="55"/>
      <c r="I71" s="55"/>
    </row>
    <row r="72" spans="1:9" hidden="1">
      <c r="A72" s="55"/>
      <c r="B72" s="77"/>
      <c r="C72" s="55"/>
      <c r="D72" s="82"/>
      <c r="E72" s="55"/>
      <c r="F72" s="55"/>
      <c r="G72" s="55"/>
      <c r="H72" s="55"/>
      <c r="I72" s="55"/>
    </row>
    <row r="73" spans="1:9" hidden="1">
      <c r="A73" s="55"/>
      <c r="B73" s="77"/>
      <c r="C73" s="55"/>
      <c r="D73" s="82"/>
      <c r="E73" s="55"/>
      <c r="F73" s="55"/>
      <c r="G73" s="55"/>
      <c r="H73" s="55"/>
      <c r="I73" s="55"/>
    </row>
    <row r="74" spans="1:9" hidden="1">
      <c r="A74" s="55"/>
      <c r="B74" s="77"/>
      <c r="C74" s="55"/>
      <c r="D74" s="82"/>
      <c r="E74" s="55"/>
      <c r="F74" s="55"/>
      <c r="G74" s="55"/>
      <c r="H74" s="55"/>
      <c r="I74" s="55"/>
    </row>
    <row r="75" spans="1:9" hidden="1">
      <c r="A75" s="55"/>
      <c r="B75" s="77"/>
      <c r="C75" s="55"/>
      <c r="D75" s="82"/>
      <c r="E75" s="55"/>
      <c r="F75" s="55"/>
      <c r="G75" s="55"/>
      <c r="H75" s="55"/>
      <c r="I75" s="55"/>
    </row>
    <row r="76" spans="1:9" hidden="1">
      <c r="A76" s="55"/>
      <c r="B76" s="77"/>
      <c r="C76" s="55"/>
      <c r="D76" s="82"/>
      <c r="E76" s="55"/>
      <c r="F76" s="55"/>
      <c r="G76" s="55"/>
      <c r="H76" s="55"/>
      <c r="I76" s="55"/>
    </row>
    <row r="77" spans="1:9" hidden="1">
      <c r="A77" s="55"/>
      <c r="B77" s="77"/>
      <c r="C77" s="55"/>
      <c r="D77" s="82"/>
      <c r="E77" s="55"/>
      <c r="F77" s="55"/>
      <c r="G77" s="55"/>
      <c r="H77" s="55"/>
      <c r="I77" s="55"/>
    </row>
    <row r="78" spans="1:9" hidden="1">
      <c r="A78" s="55"/>
      <c r="B78" s="77"/>
      <c r="C78" s="55"/>
      <c r="D78" s="82"/>
      <c r="E78" s="55"/>
      <c r="F78" s="55"/>
      <c r="G78" s="55"/>
      <c r="H78" s="55"/>
      <c r="I78" s="55"/>
    </row>
    <row r="79" spans="1:9" hidden="1">
      <c r="A79" s="55"/>
      <c r="B79" s="77"/>
      <c r="C79" s="55"/>
      <c r="D79" s="82"/>
      <c r="E79" s="55"/>
      <c r="F79" s="55"/>
      <c r="G79" s="55"/>
      <c r="H79" s="55"/>
      <c r="I79" s="55"/>
    </row>
    <row r="80" spans="1:9" hidden="1">
      <c r="A80" s="55"/>
      <c r="B80" s="77"/>
      <c r="C80" s="55"/>
      <c r="D80" s="82"/>
      <c r="E80" s="55"/>
      <c r="F80" s="55"/>
      <c r="G80" s="55"/>
      <c r="H80" s="55"/>
      <c r="I80" s="55"/>
    </row>
    <row r="81" spans="1:9" hidden="1">
      <c r="A81" s="55"/>
      <c r="B81" s="77"/>
      <c r="C81" s="55"/>
      <c r="D81" s="82"/>
      <c r="E81" s="55"/>
      <c r="F81" s="55"/>
      <c r="G81" s="55"/>
      <c r="H81" s="55"/>
      <c r="I81" s="55"/>
    </row>
    <row r="82" spans="1:9" hidden="1">
      <c r="A82" s="55"/>
      <c r="B82" s="77"/>
      <c r="C82" s="55"/>
      <c r="D82" s="82"/>
      <c r="E82" s="55"/>
      <c r="F82" s="55"/>
      <c r="G82" s="55"/>
      <c r="H82" s="55"/>
      <c r="I82" s="55"/>
    </row>
    <row r="83" spans="1:9" hidden="1">
      <c r="A83" s="55"/>
      <c r="B83" s="77"/>
      <c r="C83" s="55"/>
      <c r="D83" s="82"/>
      <c r="E83" s="55"/>
      <c r="F83" s="55"/>
      <c r="G83" s="55"/>
      <c r="H83" s="55"/>
      <c r="I83" s="55"/>
    </row>
    <row r="84" spans="1:9" hidden="1">
      <c r="A84" s="55"/>
      <c r="B84" s="77"/>
      <c r="C84" s="55"/>
      <c r="D84" s="82"/>
      <c r="E84" s="55"/>
      <c r="F84" s="55"/>
      <c r="G84" s="55"/>
      <c r="H84" s="55"/>
      <c r="I84" s="55"/>
    </row>
    <row r="85" spans="1:9" hidden="1">
      <c r="A85" s="55"/>
      <c r="B85" s="77"/>
      <c r="C85" s="55"/>
      <c r="D85" s="82"/>
      <c r="E85" s="55"/>
      <c r="F85" s="55"/>
      <c r="G85" s="55"/>
      <c r="H85" s="55"/>
      <c r="I85" s="55"/>
    </row>
    <row r="86" spans="1:9" hidden="1">
      <c r="A86" s="55"/>
      <c r="B86" s="77"/>
      <c r="C86" s="55"/>
      <c r="D86" s="82"/>
      <c r="E86" s="55"/>
      <c r="F86" s="55"/>
      <c r="G86" s="55"/>
      <c r="H86" s="55"/>
      <c r="I86" s="55"/>
    </row>
    <row r="87" spans="1:9" hidden="1">
      <c r="A87" s="55"/>
      <c r="B87" s="77"/>
      <c r="C87" s="55"/>
      <c r="D87" s="82"/>
      <c r="E87" s="55"/>
      <c r="F87" s="55"/>
      <c r="G87" s="55"/>
      <c r="H87" s="55"/>
      <c r="I87" s="55"/>
    </row>
    <row r="88" spans="1:9" hidden="1">
      <c r="A88" s="55"/>
      <c r="B88" s="77"/>
      <c r="C88" s="55"/>
      <c r="D88" s="82"/>
      <c r="E88" s="55"/>
      <c r="F88" s="55"/>
      <c r="G88" s="55"/>
      <c r="H88" s="55"/>
      <c r="I88" s="55"/>
    </row>
    <row r="89" spans="1:9" hidden="1">
      <c r="A89" s="55"/>
      <c r="B89" s="77"/>
      <c r="C89" s="55"/>
      <c r="D89" s="82"/>
      <c r="E89" s="55"/>
      <c r="F89" s="55"/>
      <c r="G89" s="55"/>
      <c r="H89" s="55"/>
      <c r="I89" s="55"/>
    </row>
    <row r="90" spans="1:9" hidden="1">
      <c r="A90" s="55"/>
      <c r="B90" s="77"/>
      <c r="C90" s="55"/>
      <c r="D90" s="82"/>
      <c r="E90" s="55"/>
      <c r="F90" s="55"/>
      <c r="G90" s="55"/>
      <c r="H90" s="55"/>
      <c r="I90" s="55"/>
    </row>
    <row r="91" spans="1:9" hidden="1">
      <c r="A91" s="55"/>
      <c r="B91" s="77"/>
      <c r="C91" s="55"/>
      <c r="D91" s="82"/>
      <c r="E91" s="55"/>
      <c r="F91" s="55"/>
      <c r="G91" s="55"/>
      <c r="H91" s="55"/>
      <c r="I91" s="55"/>
    </row>
    <row r="92" spans="1:9" hidden="1">
      <c r="A92" s="55"/>
      <c r="B92" s="77"/>
      <c r="C92" s="55"/>
      <c r="D92" s="82"/>
      <c r="E92" s="55"/>
      <c r="F92" s="55"/>
      <c r="G92" s="55"/>
      <c r="H92" s="55"/>
      <c r="I92" s="55"/>
    </row>
    <row r="93" spans="1:9" hidden="1">
      <c r="A93" s="55"/>
      <c r="B93" s="77"/>
      <c r="C93" s="55"/>
      <c r="D93" s="82"/>
      <c r="E93" s="55"/>
      <c r="F93" s="55"/>
      <c r="G93" s="55"/>
      <c r="H93" s="55"/>
      <c r="I93" s="55"/>
    </row>
    <row r="94" spans="1:9" hidden="1">
      <c r="A94" s="55"/>
      <c r="B94" s="77"/>
      <c r="C94" s="55"/>
      <c r="D94" s="82"/>
      <c r="E94" s="55"/>
      <c r="F94" s="55"/>
      <c r="G94" s="55"/>
      <c r="H94" s="55"/>
      <c r="I94" s="55"/>
    </row>
    <row r="95" spans="1:9" hidden="1">
      <c r="A95" s="55"/>
      <c r="B95" s="77"/>
      <c r="C95" s="55"/>
      <c r="D95" s="82"/>
      <c r="E95" s="55"/>
      <c r="F95" s="55"/>
      <c r="G95" s="55"/>
      <c r="H95" s="55"/>
      <c r="I95" s="55"/>
    </row>
    <row r="96" spans="1:9" hidden="1">
      <c r="A96" s="55"/>
      <c r="B96" s="77"/>
      <c r="C96" s="55"/>
      <c r="D96" s="82"/>
      <c r="E96" s="55"/>
      <c r="F96" s="55"/>
      <c r="G96" s="55"/>
      <c r="H96" s="55"/>
      <c r="I96" s="55"/>
    </row>
    <row r="97" spans="1:9" hidden="1">
      <c r="A97" s="55"/>
      <c r="B97" s="77"/>
      <c r="C97" s="55"/>
      <c r="D97" s="82"/>
      <c r="E97" s="55"/>
      <c r="F97" s="55"/>
      <c r="G97" s="55"/>
      <c r="H97" s="55"/>
      <c r="I97" s="55"/>
    </row>
    <row r="98" spans="1:9" hidden="1">
      <c r="A98" s="55"/>
      <c r="B98" s="77"/>
      <c r="C98" s="55"/>
      <c r="D98" s="82"/>
      <c r="E98" s="55"/>
      <c r="F98" s="55"/>
      <c r="G98" s="55"/>
      <c r="H98" s="55"/>
      <c r="I98" s="55"/>
    </row>
    <row r="99" spans="1:9" hidden="1">
      <c r="A99" s="55"/>
      <c r="B99" s="55"/>
      <c r="C99" s="55"/>
      <c r="D99" s="55"/>
      <c r="E99" s="55"/>
      <c r="F99" s="55"/>
      <c r="G99" s="55"/>
      <c r="H99" s="55"/>
      <c r="I99" s="55"/>
    </row>
    <row r="100" spans="1:9" hidden="1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idden="1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idden="1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idden="1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idden="1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idden="1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idden="1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idden="1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idden="1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idden="1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idden="1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idden="1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idden="1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idden="1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idden="1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idden="1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idden="1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idden="1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idden="1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idden="1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idden="1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idden="1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idden="1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idden="1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idden="1">
      <c r="E124" s="3"/>
      <c r="F124" s="3"/>
      <c r="G124" s="3"/>
      <c r="H124" s="3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27:A28 A1:A4 C1:I4 A5:I7 A124:I1048576 J1:AY1048576 BA1:XFD1048576 AZ1:AZ9999 AZ10001:AZ1048576" xr:uid="{00000000-0002-0000-1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9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143</v>
      </c>
      <c r="B1" s="37" t="s" vm="1">
        <v>213</v>
      </c>
    </row>
    <row r="2" spans="1:10">
      <c r="A2" s="37" t="s">
        <v>142</v>
      </c>
      <c r="B2" s="37" t="s">
        <v>214</v>
      </c>
    </row>
    <row r="3" spans="1:10">
      <c r="A3" s="37" t="s">
        <v>144</v>
      </c>
      <c r="B3" s="37" t="s">
        <v>215</v>
      </c>
    </row>
    <row r="4" spans="1:10">
      <c r="A4" s="37" t="s">
        <v>145</v>
      </c>
      <c r="B4" s="37">
        <v>2207</v>
      </c>
    </row>
    <row r="5" spans="1:10" s="3" customFormat="1">
      <c r="A5" s="38" t="s">
        <v>114</v>
      </c>
      <c r="B5" s="40" t="s">
        <v>115</v>
      </c>
      <c r="C5" s="40" t="s">
        <v>14</v>
      </c>
      <c r="D5" s="40" t="s">
        <v>15</v>
      </c>
      <c r="E5" s="40" t="s">
        <v>58</v>
      </c>
      <c r="F5" s="40" t="s">
        <v>101</v>
      </c>
      <c r="G5" s="40" t="s">
        <v>54</v>
      </c>
      <c r="H5" s="40" t="s">
        <v>109</v>
      </c>
      <c r="I5" s="40" t="s">
        <v>146</v>
      </c>
      <c r="J5" s="52" t="s">
        <v>147</v>
      </c>
    </row>
    <row r="6" spans="1:10" s="3" customFormat="1">
      <c r="A6" s="117" t="s">
        <v>2923</v>
      </c>
      <c r="B6" s="143" t="s">
        <v>2923</v>
      </c>
      <c r="C6" s="118" t="s">
        <v>2923</v>
      </c>
      <c r="D6" s="118" t="s">
        <v>2923</v>
      </c>
      <c r="E6" s="12" t="s">
        <v>19</v>
      </c>
      <c r="F6" s="118" t="s">
        <v>2923</v>
      </c>
      <c r="G6" s="12" t="s">
        <v>19</v>
      </c>
      <c r="H6" s="12" t="s">
        <v>193</v>
      </c>
      <c r="I6" s="27" t="s">
        <v>19</v>
      </c>
      <c r="J6" s="13" t="s">
        <v>19</v>
      </c>
    </row>
    <row r="7" spans="1:10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3" t="s">
        <v>2760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94">
        <v>0</v>
      </c>
      <c r="I8" s="95">
        <v>0</v>
      </c>
      <c r="J8" s="95">
        <v>0</v>
      </c>
    </row>
    <row r="9" spans="1:10" hidden="1">
      <c r="A9" s="92"/>
      <c r="B9" s="55"/>
      <c r="C9" s="55"/>
      <c r="D9" s="55"/>
      <c r="E9" s="55"/>
      <c r="F9" s="55"/>
      <c r="G9" s="55"/>
      <c r="H9" s="55"/>
      <c r="I9" s="55"/>
      <c r="J9" s="55"/>
    </row>
    <row r="10" spans="1:10" hidden="1">
      <c r="A10" s="92"/>
      <c r="B10" s="55"/>
      <c r="C10" s="55"/>
      <c r="D10" s="55"/>
      <c r="E10" s="55"/>
      <c r="F10" s="55"/>
      <c r="G10" s="55"/>
      <c r="H10" s="55"/>
      <c r="I10" s="55"/>
      <c r="J10" s="55"/>
    </row>
    <row r="11" spans="1:10" hidden="1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0" hidden="1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spans="1:10" hidden="1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hidden="1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0" hidden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idden="1">
      <c r="A16" s="55"/>
      <c r="B16" s="55"/>
      <c r="C16" s="55"/>
      <c r="D16" s="55"/>
      <c r="E16" s="55"/>
      <c r="F16" s="55"/>
      <c r="G16" s="55"/>
      <c r="H16" s="55"/>
      <c r="I16" s="55"/>
      <c r="J16" s="55"/>
    </row>
    <row r="17" spans="1:10" hidden="1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idden="1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0" hidden="1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0" hidden="1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hidden="1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 hidden="1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spans="1:10" hidden="1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idden="1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idden="1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idden="1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idden="1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idden="1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idden="1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idden="1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idden="1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idden="1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idden="1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idden="1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idden="1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idden="1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0" hidden="1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pans="1:10" hidden="1">
      <c r="A38" s="55"/>
      <c r="B38" s="55"/>
      <c r="C38" s="55"/>
      <c r="D38" s="55"/>
      <c r="E38" s="55"/>
      <c r="F38" s="55"/>
      <c r="G38" s="55"/>
      <c r="H38" s="55"/>
      <c r="I38" s="55"/>
      <c r="J38" s="55"/>
    </row>
    <row r="39" spans="1:10" hidden="1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0" hidden="1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0" hidden="1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 hidden="1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hidden="1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idden="1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hidden="1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hidden="1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0" hidden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0" hidden="1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idden="1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hidden="1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hidden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hidden="1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hidden="1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hidden="1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hidden="1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hidden="1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hidden="1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hidden="1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hidden="1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hidden="1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idden="1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hidden="1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hidden="1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hidden="1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hidden="1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hidden="1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hidden="1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hidden="1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idden="1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hidden="1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hidden="1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hidden="1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hidden="1">
      <c r="A73" s="55"/>
      <c r="B73" s="55"/>
      <c r="C73" s="55"/>
      <c r="D73" s="55"/>
      <c r="E73" s="55"/>
      <c r="F73" s="55"/>
      <c r="G73" s="55"/>
      <c r="H73" s="55"/>
      <c r="I73" s="55"/>
      <c r="J73" s="55"/>
    </row>
    <row r="74" spans="1:10" hidden="1">
      <c r="A74" s="55"/>
      <c r="B74" s="55"/>
      <c r="C74" s="55"/>
      <c r="D74" s="55"/>
      <c r="E74" s="55"/>
      <c r="F74" s="55"/>
      <c r="G74" s="55"/>
      <c r="H74" s="55"/>
      <c r="I74" s="55"/>
      <c r="J74" s="55"/>
    </row>
    <row r="75" spans="1:10" hidden="1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0" hidden="1">
      <c r="A76" s="55"/>
      <c r="B76" s="55"/>
      <c r="C76" s="55"/>
      <c r="D76" s="55"/>
      <c r="E76" s="55"/>
      <c r="F76" s="55"/>
      <c r="G76" s="55"/>
      <c r="H76" s="55"/>
      <c r="I76" s="55"/>
      <c r="J76" s="55"/>
    </row>
    <row r="77" spans="1:10" hidden="1">
      <c r="A77" s="55"/>
      <c r="B77" s="55"/>
      <c r="C77" s="55"/>
      <c r="D77" s="55"/>
      <c r="E77" s="55"/>
      <c r="F77" s="55"/>
      <c r="G77" s="55"/>
      <c r="H77" s="55"/>
      <c r="I77" s="55"/>
      <c r="J77" s="55"/>
    </row>
    <row r="78" spans="1:10" hidden="1">
      <c r="A78" s="55"/>
      <c r="B78" s="55"/>
      <c r="C78" s="55"/>
      <c r="D78" s="55"/>
      <c r="E78" s="55"/>
      <c r="F78" s="55"/>
      <c r="G78" s="55"/>
      <c r="H78" s="55"/>
      <c r="I78" s="55"/>
      <c r="J78" s="55"/>
    </row>
    <row r="79" spans="1:10" hidden="1">
      <c r="A79" s="55"/>
      <c r="B79" s="55"/>
      <c r="C79" s="55"/>
      <c r="D79" s="55"/>
      <c r="E79" s="55"/>
      <c r="F79" s="55"/>
      <c r="G79" s="55"/>
      <c r="H79" s="55"/>
      <c r="I79" s="55"/>
      <c r="J79" s="55"/>
    </row>
    <row r="80" spans="1:10" hidden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hidden="1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hidden="1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hidden="1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hidden="1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hidden="1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idden="1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hidden="1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hidden="1">
      <c r="A88" s="55"/>
      <c r="B88" s="55"/>
      <c r="C88" s="55"/>
      <c r="D88" s="55"/>
      <c r="E88" s="55"/>
      <c r="F88" s="55"/>
      <c r="G88" s="55"/>
      <c r="H88" s="55"/>
      <c r="I88" s="55"/>
      <c r="J88" s="55"/>
    </row>
    <row r="89" spans="1:10" hidden="1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idden="1">
      <c r="A90" s="55"/>
      <c r="B90" s="55"/>
      <c r="C90" s="55"/>
      <c r="D90" s="55"/>
      <c r="E90" s="55"/>
      <c r="F90" s="55"/>
      <c r="G90" s="55"/>
      <c r="H90" s="55"/>
      <c r="I90" s="55"/>
      <c r="J90" s="55"/>
    </row>
    <row r="91" spans="1:10" hidden="1">
      <c r="A91" s="55"/>
      <c r="B91" s="55"/>
      <c r="C91" s="55"/>
      <c r="D91" s="55"/>
      <c r="E91" s="55"/>
      <c r="F91" s="55"/>
      <c r="G91" s="55"/>
      <c r="H91" s="55"/>
      <c r="I91" s="55"/>
      <c r="J91" s="55"/>
    </row>
    <row r="92" spans="1:10" hidden="1">
      <c r="A92" s="55"/>
      <c r="B92" s="55"/>
      <c r="C92" s="55"/>
      <c r="D92" s="55"/>
      <c r="E92" s="55"/>
      <c r="F92" s="55"/>
      <c r="G92" s="55"/>
      <c r="H92" s="55"/>
      <c r="I92" s="55"/>
      <c r="J92" s="55"/>
    </row>
    <row r="93" spans="1:10" hidden="1">
      <c r="A93" s="55"/>
      <c r="B93" s="55"/>
      <c r="C93" s="55"/>
      <c r="D93" s="55"/>
      <c r="E93" s="55"/>
      <c r="F93" s="55"/>
      <c r="G93" s="55"/>
      <c r="H93" s="55"/>
      <c r="I93" s="55"/>
      <c r="J93" s="55"/>
    </row>
    <row r="94" spans="1:10" hidden="1">
      <c r="A94" s="55"/>
      <c r="B94" s="55"/>
      <c r="C94" s="55"/>
      <c r="D94" s="55"/>
      <c r="E94" s="55"/>
      <c r="F94" s="55"/>
      <c r="G94" s="55"/>
      <c r="H94" s="55"/>
      <c r="I94" s="55"/>
      <c r="J94" s="55"/>
    </row>
    <row r="95" spans="1:10" hidden="1">
      <c r="A95" s="55"/>
      <c r="B95" s="55"/>
      <c r="C95" s="55"/>
      <c r="D95" s="55"/>
      <c r="E95" s="55"/>
      <c r="F95" s="55"/>
      <c r="G95" s="55"/>
      <c r="H95" s="55"/>
      <c r="I95" s="55"/>
      <c r="J95" s="55"/>
    </row>
    <row r="96" spans="1:10" hidden="1">
      <c r="A96" s="55"/>
      <c r="B96" s="55"/>
      <c r="C96" s="55"/>
      <c r="D96" s="55"/>
      <c r="E96" s="55"/>
      <c r="F96" s="55"/>
      <c r="G96" s="55"/>
      <c r="H96" s="55"/>
      <c r="I96" s="55"/>
      <c r="J96" s="55"/>
    </row>
    <row r="97" spans="1:10" hidden="1">
      <c r="A97" s="55"/>
      <c r="B97" s="55"/>
      <c r="C97" s="55"/>
      <c r="D97" s="55"/>
      <c r="E97" s="55"/>
      <c r="F97" s="55"/>
      <c r="G97" s="55"/>
      <c r="H97" s="55"/>
      <c r="I97" s="55"/>
      <c r="J97" s="55"/>
    </row>
    <row r="98" spans="1:10" hidden="1">
      <c r="A98" s="55"/>
      <c r="B98" s="55"/>
      <c r="C98" s="55"/>
      <c r="D98" s="55"/>
      <c r="E98" s="55"/>
      <c r="F98" s="55"/>
      <c r="G98" s="55"/>
      <c r="H98" s="55"/>
      <c r="I98" s="55"/>
      <c r="J98" s="55"/>
    </row>
    <row r="99" spans="1:10" hidden="1">
      <c r="A99" s="55"/>
      <c r="B99" s="55"/>
      <c r="C99" s="55"/>
      <c r="D99" s="55"/>
      <c r="E99" s="55"/>
      <c r="F99" s="55"/>
      <c r="G99" s="55"/>
      <c r="H99" s="55"/>
      <c r="I99" s="55"/>
      <c r="J99" s="55"/>
    </row>
    <row r="100" spans="1:10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1:10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1:10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1:10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10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2" bestFit="1" customWidth="1"/>
    <col min="2" max="2" width="69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143</v>
      </c>
      <c r="B1" s="37" t="s" vm="1">
        <v>213</v>
      </c>
    </row>
    <row r="2" spans="1:14">
      <c r="A2" s="37" t="s">
        <v>142</v>
      </c>
      <c r="B2" s="37" t="s">
        <v>214</v>
      </c>
    </row>
    <row r="3" spans="1:14">
      <c r="A3" s="37" t="s">
        <v>144</v>
      </c>
      <c r="B3" s="37" t="s">
        <v>215</v>
      </c>
    </row>
    <row r="4" spans="1:14">
      <c r="A4" s="37" t="s">
        <v>145</v>
      </c>
      <c r="B4" s="37">
        <v>2207</v>
      </c>
    </row>
    <row r="5" spans="1:14" s="3" customFormat="1">
      <c r="A5" s="38" t="s">
        <v>114</v>
      </c>
      <c r="B5" s="40" t="s">
        <v>45</v>
      </c>
      <c r="C5" s="40" t="s">
        <v>14</v>
      </c>
      <c r="D5" s="40" t="s">
        <v>15</v>
      </c>
      <c r="E5" s="40" t="s">
        <v>58</v>
      </c>
      <c r="F5" s="40" t="s">
        <v>101</v>
      </c>
      <c r="G5" s="40" t="s">
        <v>54</v>
      </c>
      <c r="H5" s="40" t="s">
        <v>109</v>
      </c>
      <c r="I5" s="40" t="s">
        <v>146</v>
      </c>
      <c r="J5" s="42" t="s">
        <v>147</v>
      </c>
    </row>
    <row r="6" spans="1:14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2" t="s">
        <v>19</v>
      </c>
      <c r="F6" s="118" t="s">
        <v>2923</v>
      </c>
      <c r="G6" s="12" t="s">
        <v>19</v>
      </c>
      <c r="H6" s="12" t="s">
        <v>193</v>
      </c>
      <c r="I6" s="27" t="s">
        <v>19</v>
      </c>
      <c r="J6" s="13" t="s">
        <v>19</v>
      </c>
    </row>
    <row r="7" spans="1:14" s="4" customFormat="1" ht="20.25">
      <c r="A7" s="119" t="s">
        <v>2923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5" t="s">
        <v>57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62">
        <f>H9+H15</f>
        <v>-13.837674121662676</v>
      </c>
      <c r="I8" s="63">
        <f>IFERROR(H8/$H$8,0)</f>
        <v>1</v>
      </c>
      <c r="J8" s="63">
        <f>H8/'סכום נכסי הקרן'!$C$41</f>
        <v>-4.4248423533041841E-6</v>
      </c>
      <c r="N8" s="1"/>
    </row>
    <row r="9" spans="1:14">
      <c r="A9" s="76" t="s">
        <v>183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62">
        <f>SUM(H10:H14)</f>
        <v>-17.197023283662677</v>
      </c>
      <c r="I9" s="63">
        <f t="shared" ref="I9" si="0">IFERROR(H9/$H$8,0)</f>
        <v>1.2427683389899311</v>
      </c>
      <c r="J9" s="63">
        <f>H9/'סכום נכסי הקרן'!$C$41</f>
        <v>-5.4990539817081384E-6</v>
      </c>
    </row>
    <row r="10" spans="1:14">
      <c r="A10" s="58" t="s">
        <v>2753</v>
      </c>
      <c r="B10" s="55" t="s">
        <v>2754</v>
      </c>
      <c r="C10" s="55" t="s">
        <v>584</v>
      </c>
      <c r="D10" s="124" t="s">
        <v>2923</v>
      </c>
      <c r="E10" s="69">
        <v>0</v>
      </c>
      <c r="F10" s="68" t="s">
        <v>130</v>
      </c>
      <c r="G10" s="69">
        <v>0</v>
      </c>
      <c r="H10" s="62">
        <v>-44.166854856000008</v>
      </c>
      <c r="I10" s="63">
        <f t="shared" ref="I10:I12" si="1">IFERROR(H10/$H$8,0)</f>
        <v>3.1917831326044483</v>
      </c>
      <c r="J10" s="63">
        <f>H10/'סכום נכסי הקרן'!$C$41</f>
        <v>-1.412313718771007E-5</v>
      </c>
    </row>
    <row r="11" spans="1:14">
      <c r="A11" s="58" t="s">
        <v>2755</v>
      </c>
      <c r="B11" s="55" t="s">
        <v>2756</v>
      </c>
      <c r="C11" s="55" t="s">
        <v>584</v>
      </c>
      <c r="D11" s="124" t="s">
        <v>2923</v>
      </c>
      <c r="E11" s="69">
        <v>0</v>
      </c>
      <c r="F11" s="68" t="s">
        <v>130</v>
      </c>
      <c r="G11" s="69">
        <v>0</v>
      </c>
      <c r="H11" s="62">
        <v>-4.9309920519999997</v>
      </c>
      <c r="I11" s="63">
        <f t="shared" si="1"/>
        <v>0.3563454384491252</v>
      </c>
      <c r="J11" s="63">
        <f>H11/'סכום נכסי הקרן'!$C$41</f>
        <v>-1.5767723884564384E-6</v>
      </c>
    </row>
    <row r="12" spans="1:14">
      <c r="A12" s="58" t="s">
        <v>1876</v>
      </c>
      <c r="B12" s="55">
        <v>9922</v>
      </c>
      <c r="C12" s="55" t="s">
        <v>584</v>
      </c>
      <c r="D12" s="124" t="s">
        <v>2923</v>
      </c>
      <c r="E12" s="69">
        <v>0</v>
      </c>
      <c r="F12" s="68" t="s">
        <v>129</v>
      </c>
      <c r="G12" s="69">
        <v>0</v>
      </c>
      <c r="H12" s="62">
        <v>54.337249999999997</v>
      </c>
      <c r="I12" s="63">
        <f t="shared" si="1"/>
        <v>-3.9267617897530793</v>
      </c>
      <c r="J12" s="63">
        <f>H12/'סכום נכסי הקרן'!$C$41</f>
        <v>1.7375301878635966E-5</v>
      </c>
    </row>
    <row r="13" spans="1:14">
      <c r="A13" s="58" t="s">
        <v>2900</v>
      </c>
      <c r="B13" s="55">
        <v>7562</v>
      </c>
      <c r="C13" s="55" t="s">
        <v>584</v>
      </c>
      <c r="D13" s="124" t="s">
        <v>2923</v>
      </c>
      <c r="E13" s="69">
        <v>0</v>
      </c>
      <c r="F13" s="68" t="s">
        <v>130</v>
      </c>
      <c r="G13" s="69">
        <v>0</v>
      </c>
      <c r="H13" s="62">
        <v>-31.603834913092747</v>
      </c>
      <c r="I13" s="63">
        <f t="shared" ref="I13:I14" si="2">IFERROR(H13/$H$8,0)</f>
        <v>2.2838979033056868</v>
      </c>
      <c r="J13" s="63">
        <f>H13/'סכום נכסי הקרן'!$C$41</f>
        <v>-1.0105888173169628E-5</v>
      </c>
    </row>
    <row r="14" spans="1:14">
      <c r="A14" s="58" t="s">
        <v>2901</v>
      </c>
      <c r="B14" s="55">
        <v>9483</v>
      </c>
      <c r="C14" s="55" t="s">
        <v>584</v>
      </c>
      <c r="D14" s="124" t="s">
        <v>2923</v>
      </c>
      <c r="E14" s="69">
        <v>0</v>
      </c>
      <c r="F14" s="68" t="s">
        <v>129</v>
      </c>
      <c r="G14" s="69">
        <v>0</v>
      </c>
      <c r="H14" s="62">
        <v>9.1674085374300809</v>
      </c>
      <c r="I14" s="63">
        <f t="shared" si="2"/>
        <v>-0.66249634561625048</v>
      </c>
      <c r="J14" s="63">
        <f>H14/'סכום נכסי הקרן'!$C$41</f>
        <v>2.9314418889920318E-6</v>
      </c>
    </row>
    <row r="15" spans="1:14">
      <c r="A15" s="103" t="s">
        <v>182</v>
      </c>
      <c r="B15" s="145" t="s">
        <v>2923</v>
      </c>
      <c r="C15" s="146" t="s">
        <v>2923</v>
      </c>
      <c r="D15" s="145" t="s">
        <v>2923</v>
      </c>
      <c r="E15" s="145" t="s">
        <v>2923</v>
      </c>
      <c r="F15" s="145" t="s">
        <v>2923</v>
      </c>
      <c r="G15" s="145" t="s">
        <v>2923</v>
      </c>
      <c r="H15" s="62">
        <f>H16</f>
        <v>3.359349162</v>
      </c>
      <c r="I15" s="63">
        <f t="shared" ref="I15" si="3">IFERROR(H15/$H$8,0)</f>
        <v>-0.24276833898993097</v>
      </c>
      <c r="J15" s="63">
        <f>H15/'סכום נכסי הקרן'!$C$41</f>
        <v>1.0742116284039541E-6</v>
      </c>
    </row>
    <row r="16" spans="1:14">
      <c r="A16" s="58" t="s">
        <v>2902</v>
      </c>
      <c r="B16" s="55">
        <v>8397</v>
      </c>
      <c r="C16" s="55" t="s">
        <v>584</v>
      </c>
      <c r="D16" s="124" t="s">
        <v>2923</v>
      </c>
      <c r="E16" s="69">
        <v>0</v>
      </c>
      <c r="F16" s="68" t="s">
        <v>129</v>
      </c>
      <c r="G16" s="69">
        <v>0</v>
      </c>
      <c r="H16" s="62">
        <v>3.359349162</v>
      </c>
      <c r="I16" s="63">
        <f t="shared" ref="I16" si="4">IFERROR(H16/$H$8,0)</f>
        <v>-0.24276833898993097</v>
      </c>
      <c r="J16" s="63">
        <f>H16/'סכום נכסי הקרן'!$C$41</f>
        <v>1.0742116284039541E-6</v>
      </c>
    </row>
    <row r="17" spans="1:10" hidden="1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idden="1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0" hidden="1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0" hidden="1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hidden="1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 hidden="1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spans="1:10" hidden="1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idden="1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idden="1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idden="1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idden="1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idden="1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idden="1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idden="1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idden="1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idden="1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idden="1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idden="1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idden="1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idden="1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0" hidden="1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pans="1:10" hidden="1">
      <c r="A38" s="55"/>
      <c r="B38" s="55"/>
      <c r="C38" s="55"/>
      <c r="D38" s="55"/>
      <c r="E38" s="55"/>
      <c r="F38" s="55"/>
      <c r="G38" s="55"/>
      <c r="H38" s="55"/>
      <c r="I38" s="55"/>
      <c r="J38" s="55"/>
    </row>
    <row r="39" spans="1:10" hidden="1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0" hidden="1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0" hidden="1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 hidden="1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pans="1:10" hidden="1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idden="1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hidden="1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hidden="1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0" hidden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0" hidden="1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idden="1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hidden="1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hidden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hidden="1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hidden="1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hidden="1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hidden="1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hidden="1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hidden="1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hidden="1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hidden="1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hidden="1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idden="1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hidden="1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hidden="1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hidden="1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hidden="1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hidden="1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hidden="1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hidden="1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idden="1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hidden="1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hidden="1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hidden="1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hidden="1">
      <c r="A73" s="55"/>
      <c r="B73" s="55"/>
      <c r="C73" s="55"/>
      <c r="D73" s="55"/>
      <c r="E73" s="55"/>
      <c r="F73" s="55"/>
      <c r="G73" s="55"/>
      <c r="H73" s="55"/>
      <c r="I73" s="55"/>
      <c r="J73" s="55"/>
    </row>
    <row r="74" spans="1:10" hidden="1">
      <c r="A74" s="55"/>
      <c r="B74" s="55"/>
      <c r="C74" s="55"/>
      <c r="D74" s="55"/>
      <c r="E74" s="55"/>
      <c r="F74" s="55"/>
      <c r="G74" s="55"/>
      <c r="H74" s="55"/>
      <c r="I74" s="55"/>
      <c r="J74" s="55"/>
    </row>
    <row r="75" spans="1:10" hidden="1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0" hidden="1">
      <c r="A76" s="55"/>
      <c r="B76" s="55"/>
      <c r="C76" s="55"/>
      <c r="D76" s="55"/>
      <c r="E76" s="55"/>
      <c r="F76" s="55"/>
      <c r="G76" s="55"/>
      <c r="H76" s="55"/>
      <c r="I76" s="55"/>
      <c r="J76" s="55"/>
    </row>
    <row r="77" spans="1:10" hidden="1">
      <c r="A77" s="55"/>
      <c r="B77" s="55"/>
      <c r="C77" s="55"/>
      <c r="D77" s="55"/>
      <c r="E77" s="55"/>
      <c r="F77" s="55"/>
      <c r="G77" s="55"/>
      <c r="H77" s="55"/>
      <c r="I77" s="55"/>
      <c r="J77" s="55"/>
    </row>
    <row r="78" spans="1:10" hidden="1">
      <c r="A78" s="55"/>
      <c r="B78" s="55"/>
      <c r="C78" s="55"/>
      <c r="D78" s="55"/>
      <c r="E78" s="55"/>
      <c r="F78" s="55"/>
      <c r="G78" s="55"/>
      <c r="H78" s="55"/>
      <c r="I78" s="55"/>
      <c r="J78" s="55"/>
    </row>
    <row r="79" spans="1:10" hidden="1">
      <c r="A79" s="55"/>
      <c r="B79" s="55"/>
      <c r="C79" s="55"/>
      <c r="D79" s="55"/>
      <c r="E79" s="55"/>
      <c r="F79" s="55"/>
      <c r="G79" s="55"/>
      <c r="H79" s="55"/>
      <c r="I79" s="55"/>
      <c r="J79" s="55"/>
    </row>
    <row r="80" spans="1:10" hidden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hidden="1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hidden="1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hidden="1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hidden="1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hidden="1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idden="1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hidden="1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hidden="1">
      <c r="A88" s="55"/>
      <c r="B88" s="55"/>
      <c r="C88" s="55"/>
      <c r="D88" s="55"/>
      <c r="E88" s="55"/>
      <c r="F88" s="55"/>
      <c r="G88" s="55"/>
      <c r="H88" s="55"/>
      <c r="I88" s="55"/>
      <c r="J88" s="55"/>
    </row>
    <row r="89" spans="1:10" hidden="1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idden="1">
      <c r="A90" s="55"/>
      <c r="B90" s="55"/>
      <c r="C90" s="55"/>
      <c r="D90" s="55"/>
      <c r="E90" s="55"/>
      <c r="F90" s="55"/>
      <c r="G90" s="55"/>
      <c r="H90" s="55"/>
      <c r="I90" s="55"/>
      <c r="J90" s="55"/>
    </row>
    <row r="91" spans="1:10" hidden="1">
      <c r="A91" s="55"/>
      <c r="B91" s="55"/>
      <c r="C91" s="55"/>
      <c r="D91" s="55"/>
      <c r="E91" s="55"/>
      <c r="F91" s="55"/>
      <c r="G91" s="55"/>
      <c r="H91" s="55"/>
      <c r="I91" s="55"/>
      <c r="J91" s="55"/>
    </row>
    <row r="92" spans="1:10" hidden="1">
      <c r="A92" s="55"/>
      <c r="B92" s="55"/>
      <c r="C92" s="55"/>
      <c r="D92" s="55"/>
      <c r="E92" s="55"/>
      <c r="F92" s="55"/>
      <c r="G92" s="55"/>
      <c r="H92" s="55"/>
      <c r="I92" s="55"/>
      <c r="J92" s="55"/>
    </row>
    <row r="93" spans="1:10" hidden="1">
      <c r="A93" s="55"/>
      <c r="B93" s="55"/>
      <c r="C93" s="55"/>
      <c r="D93" s="55"/>
      <c r="E93" s="55"/>
      <c r="F93" s="55"/>
      <c r="G93" s="55"/>
      <c r="H93" s="55"/>
      <c r="I93" s="55"/>
      <c r="J93" s="55"/>
    </row>
    <row r="94" spans="1:10" hidden="1">
      <c r="A94" s="55"/>
      <c r="B94" s="55"/>
      <c r="C94" s="55"/>
      <c r="D94" s="55"/>
      <c r="E94" s="55"/>
      <c r="F94" s="55"/>
      <c r="G94" s="55"/>
      <c r="H94" s="55"/>
      <c r="I94" s="55"/>
      <c r="J94" s="55"/>
    </row>
    <row r="95" spans="1:10" hidden="1">
      <c r="A95" s="55"/>
      <c r="B95" s="55"/>
      <c r="C95" s="55"/>
      <c r="D95" s="55"/>
      <c r="E95" s="55"/>
      <c r="F95" s="55"/>
      <c r="G95" s="55"/>
      <c r="H95" s="55"/>
      <c r="I95" s="55"/>
      <c r="J95" s="55"/>
    </row>
    <row r="96" spans="1:10" hidden="1">
      <c r="A96" s="55"/>
      <c r="B96" s="55"/>
      <c r="C96" s="55"/>
      <c r="D96" s="55"/>
      <c r="E96" s="55"/>
      <c r="F96" s="55"/>
      <c r="G96" s="55"/>
      <c r="H96" s="55"/>
      <c r="I96" s="55"/>
      <c r="J96" s="55"/>
    </row>
    <row r="97" spans="1:10" hidden="1">
      <c r="A97" s="55"/>
      <c r="B97" s="55"/>
      <c r="C97" s="55"/>
      <c r="D97" s="55"/>
      <c r="E97" s="55"/>
      <c r="F97" s="55"/>
      <c r="G97" s="55"/>
      <c r="H97" s="55"/>
      <c r="I97" s="55"/>
      <c r="J97" s="55"/>
    </row>
    <row r="98" spans="1:10" hidden="1">
      <c r="A98" s="55"/>
      <c r="B98" s="55"/>
      <c r="C98" s="55"/>
      <c r="D98" s="55"/>
      <c r="E98" s="55"/>
      <c r="F98" s="55"/>
      <c r="G98" s="55"/>
      <c r="H98" s="55"/>
      <c r="I98" s="55"/>
      <c r="J98" s="55"/>
    </row>
    <row r="99" spans="1:10" hidden="1">
      <c r="A99" s="55"/>
      <c r="B99" s="55"/>
      <c r="C99" s="55"/>
      <c r="D99" s="55"/>
      <c r="E99" s="55"/>
      <c r="F99" s="55"/>
      <c r="G99" s="55"/>
      <c r="H99" s="55"/>
      <c r="I99" s="55"/>
      <c r="J99" s="55"/>
    </row>
    <row r="100" spans="1:10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1:10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1:10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1:10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10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 hidden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10" hidden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1:10" hidden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4 F1:F11 C1:E24 G1:XFD24 B5:B1048576 A1:A1048576 C25:AY1048576 BA25:XFD1048576 AZ25:AZ9999 AZ10001:AZ1048576" xr:uid="{00000000-0002-0000-19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69.28515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143</v>
      </c>
      <c r="B1" s="37" t="s" vm="1">
        <v>213</v>
      </c>
    </row>
    <row r="2" spans="1:5">
      <c r="A2" s="37" t="s">
        <v>142</v>
      </c>
      <c r="B2" s="37" t="s">
        <v>214</v>
      </c>
    </row>
    <row r="3" spans="1:5">
      <c r="A3" s="37" t="s">
        <v>144</v>
      </c>
      <c r="B3" s="37" t="s">
        <v>215</v>
      </c>
    </row>
    <row r="4" spans="1:5">
      <c r="A4" s="37" t="s">
        <v>145</v>
      </c>
      <c r="B4" s="37">
        <v>2207</v>
      </c>
    </row>
    <row r="5" spans="1:5" s="3" customFormat="1">
      <c r="A5" s="38" t="s">
        <v>114</v>
      </c>
      <c r="B5" s="43" t="s">
        <v>106</v>
      </c>
      <c r="C5" s="44" t="s">
        <v>105</v>
      </c>
    </row>
    <row r="6" spans="1:5" s="3" customFormat="1">
      <c r="A6" s="117" t="s">
        <v>2923</v>
      </c>
      <c r="B6" s="27" t="s">
        <v>193</v>
      </c>
      <c r="C6" s="13" t="s">
        <v>21</v>
      </c>
    </row>
    <row r="7" spans="1:5" s="4" customFormat="1" ht="20.25">
      <c r="A7" s="119" t="s">
        <v>2923</v>
      </c>
      <c r="B7" s="14" t="s">
        <v>0</v>
      </c>
      <c r="C7" s="15" t="s">
        <v>1</v>
      </c>
    </row>
    <row r="8" spans="1:5" s="4" customFormat="1" ht="20.25">
      <c r="A8" s="57" t="s">
        <v>2761</v>
      </c>
      <c r="B8" s="65">
        <v>39970.419840089337</v>
      </c>
      <c r="C8" s="121" t="s">
        <v>2923</v>
      </c>
    </row>
    <row r="9" spans="1:5">
      <c r="A9" s="56" t="s">
        <v>24</v>
      </c>
      <c r="B9" s="65">
        <v>24389.224224739832</v>
      </c>
      <c r="C9" s="121" t="s">
        <v>2923</v>
      </c>
    </row>
    <row r="10" spans="1:5">
      <c r="A10" s="61" t="s">
        <v>2770</v>
      </c>
      <c r="B10" s="62">
        <v>20.061835962400256</v>
      </c>
      <c r="C10" s="77">
        <v>45640</v>
      </c>
      <c r="D10" s="3"/>
      <c r="E10" s="3"/>
    </row>
    <row r="11" spans="1:5">
      <c r="A11" s="61" t="s">
        <v>2771</v>
      </c>
      <c r="B11" s="62">
        <v>185.85617340485288</v>
      </c>
      <c r="C11" s="77">
        <v>46772</v>
      </c>
      <c r="D11" s="3"/>
      <c r="E11" s="3"/>
    </row>
    <row r="12" spans="1:5">
      <c r="A12" s="61" t="s">
        <v>2903</v>
      </c>
      <c r="B12" s="62">
        <v>2172.5261616501807</v>
      </c>
      <c r="C12" s="77">
        <v>46338</v>
      </c>
    </row>
    <row r="13" spans="1:5">
      <c r="A13" s="61" t="s">
        <v>1904</v>
      </c>
      <c r="B13" s="62">
        <v>114.35906589101795</v>
      </c>
      <c r="C13" s="77">
        <v>48274</v>
      </c>
      <c r="D13" s="3"/>
      <c r="E13" s="3"/>
    </row>
    <row r="14" spans="1:5">
      <c r="A14" s="61" t="s">
        <v>1905</v>
      </c>
      <c r="B14" s="62">
        <v>60.204512826970294</v>
      </c>
      <c r="C14" s="77">
        <v>48274</v>
      </c>
      <c r="D14" s="3"/>
      <c r="E14" s="3"/>
    </row>
    <row r="15" spans="1:5">
      <c r="A15" s="61" t="s">
        <v>2772</v>
      </c>
      <c r="B15" s="62">
        <v>26.869850798938579</v>
      </c>
      <c r="C15" s="77">
        <v>46054</v>
      </c>
    </row>
    <row r="16" spans="1:5">
      <c r="A16" s="61" t="s">
        <v>2773</v>
      </c>
      <c r="B16" s="62">
        <v>25.171121193943886</v>
      </c>
      <c r="C16" s="77">
        <v>47209</v>
      </c>
    </row>
    <row r="17" spans="1:3">
      <c r="A17" s="61" t="s">
        <v>1912</v>
      </c>
      <c r="B17" s="62">
        <v>304.39971031093205</v>
      </c>
      <c r="C17" s="77">
        <v>48297</v>
      </c>
    </row>
    <row r="18" spans="1:3">
      <c r="A18" s="61" t="s">
        <v>2904</v>
      </c>
      <c r="B18" s="62">
        <v>513.4958105569724</v>
      </c>
      <c r="C18" s="77">
        <v>46022</v>
      </c>
    </row>
    <row r="19" spans="1:3">
      <c r="A19" s="61" t="s">
        <v>2774</v>
      </c>
      <c r="B19" s="62">
        <v>96.708421562550299</v>
      </c>
      <c r="C19" s="77">
        <v>47209</v>
      </c>
    </row>
    <row r="20" spans="1:3">
      <c r="A20" s="61" t="s">
        <v>2775</v>
      </c>
      <c r="B20" s="62">
        <v>264.16670069997383</v>
      </c>
      <c r="C20" s="77">
        <v>47308</v>
      </c>
    </row>
    <row r="21" spans="1:3">
      <c r="A21" s="61" t="s">
        <v>2776</v>
      </c>
      <c r="B21" s="62">
        <v>474.36211227599995</v>
      </c>
      <c r="C21" s="77">
        <v>47467</v>
      </c>
    </row>
    <row r="22" spans="1:3">
      <c r="A22" s="61" t="s">
        <v>2777</v>
      </c>
      <c r="B22" s="62">
        <v>248.48191657857402</v>
      </c>
      <c r="C22" s="77">
        <v>50770</v>
      </c>
    </row>
    <row r="23" spans="1:3">
      <c r="A23" s="61" t="s">
        <v>2778</v>
      </c>
      <c r="B23" s="62">
        <v>432.51956865</v>
      </c>
      <c r="C23" s="77">
        <v>46132</v>
      </c>
    </row>
    <row r="24" spans="1:3">
      <c r="A24" s="61" t="s">
        <v>1915</v>
      </c>
      <c r="B24" s="62">
        <v>30.556216809913717</v>
      </c>
      <c r="C24" s="77">
        <v>46752</v>
      </c>
    </row>
    <row r="25" spans="1:3">
      <c r="A25" s="61" t="s">
        <v>1916</v>
      </c>
      <c r="B25" s="62">
        <v>261.04958345088068</v>
      </c>
      <c r="C25" s="77">
        <v>48233</v>
      </c>
    </row>
    <row r="26" spans="1:3">
      <c r="A26" s="61" t="s">
        <v>1917</v>
      </c>
      <c r="B26" s="62">
        <v>17.342230718965574</v>
      </c>
      <c r="C26" s="77">
        <v>45322</v>
      </c>
    </row>
    <row r="27" spans="1:3">
      <c r="A27" s="61" t="s">
        <v>2779</v>
      </c>
      <c r="B27" s="62">
        <v>1.7319322130334096</v>
      </c>
      <c r="C27" s="77">
        <v>48944</v>
      </c>
    </row>
    <row r="28" spans="1:3">
      <c r="A28" s="61" t="s">
        <v>2780</v>
      </c>
      <c r="B28" s="62">
        <v>87.487485479971653</v>
      </c>
      <c r="C28" s="77">
        <v>48212</v>
      </c>
    </row>
    <row r="29" spans="1:3">
      <c r="A29" s="61" t="s">
        <v>2781</v>
      </c>
      <c r="B29" s="62">
        <v>64.816833875230699</v>
      </c>
      <c r="C29" s="77">
        <v>48212</v>
      </c>
    </row>
    <row r="30" spans="1:3">
      <c r="A30" s="61" t="s">
        <v>2782</v>
      </c>
      <c r="B30" s="62">
        <v>0.10428756877827107</v>
      </c>
      <c r="C30" s="77">
        <v>46234</v>
      </c>
    </row>
    <row r="31" spans="1:3">
      <c r="A31" s="61" t="s">
        <v>2905</v>
      </c>
      <c r="B31" s="62">
        <v>204.29812700115158</v>
      </c>
      <c r="C31" s="77">
        <v>45383</v>
      </c>
    </row>
    <row r="32" spans="1:3">
      <c r="A32" s="61" t="s">
        <v>2906</v>
      </c>
      <c r="B32" s="62">
        <v>5244.272171657547</v>
      </c>
      <c r="C32" s="77">
        <v>46871</v>
      </c>
    </row>
    <row r="33" spans="1:3">
      <c r="A33" s="61" t="s">
        <v>2907</v>
      </c>
      <c r="B33" s="62">
        <v>185.43921279340182</v>
      </c>
      <c r="C33" s="77">
        <v>48482</v>
      </c>
    </row>
    <row r="34" spans="1:3">
      <c r="A34" s="61" t="s">
        <v>2908</v>
      </c>
      <c r="B34" s="62">
        <v>3290.2138583665442</v>
      </c>
      <c r="C34" s="77">
        <v>47525</v>
      </c>
    </row>
    <row r="35" spans="1:3">
      <c r="A35" s="61" t="s">
        <v>2909</v>
      </c>
      <c r="B35" s="62">
        <v>1610.5637545518564</v>
      </c>
      <c r="C35" s="77">
        <v>45473</v>
      </c>
    </row>
    <row r="36" spans="1:3">
      <c r="A36" s="61" t="s">
        <v>2910</v>
      </c>
      <c r="B36" s="62">
        <v>529.86196283185643</v>
      </c>
      <c r="C36" s="77">
        <v>46022</v>
      </c>
    </row>
    <row r="37" spans="1:3">
      <c r="A37" s="61" t="s">
        <v>2911</v>
      </c>
      <c r="B37" s="62">
        <v>14.212234775217599</v>
      </c>
      <c r="C37" s="77">
        <v>48844</v>
      </c>
    </row>
    <row r="38" spans="1:3">
      <c r="A38" s="61" t="s">
        <v>2912</v>
      </c>
      <c r="B38" s="62">
        <v>13.764419749132799</v>
      </c>
      <c r="C38" s="77">
        <v>48844</v>
      </c>
    </row>
    <row r="39" spans="1:3">
      <c r="A39" s="61" t="s">
        <v>2913</v>
      </c>
      <c r="B39" s="62">
        <v>17.202578534928598</v>
      </c>
      <c r="C39" s="77">
        <v>48844</v>
      </c>
    </row>
    <row r="40" spans="1:3">
      <c r="A40" s="61" t="s">
        <v>2914</v>
      </c>
      <c r="B40" s="62">
        <v>11.781659798112599</v>
      </c>
      <c r="C40" s="77">
        <v>48844</v>
      </c>
    </row>
    <row r="41" spans="1:3">
      <c r="A41" s="61" t="s">
        <v>2915</v>
      </c>
      <c r="B41" s="62">
        <v>12.1116287647014</v>
      </c>
      <c r="C41" s="77">
        <v>48844</v>
      </c>
    </row>
    <row r="42" spans="1:3">
      <c r="A42" s="61" t="s">
        <v>2916</v>
      </c>
      <c r="B42" s="62">
        <v>131.73983795090217</v>
      </c>
      <c r="C42" s="77">
        <v>45340</v>
      </c>
    </row>
    <row r="43" spans="1:3">
      <c r="A43" s="61" t="s">
        <v>2917</v>
      </c>
      <c r="B43" s="62">
        <v>478.243946756951</v>
      </c>
      <c r="C43" s="77">
        <v>45838</v>
      </c>
    </row>
    <row r="44" spans="1:3">
      <c r="A44" s="61" t="s">
        <v>2918</v>
      </c>
      <c r="B44" s="62">
        <v>4250.0508743515347</v>
      </c>
      <c r="C44" s="77">
        <v>47191</v>
      </c>
    </row>
    <row r="45" spans="1:3">
      <c r="A45" s="61" t="s">
        <v>2919</v>
      </c>
      <c r="B45" s="62">
        <v>645.95769111900495</v>
      </c>
      <c r="C45" s="77">
        <v>45935</v>
      </c>
    </row>
    <row r="46" spans="1:3">
      <c r="A46" s="61" t="s">
        <v>2920</v>
      </c>
      <c r="B46" s="62">
        <v>1360.6729862433206</v>
      </c>
      <c r="C46" s="77">
        <v>47391</v>
      </c>
    </row>
    <row r="47" spans="1:3">
      <c r="A47" s="61" t="s">
        <v>2921</v>
      </c>
      <c r="B47" s="62">
        <v>281.51992201358649</v>
      </c>
      <c r="C47" s="77">
        <v>52047</v>
      </c>
    </row>
    <row r="48" spans="1:3">
      <c r="A48" s="61" t="s">
        <v>2922</v>
      </c>
      <c r="B48" s="62">
        <v>705.04582499999992</v>
      </c>
      <c r="C48" s="77">
        <v>45363</v>
      </c>
    </row>
    <row r="49" spans="1:3">
      <c r="A49" s="56" t="s">
        <v>40</v>
      </c>
      <c r="B49" s="65">
        <v>15581.195615349508</v>
      </c>
      <c r="C49" s="121" t="s">
        <v>2923</v>
      </c>
    </row>
    <row r="50" spans="1:3">
      <c r="A50" s="61" t="s">
        <v>2783</v>
      </c>
      <c r="B50" s="62">
        <v>332.18382376570156</v>
      </c>
      <c r="C50" s="77">
        <v>47201</v>
      </c>
    </row>
    <row r="51" spans="1:3">
      <c r="A51" s="61" t="s">
        <v>1944</v>
      </c>
      <c r="B51" s="62">
        <v>17.144619124382</v>
      </c>
      <c r="C51" s="77">
        <v>47467</v>
      </c>
    </row>
    <row r="52" spans="1:3">
      <c r="A52" s="61" t="s">
        <v>1945</v>
      </c>
      <c r="B52" s="62">
        <v>112.11897647103191</v>
      </c>
      <c r="C52" s="77">
        <v>47848</v>
      </c>
    </row>
    <row r="53" spans="1:3">
      <c r="A53" s="61" t="s">
        <v>2784</v>
      </c>
      <c r="B53" s="62">
        <v>1593.7645058244</v>
      </c>
      <c r="C53" s="77">
        <v>46601</v>
      </c>
    </row>
    <row r="54" spans="1:3">
      <c r="A54" s="61" t="s">
        <v>1947</v>
      </c>
      <c r="B54" s="62">
        <v>579.12766292159995</v>
      </c>
      <c r="C54" s="77">
        <v>46371</v>
      </c>
    </row>
    <row r="55" spans="1:3">
      <c r="A55" s="61" t="s">
        <v>2785</v>
      </c>
      <c r="B55" s="62">
        <v>75.124621096533019</v>
      </c>
      <c r="C55" s="77">
        <v>45778</v>
      </c>
    </row>
    <row r="56" spans="1:3">
      <c r="A56" s="61" t="s">
        <v>2786</v>
      </c>
      <c r="B56" s="62">
        <v>168.61373962314565</v>
      </c>
      <c r="C56" s="77">
        <v>46997</v>
      </c>
    </row>
    <row r="57" spans="1:3">
      <c r="A57" s="61" t="s">
        <v>1951</v>
      </c>
      <c r="B57" s="62">
        <v>265.4246812884316</v>
      </c>
      <c r="C57" s="77">
        <v>48304</v>
      </c>
    </row>
    <row r="58" spans="1:3">
      <c r="A58" s="61" t="s">
        <v>2787</v>
      </c>
      <c r="B58" s="62">
        <v>301.46330602870694</v>
      </c>
      <c r="C58" s="77">
        <v>46997</v>
      </c>
    </row>
    <row r="59" spans="1:3">
      <c r="A59" s="61" t="s">
        <v>2788</v>
      </c>
      <c r="B59" s="62">
        <v>134.78813647969747</v>
      </c>
      <c r="C59" s="77">
        <v>45343</v>
      </c>
    </row>
    <row r="60" spans="1:3">
      <c r="A60" s="61" t="s">
        <v>2789</v>
      </c>
      <c r="B60" s="62">
        <v>168.14748603634487</v>
      </c>
      <c r="C60" s="77">
        <v>47082</v>
      </c>
    </row>
    <row r="61" spans="1:3">
      <c r="A61" s="61" t="s">
        <v>1919</v>
      </c>
      <c r="B61" s="62">
        <v>458.70890635353391</v>
      </c>
      <c r="C61" s="77">
        <v>47398</v>
      </c>
    </row>
    <row r="62" spans="1:3">
      <c r="A62" s="61" t="s">
        <v>1954</v>
      </c>
      <c r="B62" s="62">
        <v>224.09907308935337</v>
      </c>
      <c r="C62" s="77">
        <v>48757</v>
      </c>
    </row>
    <row r="63" spans="1:3">
      <c r="A63" s="61" t="s">
        <v>2790</v>
      </c>
      <c r="B63" s="62">
        <v>10.769817729249134</v>
      </c>
      <c r="C63" s="77">
        <v>46326</v>
      </c>
    </row>
    <row r="64" spans="1:3">
      <c r="A64" s="61" t="s">
        <v>2791</v>
      </c>
      <c r="B64" s="62">
        <v>205.0482874065047</v>
      </c>
      <c r="C64" s="77">
        <v>47301</v>
      </c>
    </row>
    <row r="65" spans="1:3">
      <c r="A65" s="61" t="s">
        <v>2792</v>
      </c>
      <c r="B65" s="62">
        <v>79.838303795228711</v>
      </c>
      <c r="C65" s="77">
        <v>47301</v>
      </c>
    </row>
    <row r="66" spans="1:3">
      <c r="A66" s="61" t="s">
        <v>2793</v>
      </c>
      <c r="B66" s="62">
        <v>1.0157215559339714</v>
      </c>
      <c r="C66" s="77">
        <v>48122</v>
      </c>
    </row>
    <row r="67" spans="1:3">
      <c r="A67" s="61" t="s">
        <v>2794</v>
      </c>
      <c r="B67" s="62">
        <v>281.8516240554012</v>
      </c>
      <c r="C67" s="77">
        <v>48395</v>
      </c>
    </row>
    <row r="68" spans="1:3">
      <c r="A68" s="61" t="s">
        <v>2795</v>
      </c>
      <c r="B68" s="62">
        <v>49.960906419432256</v>
      </c>
      <c r="C68" s="77">
        <v>45494</v>
      </c>
    </row>
    <row r="69" spans="1:3">
      <c r="A69" s="61" t="s">
        <v>1922</v>
      </c>
      <c r="B69" s="62">
        <v>91.230823271044073</v>
      </c>
      <c r="C69" s="77">
        <v>48395</v>
      </c>
    </row>
    <row r="70" spans="1:3">
      <c r="A70" s="61" t="s">
        <v>2796</v>
      </c>
      <c r="B70" s="62">
        <v>402.32626171881788</v>
      </c>
      <c r="C70" s="77">
        <v>48669</v>
      </c>
    </row>
    <row r="71" spans="1:3">
      <c r="A71" s="61" t="s">
        <v>1965</v>
      </c>
      <c r="B71" s="62">
        <v>21.07777301069191</v>
      </c>
      <c r="C71" s="77">
        <v>46753</v>
      </c>
    </row>
    <row r="72" spans="1:3">
      <c r="A72" s="61" t="s">
        <v>2797</v>
      </c>
      <c r="B72" s="62">
        <v>415.66353476612494</v>
      </c>
      <c r="C72" s="77">
        <v>46933</v>
      </c>
    </row>
    <row r="73" spans="1:3">
      <c r="A73" s="61" t="s">
        <v>2798</v>
      </c>
      <c r="B73" s="62">
        <v>259.94839947359054</v>
      </c>
      <c r="C73" s="77">
        <v>45557</v>
      </c>
    </row>
    <row r="74" spans="1:3">
      <c r="A74" s="61" t="s">
        <v>1968</v>
      </c>
      <c r="B74" s="62">
        <v>208.3952403226551</v>
      </c>
      <c r="C74" s="77">
        <v>46149</v>
      </c>
    </row>
    <row r="75" spans="1:3">
      <c r="A75" s="61" t="s">
        <v>2799</v>
      </c>
      <c r="B75" s="62">
        <v>86.129497348911926</v>
      </c>
      <c r="C75" s="77">
        <v>46012</v>
      </c>
    </row>
    <row r="76" spans="1:3">
      <c r="A76" s="61" t="s">
        <v>2800</v>
      </c>
      <c r="B76" s="62">
        <v>638.2643569192652</v>
      </c>
      <c r="C76" s="77">
        <v>48693</v>
      </c>
    </row>
    <row r="77" spans="1:3">
      <c r="A77" s="61" t="s">
        <v>1971</v>
      </c>
      <c r="B77" s="62">
        <v>216.76469848109281</v>
      </c>
      <c r="C77" s="77">
        <v>47665</v>
      </c>
    </row>
    <row r="78" spans="1:3">
      <c r="A78" s="61" t="s">
        <v>2801</v>
      </c>
      <c r="B78" s="62">
        <v>341.27059608827102</v>
      </c>
      <c r="C78" s="77">
        <v>47665</v>
      </c>
    </row>
    <row r="79" spans="1:3">
      <c r="A79" s="61" t="s">
        <v>2802</v>
      </c>
      <c r="B79" s="62">
        <v>440.54915213619404</v>
      </c>
      <c r="C79" s="77">
        <v>48332</v>
      </c>
    </row>
    <row r="80" spans="1:3">
      <c r="A80" s="61" t="s">
        <v>2803</v>
      </c>
      <c r="B80" s="62">
        <v>428.69308426595705</v>
      </c>
      <c r="C80" s="77">
        <v>47715</v>
      </c>
    </row>
    <row r="81" spans="1:3">
      <c r="A81" s="61" t="s">
        <v>2804</v>
      </c>
      <c r="B81" s="62">
        <v>153.76752073387541</v>
      </c>
      <c r="C81" s="77">
        <v>47715</v>
      </c>
    </row>
    <row r="82" spans="1:3">
      <c r="A82" s="61" t="s">
        <v>2805</v>
      </c>
      <c r="B82" s="62">
        <v>160.48598061263013</v>
      </c>
      <c r="C82" s="77">
        <v>48446</v>
      </c>
    </row>
    <row r="83" spans="1:3">
      <c r="A83" s="61" t="s">
        <v>2806</v>
      </c>
      <c r="B83" s="62">
        <v>1.7426721367611344</v>
      </c>
      <c r="C83" s="77">
        <v>48944</v>
      </c>
    </row>
    <row r="84" spans="1:3">
      <c r="A84" s="61" t="s">
        <v>1924</v>
      </c>
      <c r="B84" s="62">
        <v>266.44471127364909</v>
      </c>
      <c r="C84" s="77">
        <v>48760</v>
      </c>
    </row>
    <row r="85" spans="1:3">
      <c r="A85" s="61" t="s">
        <v>1981</v>
      </c>
      <c r="B85" s="62">
        <v>307.4327594559</v>
      </c>
      <c r="C85" s="77">
        <v>47262</v>
      </c>
    </row>
    <row r="86" spans="1:3">
      <c r="A86" s="61" t="s">
        <v>2807</v>
      </c>
      <c r="B86" s="62">
        <v>544.59844909076116</v>
      </c>
      <c r="C86" s="77">
        <v>47665</v>
      </c>
    </row>
    <row r="87" spans="1:3">
      <c r="A87" s="61" t="s">
        <v>2808</v>
      </c>
      <c r="B87" s="62">
        <v>70.667875662284246</v>
      </c>
      <c r="C87" s="77">
        <v>45485</v>
      </c>
    </row>
    <row r="88" spans="1:3">
      <c r="A88" s="61" t="s">
        <v>2809</v>
      </c>
      <c r="B88" s="62">
        <v>145.72039532250685</v>
      </c>
      <c r="C88" s="77">
        <v>46417</v>
      </c>
    </row>
    <row r="89" spans="1:3">
      <c r="A89" s="61" t="s">
        <v>1989</v>
      </c>
      <c r="B89" s="62">
        <v>287.46885891845409</v>
      </c>
      <c r="C89" s="77">
        <v>48180</v>
      </c>
    </row>
    <row r="90" spans="1:3">
      <c r="A90" s="61" t="s">
        <v>2810</v>
      </c>
      <c r="B90" s="62">
        <v>264.0673965540758</v>
      </c>
      <c r="C90" s="77">
        <v>47848</v>
      </c>
    </row>
    <row r="91" spans="1:3">
      <c r="A91" s="61" t="s">
        <v>2811</v>
      </c>
      <c r="B91" s="62">
        <v>20.660187890777145</v>
      </c>
      <c r="C91" s="77">
        <v>45710</v>
      </c>
    </row>
    <row r="92" spans="1:3">
      <c r="A92" s="61" t="s">
        <v>2812</v>
      </c>
      <c r="B92" s="62">
        <v>173.52913638888808</v>
      </c>
      <c r="C92" s="77">
        <v>46573</v>
      </c>
    </row>
    <row r="93" spans="1:3">
      <c r="A93" s="61" t="s">
        <v>2813</v>
      </c>
      <c r="B93" s="62">
        <v>185.79183412822223</v>
      </c>
      <c r="C93" s="77">
        <v>47832</v>
      </c>
    </row>
    <row r="94" spans="1:3">
      <c r="A94" s="61" t="s">
        <v>2814</v>
      </c>
      <c r="B94" s="62">
        <v>8.7260487110105593</v>
      </c>
      <c r="C94" s="77">
        <v>46524</v>
      </c>
    </row>
    <row r="95" spans="1:3">
      <c r="A95" s="61" t="s">
        <v>2815</v>
      </c>
      <c r="B95" s="62">
        <v>185.94399484301437</v>
      </c>
      <c r="C95" s="77">
        <v>48121</v>
      </c>
    </row>
    <row r="96" spans="1:3">
      <c r="A96" s="61" t="s">
        <v>2816</v>
      </c>
      <c r="B96" s="62">
        <v>31.507180937418802</v>
      </c>
      <c r="C96" s="77">
        <v>48121</v>
      </c>
    </row>
    <row r="97" spans="1:3">
      <c r="A97" s="61" t="s">
        <v>2817</v>
      </c>
      <c r="B97" s="62">
        <v>33.262923187786839</v>
      </c>
      <c r="C97" s="77">
        <v>47255</v>
      </c>
    </row>
    <row r="98" spans="1:3">
      <c r="A98" s="61" t="s">
        <v>2818</v>
      </c>
      <c r="B98" s="62">
        <v>18.386547723025071</v>
      </c>
      <c r="C98" s="77">
        <v>48029</v>
      </c>
    </row>
    <row r="99" spans="1:3">
      <c r="A99" s="61" t="s">
        <v>2000</v>
      </c>
      <c r="B99" s="62">
        <v>251.29371832468399</v>
      </c>
      <c r="C99" s="77">
        <v>47937</v>
      </c>
    </row>
    <row r="100" spans="1:3">
      <c r="A100" s="61" t="s">
        <v>2819</v>
      </c>
      <c r="B100" s="62">
        <v>76.345141029156167</v>
      </c>
      <c r="C100" s="77">
        <v>46572</v>
      </c>
    </row>
    <row r="101" spans="1:3">
      <c r="A101" s="61" t="s">
        <v>2820</v>
      </c>
      <c r="B101" s="62">
        <v>36.691013260102324</v>
      </c>
      <c r="C101" s="77">
        <v>45869</v>
      </c>
    </row>
    <row r="102" spans="1:3">
      <c r="A102" s="61" t="s">
        <v>2821</v>
      </c>
      <c r="B102" s="62">
        <v>85.243354680578804</v>
      </c>
      <c r="C102" s="77">
        <v>46938</v>
      </c>
    </row>
    <row r="103" spans="1:3">
      <c r="A103" s="61" t="s">
        <v>2822</v>
      </c>
      <c r="B103" s="62">
        <v>166.04262450956094</v>
      </c>
      <c r="C103" s="77">
        <v>46201</v>
      </c>
    </row>
    <row r="104" spans="1:3">
      <c r="A104" s="61" t="s">
        <v>2823</v>
      </c>
      <c r="B104" s="62">
        <v>110.13742616017883</v>
      </c>
      <c r="C104" s="77">
        <v>46203</v>
      </c>
    </row>
    <row r="105" spans="1:3">
      <c r="A105" s="61" t="s">
        <v>2005</v>
      </c>
      <c r="B105" s="62">
        <v>223.90371636757286</v>
      </c>
      <c r="C105" s="77">
        <v>47312</v>
      </c>
    </row>
    <row r="106" spans="1:3">
      <c r="A106" s="61" t="s">
        <v>2824</v>
      </c>
      <c r="B106" s="62">
        <v>430.533158840287</v>
      </c>
      <c r="C106" s="77">
        <v>48944</v>
      </c>
    </row>
    <row r="107" spans="1:3">
      <c r="A107" s="61" t="s">
        <v>2825</v>
      </c>
      <c r="B107" s="62">
        <v>30.381556634075832</v>
      </c>
      <c r="C107" s="77">
        <v>46722</v>
      </c>
    </row>
    <row r="108" spans="1:3">
      <c r="A108" s="61" t="s">
        <v>2826</v>
      </c>
      <c r="B108" s="62">
        <v>43.602849713023431</v>
      </c>
      <c r="C108" s="77">
        <v>46794</v>
      </c>
    </row>
    <row r="109" spans="1:3">
      <c r="A109" s="61" t="s">
        <v>2015</v>
      </c>
      <c r="B109" s="62">
        <v>30.283547134699109</v>
      </c>
      <c r="C109" s="77">
        <v>47467</v>
      </c>
    </row>
    <row r="110" spans="1:3">
      <c r="A110" s="61" t="s">
        <v>2827</v>
      </c>
      <c r="B110" s="62">
        <v>1.0651100402757414</v>
      </c>
      <c r="C110" s="77">
        <v>46082</v>
      </c>
    </row>
    <row r="111" spans="1:3">
      <c r="A111" s="61" t="s">
        <v>2828</v>
      </c>
      <c r="B111" s="62">
        <v>144.66472717281758</v>
      </c>
      <c r="C111" s="77">
        <v>47236</v>
      </c>
    </row>
    <row r="112" spans="1:3">
      <c r="A112" s="61" t="s">
        <v>2829</v>
      </c>
      <c r="B112" s="62">
        <v>191.10728153927784</v>
      </c>
      <c r="C112" s="77">
        <v>46465</v>
      </c>
    </row>
    <row r="113" spans="1:3">
      <c r="A113" s="61" t="s">
        <v>2830</v>
      </c>
      <c r="B113" s="62">
        <v>526.12891284329987</v>
      </c>
      <c r="C113" s="77">
        <v>47031</v>
      </c>
    </row>
    <row r="114" spans="1:3">
      <c r="A114" s="61" t="s">
        <v>2831</v>
      </c>
      <c r="B114" s="62">
        <v>800.37208484999985</v>
      </c>
      <c r="C114" s="77">
        <v>46054</v>
      </c>
    </row>
    <row r="115" spans="1:3">
      <c r="A115" s="61" t="s">
        <v>2832</v>
      </c>
      <c r="B115" s="62">
        <v>12.702079352425896</v>
      </c>
      <c r="C115" s="77">
        <v>45869</v>
      </c>
    </row>
    <row r="116" spans="1:3">
      <c r="A116" s="61" t="s">
        <v>2031</v>
      </c>
      <c r="B116" s="62">
        <v>40.927126486779905</v>
      </c>
      <c r="C116" s="77">
        <v>47848</v>
      </c>
    </row>
    <row r="117" spans="1:3">
      <c r="A117" s="61" t="s">
        <v>2833</v>
      </c>
      <c r="B117" s="62">
        <v>207.83176418977411</v>
      </c>
      <c r="C117" s="77">
        <v>46933</v>
      </c>
    </row>
    <row r="118" spans="1:3">
      <c r="A118" s="61" t="s">
        <v>2834</v>
      </c>
      <c r="B118" s="62">
        <v>326.60250831635852</v>
      </c>
      <c r="C118" s="77">
        <v>46643</v>
      </c>
    </row>
    <row r="119" spans="1:3">
      <c r="A119" s="61" t="s">
        <v>2835</v>
      </c>
      <c r="B119" s="62">
        <v>40.134478187699997</v>
      </c>
      <c r="C119" s="77">
        <v>47262</v>
      </c>
    </row>
    <row r="120" spans="1:3">
      <c r="A120" s="61" t="s">
        <v>2836</v>
      </c>
      <c r="B120" s="62">
        <v>10.050514566299999</v>
      </c>
      <c r="C120" s="77">
        <v>45939</v>
      </c>
    </row>
    <row r="121" spans="1:3">
      <c r="A121" s="61" t="s">
        <v>2837</v>
      </c>
      <c r="B121" s="62">
        <v>325.43872190231315</v>
      </c>
      <c r="C121" s="77">
        <v>47409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2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143</v>
      </c>
      <c r="B1" s="37" t="s" vm="1">
        <v>213</v>
      </c>
    </row>
    <row r="2" spans="1:15">
      <c r="A2" s="37" t="s">
        <v>142</v>
      </c>
      <c r="B2" s="37" t="s">
        <v>214</v>
      </c>
    </row>
    <row r="3" spans="1:15">
      <c r="A3" s="37" t="s">
        <v>144</v>
      </c>
      <c r="B3" s="37" t="s">
        <v>215</v>
      </c>
    </row>
    <row r="4" spans="1:15">
      <c r="A4" s="37" t="s">
        <v>145</v>
      </c>
      <c r="B4" s="37">
        <v>2207</v>
      </c>
    </row>
    <row r="5" spans="1:15" s="3" customFormat="1">
      <c r="A5" s="38" t="s">
        <v>114</v>
      </c>
      <c r="B5" s="39" t="s">
        <v>45</v>
      </c>
      <c r="C5" s="39" t="s">
        <v>65</v>
      </c>
      <c r="D5" s="39" t="s">
        <v>14</v>
      </c>
      <c r="E5" s="39" t="s">
        <v>66</v>
      </c>
      <c r="F5" s="39" t="s">
        <v>102</v>
      </c>
      <c r="G5" s="39" t="s">
        <v>17</v>
      </c>
      <c r="H5" s="39" t="s">
        <v>101</v>
      </c>
      <c r="I5" s="39" t="s">
        <v>16</v>
      </c>
      <c r="J5" s="39" t="s">
        <v>169</v>
      </c>
      <c r="K5" s="39" t="s">
        <v>195</v>
      </c>
      <c r="L5" s="39" t="s">
        <v>170</v>
      </c>
      <c r="M5" s="39" t="s">
        <v>59</v>
      </c>
      <c r="N5" s="39" t="s">
        <v>146</v>
      </c>
      <c r="O5" s="41" t="s">
        <v>148</v>
      </c>
    </row>
    <row r="6" spans="1:15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18" t="s">
        <v>2923</v>
      </c>
      <c r="F6" s="27" t="s">
        <v>21</v>
      </c>
      <c r="G6" s="27" t="s">
        <v>20</v>
      </c>
      <c r="H6" s="118" t="s">
        <v>2923</v>
      </c>
      <c r="I6" s="27" t="s">
        <v>19</v>
      </c>
      <c r="J6" s="27" t="s">
        <v>19</v>
      </c>
      <c r="K6" s="27" t="s">
        <v>197</v>
      </c>
      <c r="L6" s="27" t="s">
        <v>193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2762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124" t="s">
        <v>2923</v>
      </c>
      <c r="I8" s="124" t="s">
        <v>2923</v>
      </c>
      <c r="J8" s="124" t="s">
        <v>2923</v>
      </c>
      <c r="K8" s="124" t="s">
        <v>2923</v>
      </c>
      <c r="L8" s="94">
        <v>0</v>
      </c>
      <c r="M8" s="124" t="s">
        <v>2923</v>
      </c>
      <c r="N8" s="95">
        <v>0</v>
      </c>
      <c r="O8" s="95">
        <v>0</v>
      </c>
    </row>
    <row r="9" spans="1:15">
      <c r="A9" s="96" t="s">
        <v>205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  <c r="O9" s="124" t="s">
        <v>2923</v>
      </c>
    </row>
    <row r="10" spans="1:15">
      <c r="A10" s="96" t="s">
        <v>110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</row>
    <row r="11" spans="1:15">
      <c r="A11" s="96" t="s">
        <v>196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</row>
    <row r="12" spans="1:15" hidden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idden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143</v>
      </c>
      <c r="B1" s="37" t="s" vm="1">
        <v>213</v>
      </c>
    </row>
    <row r="2" spans="1:15">
      <c r="A2" s="37" t="s">
        <v>142</v>
      </c>
      <c r="B2" s="37" t="s">
        <v>214</v>
      </c>
    </row>
    <row r="3" spans="1:15">
      <c r="A3" s="37" t="s">
        <v>144</v>
      </c>
      <c r="B3" s="37" t="s">
        <v>215</v>
      </c>
    </row>
    <row r="4" spans="1:15">
      <c r="A4" s="37" t="s">
        <v>145</v>
      </c>
      <c r="B4" s="37">
        <v>2207</v>
      </c>
    </row>
    <row r="5" spans="1:15" s="3" customFormat="1">
      <c r="A5" s="38" t="s">
        <v>114</v>
      </c>
      <c r="B5" s="39" t="s">
        <v>45</v>
      </c>
      <c r="C5" s="39" t="s">
        <v>65</v>
      </c>
      <c r="D5" s="39" t="s">
        <v>14</v>
      </c>
      <c r="E5" s="39" t="s">
        <v>66</v>
      </c>
      <c r="F5" s="39" t="s">
        <v>102</v>
      </c>
      <c r="G5" s="39" t="s">
        <v>17</v>
      </c>
      <c r="H5" s="39" t="s">
        <v>101</v>
      </c>
      <c r="I5" s="39" t="s">
        <v>16</v>
      </c>
      <c r="J5" s="39" t="s">
        <v>169</v>
      </c>
      <c r="K5" s="39" t="s">
        <v>190</v>
      </c>
      <c r="L5" s="39" t="s">
        <v>170</v>
      </c>
      <c r="M5" s="39" t="s">
        <v>59</v>
      </c>
      <c r="N5" s="39" t="s">
        <v>146</v>
      </c>
      <c r="O5" s="41" t="s">
        <v>148</v>
      </c>
    </row>
    <row r="6" spans="1:15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18" t="s">
        <v>2923</v>
      </c>
      <c r="F6" s="27" t="s">
        <v>21</v>
      </c>
      <c r="G6" s="27" t="s">
        <v>20</v>
      </c>
      <c r="H6" s="118" t="s">
        <v>2923</v>
      </c>
      <c r="I6" s="27" t="s">
        <v>19</v>
      </c>
      <c r="J6" s="27" t="s">
        <v>19</v>
      </c>
      <c r="K6" s="27" t="s">
        <v>197</v>
      </c>
      <c r="L6" s="27" t="s">
        <v>193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2763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124" t="s">
        <v>2923</v>
      </c>
      <c r="I8" s="124" t="s">
        <v>2923</v>
      </c>
      <c r="J8" s="124" t="s">
        <v>2923</v>
      </c>
      <c r="K8" s="124" t="s">
        <v>2923</v>
      </c>
      <c r="L8" s="94">
        <v>0</v>
      </c>
      <c r="M8" s="124" t="s">
        <v>2923</v>
      </c>
      <c r="N8" s="95">
        <v>0</v>
      </c>
      <c r="O8" s="95">
        <v>0</v>
      </c>
    </row>
    <row r="9" spans="1:15">
      <c r="A9" s="96" t="s">
        <v>205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  <c r="O9" s="124" t="s">
        <v>2923</v>
      </c>
    </row>
    <row r="10" spans="1:15">
      <c r="A10" s="96" t="s">
        <v>110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</row>
    <row r="11" spans="1:15">
      <c r="A11" s="96" t="s">
        <v>196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</row>
    <row r="12" spans="1:15" hidden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idden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6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143</v>
      </c>
      <c r="B1" s="37" t="s" vm="1">
        <v>213</v>
      </c>
    </row>
    <row r="2" spans="1:15">
      <c r="A2" s="37" t="s">
        <v>142</v>
      </c>
      <c r="B2" s="37" t="s">
        <v>214</v>
      </c>
    </row>
    <row r="3" spans="1:15">
      <c r="A3" s="37" t="s">
        <v>144</v>
      </c>
      <c r="B3" s="37" t="s">
        <v>215</v>
      </c>
    </row>
    <row r="4" spans="1:15">
      <c r="A4" s="37" t="s">
        <v>145</v>
      </c>
      <c r="B4" s="37">
        <v>2207</v>
      </c>
    </row>
    <row r="5" spans="1:15" s="3" customFormat="1">
      <c r="A5" s="38" t="s">
        <v>114</v>
      </c>
      <c r="B5" s="39" t="s">
        <v>45</v>
      </c>
      <c r="C5" s="39" t="s">
        <v>65</v>
      </c>
      <c r="D5" s="39" t="s">
        <v>14</v>
      </c>
      <c r="E5" s="39" t="s">
        <v>66</v>
      </c>
      <c r="F5" s="39" t="s">
        <v>102</v>
      </c>
      <c r="G5" s="39" t="s">
        <v>17</v>
      </c>
      <c r="H5" s="39" t="s">
        <v>101</v>
      </c>
      <c r="I5" s="39" t="s">
        <v>16</v>
      </c>
      <c r="J5" s="39" t="s">
        <v>169</v>
      </c>
      <c r="K5" s="39" t="s">
        <v>190</v>
      </c>
      <c r="L5" s="39" t="s">
        <v>170</v>
      </c>
      <c r="M5" s="39" t="s">
        <v>59</v>
      </c>
      <c r="N5" s="39" t="s">
        <v>146</v>
      </c>
      <c r="O5" s="41" t="s">
        <v>148</v>
      </c>
    </row>
    <row r="6" spans="1:15" s="3" customFormat="1">
      <c r="A6" s="117" t="s">
        <v>2923</v>
      </c>
      <c r="B6" s="118" t="s">
        <v>2923</v>
      </c>
      <c r="C6" s="118" t="s">
        <v>2923</v>
      </c>
      <c r="D6" s="118" t="s">
        <v>2923</v>
      </c>
      <c r="E6" s="118" t="s">
        <v>2923</v>
      </c>
      <c r="F6" s="27" t="s">
        <v>21</v>
      </c>
      <c r="G6" s="27" t="s">
        <v>20</v>
      </c>
      <c r="H6" s="118" t="s">
        <v>2923</v>
      </c>
      <c r="I6" s="27" t="s">
        <v>19</v>
      </c>
      <c r="J6" s="27" t="s">
        <v>19</v>
      </c>
      <c r="K6" s="27" t="s">
        <v>197</v>
      </c>
      <c r="L6" s="27" t="s">
        <v>193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2923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2764</v>
      </c>
      <c r="B8" s="124" t="s">
        <v>2923</v>
      </c>
      <c r="C8" s="124" t="s">
        <v>2923</v>
      </c>
      <c r="D8" s="124" t="s">
        <v>2923</v>
      </c>
      <c r="E8" s="124" t="s">
        <v>2923</v>
      </c>
      <c r="F8" s="124" t="s">
        <v>2923</v>
      </c>
      <c r="G8" s="124" t="s">
        <v>2923</v>
      </c>
      <c r="H8" s="124" t="s">
        <v>2923</v>
      </c>
      <c r="I8" s="124" t="s">
        <v>2923</v>
      </c>
      <c r="J8" s="124" t="s">
        <v>2923</v>
      </c>
      <c r="K8" s="124" t="s">
        <v>2923</v>
      </c>
      <c r="L8" s="94">
        <v>0</v>
      </c>
      <c r="M8" s="124" t="s">
        <v>2923</v>
      </c>
      <c r="N8" s="95">
        <v>0</v>
      </c>
      <c r="O8" s="95">
        <v>0</v>
      </c>
    </row>
    <row r="9" spans="1:15">
      <c r="A9" s="96" t="s">
        <v>205</v>
      </c>
      <c r="B9" s="124" t="s">
        <v>2923</v>
      </c>
      <c r="C9" s="124" t="s">
        <v>2923</v>
      </c>
      <c r="D9" s="124" t="s">
        <v>2923</v>
      </c>
      <c r="E9" s="124" t="s">
        <v>2923</v>
      </c>
      <c r="F9" s="124" t="s">
        <v>2923</v>
      </c>
      <c r="G9" s="124" t="s">
        <v>2923</v>
      </c>
      <c r="H9" s="124" t="s">
        <v>2923</v>
      </c>
      <c r="I9" s="124" t="s">
        <v>2923</v>
      </c>
      <c r="J9" s="124" t="s">
        <v>2923</v>
      </c>
      <c r="K9" s="124" t="s">
        <v>2923</v>
      </c>
      <c r="L9" s="124" t="s">
        <v>2923</v>
      </c>
      <c r="M9" s="124" t="s">
        <v>2923</v>
      </c>
      <c r="N9" s="124" t="s">
        <v>2923</v>
      </c>
      <c r="O9" s="124" t="s">
        <v>2923</v>
      </c>
    </row>
    <row r="10" spans="1:15">
      <c r="A10" s="96" t="s">
        <v>110</v>
      </c>
      <c r="B10" s="124" t="s">
        <v>2923</v>
      </c>
      <c r="C10" s="124" t="s">
        <v>2923</v>
      </c>
      <c r="D10" s="124" t="s">
        <v>2923</v>
      </c>
      <c r="E10" s="124" t="s">
        <v>2923</v>
      </c>
      <c r="F10" s="124" t="s">
        <v>2923</v>
      </c>
      <c r="G10" s="124" t="s">
        <v>2923</v>
      </c>
      <c r="H10" s="124" t="s">
        <v>2923</v>
      </c>
      <c r="I10" s="124" t="s">
        <v>2923</v>
      </c>
      <c r="J10" s="124" t="s">
        <v>2923</v>
      </c>
      <c r="K10" s="124" t="s">
        <v>2923</v>
      </c>
      <c r="L10" s="124" t="s">
        <v>2923</v>
      </c>
      <c r="M10" s="124" t="s">
        <v>2923</v>
      </c>
      <c r="N10" s="124" t="s">
        <v>2923</v>
      </c>
      <c r="O10" s="124" t="s">
        <v>2923</v>
      </c>
    </row>
    <row r="11" spans="1:15">
      <c r="A11" s="96" t="s">
        <v>196</v>
      </c>
      <c r="B11" s="124" t="s">
        <v>2923</v>
      </c>
      <c r="C11" s="124" t="s">
        <v>2923</v>
      </c>
      <c r="D11" s="124" t="s">
        <v>2923</v>
      </c>
      <c r="E11" s="124" t="s">
        <v>2923</v>
      </c>
      <c r="F11" s="124" t="s">
        <v>2923</v>
      </c>
      <c r="G11" s="124" t="s">
        <v>2923</v>
      </c>
      <c r="H11" s="124" t="s">
        <v>2923</v>
      </c>
      <c r="I11" s="124" t="s">
        <v>2923</v>
      </c>
      <c r="J11" s="124" t="s">
        <v>2923</v>
      </c>
      <c r="K11" s="124" t="s">
        <v>2923</v>
      </c>
      <c r="L11" s="124" t="s">
        <v>2923</v>
      </c>
      <c r="M11" s="124" t="s">
        <v>2923</v>
      </c>
      <c r="N11" s="124" t="s">
        <v>2923</v>
      </c>
      <c r="O11" s="124" t="s">
        <v>2923</v>
      </c>
    </row>
    <row r="12" spans="1:15" hidden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idden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idden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idden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idden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idden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idden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idden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idden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idden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idden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idden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idden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idden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idden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hidden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idden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hidden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idden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idden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idden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idden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idden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idden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idden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idden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idden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idden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idden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idden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idden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hidden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hidden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idden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idden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hidden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idden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idden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idden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idden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idden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idden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idden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idden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idden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idden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idden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idden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hidden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idden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idden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idden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idden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idden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idden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idden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idden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idden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idden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idden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idden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idden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idden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idden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hidden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idden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idden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idden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idden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idden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hidden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hidden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idden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idden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idden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idden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