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FD399A40-6AE1-4997-9A7E-87DB0D17BDAA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אופציות!$A$6:$K$13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מניות'!$A$6:$L$194</definedName>
    <definedName name="_xlnm._FilterDatabase" localSheetId="16" hidden="1">'לא סחיר - קרנות השקעה'!$A$1:$J$72</definedName>
    <definedName name="_xlnm._FilterDatabase" localSheetId="1" hidden="1">מזומנים!$A$5:$K$190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מניות'!$A$5:$L$16</definedName>
    <definedName name="Print_Area" localSheetId="16">'לא סחיר - קרנות השקעה'!$A$5:$J$34</definedName>
    <definedName name="Print_Area" localSheetId="13">'לא סחיר - תעודות חוב מסחריות'!$A$5:$R$23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אופציות!$A$1:$AZ$13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'!$A$1:$AZ$17</definedName>
    <definedName name="_xlnm.Print_Area" localSheetId="23">'זכויות מקרקעין'!$A$1:$AZ$8</definedName>
    <definedName name="_xlnm.Print_Area" localSheetId="10">'חוזים עתידיים'!$A$1:$AZ$19</definedName>
    <definedName name="_xlnm.Print_Area" localSheetId="26">'יתרת התחייבות להשקעה'!$A$1:$AZ$79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אופציות'!$A$1:$AZ$13</definedName>
    <definedName name="_xlnm.Print_Area" localSheetId="19">'לא סחיר - חוזים עתידיים'!$A$1:$AZ$124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מניות'!$A$1:$AZ$19</definedName>
    <definedName name="_xlnm.Print_Area" localSheetId="16">'לא סחיר - קרנות השקעה'!$A$1:$AZ$78</definedName>
    <definedName name="_xlnm.Print_Area" localSheetId="13">'לא סחיר - תעודות חוב מסחריות'!$A$1:$AZ$19</definedName>
    <definedName name="_xlnm.Print_Area" localSheetId="11">'מוצרים מובנים'!$A$1:$AZ$13</definedName>
    <definedName name="_xlnm.Print_Area" localSheetId="1">מזומנים!$A$1:$AZ$43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נאמנות'!$A$1:$AZ$24</definedName>
    <definedName name="_xlnm.Print_Area" localSheetId="6">'קרנות סל'!$A$1:$AZ$23</definedName>
    <definedName name="_xlnm.Print_Area" localSheetId="2">'תעודות התחייבות ממשלתיות'!$A$1:$AZ$67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2" i="81" l="1"/>
  <c r="H9" i="81" l="1"/>
  <c r="H8" i="81" s="1"/>
  <c r="I11" i="81" s="1"/>
  <c r="C36" i="88" l="1"/>
  <c r="I16" i="81"/>
  <c r="I13" i="81"/>
  <c r="I17" i="81"/>
  <c r="I14" i="81"/>
  <c r="I15" i="81"/>
  <c r="I12" i="81"/>
  <c r="P154" i="61"/>
  <c r="P10" i="61" s="1"/>
  <c r="P9" i="61" s="1"/>
  <c r="C42" i="88" l="1"/>
  <c r="O47" i="78" l="1"/>
  <c r="O10" i="78"/>
  <c r="N36" i="78"/>
  <c r="L21" i="69" l="1"/>
  <c r="N21" i="69" s="1"/>
  <c r="L11" i="69"/>
  <c r="L10" i="69" l="1"/>
  <c r="N11" i="69"/>
  <c r="I19" i="58"/>
  <c r="I10" i="58"/>
  <c r="I9" i="58" l="1"/>
  <c r="I8" i="58" s="1"/>
  <c r="C37" i="88" l="1"/>
  <c r="C22" i="88"/>
  <c r="C11" i="88"/>
  <c r="C10" i="88"/>
  <c r="C9" i="88" l="1"/>
  <c r="C41" i="88" s="1"/>
  <c r="Q164" i="78" s="1"/>
  <c r="I10" i="81"/>
  <c r="I9" i="81"/>
  <c r="I8" i="81"/>
  <c r="P380" i="78"/>
  <c r="P379" i="78"/>
  <c r="P378" i="78"/>
  <c r="P377" i="78"/>
  <c r="P376" i="78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4" i="78"/>
  <c r="P283" i="78"/>
  <c r="P281" i="78"/>
  <c r="P280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2" i="78"/>
  <c r="P261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138" i="78"/>
  <c r="P137" i="78"/>
  <c r="P260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Q73" i="78"/>
  <c r="P73" i="78"/>
  <c r="P72" i="78"/>
  <c r="P71" i="78"/>
  <c r="P70" i="78"/>
  <c r="P69" i="78"/>
  <c r="P68" i="78"/>
  <c r="P67" i="78"/>
  <c r="P66" i="78"/>
  <c r="Q65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Q30" i="78"/>
  <c r="P30" i="78"/>
  <c r="P29" i="78"/>
  <c r="Q28" i="78"/>
  <c r="P28" i="78"/>
  <c r="P27" i="78"/>
  <c r="Q26" i="78"/>
  <c r="P26" i="78"/>
  <c r="P25" i="78"/>
  <c r="Q24" i="78"/>
  <c r="P24" i="78"/>
  <c r="P23" i="78"/>
  <c r="Q22" i="78"/>
  <c r="P22" i="78"/>
  <c r="P21" i="78"/>
  <c r="Q20" i="78"/>
  <c r="P20" i="78"/>
  <c r="P19" i="78"/>
  <c r="Q18" i="78"/>
  <c r="P18" i="78"/>
  <c r="P17" i="78"/>
  <c r="Q16" i="78"/>
  <c r="P16" i="78"/>
  <c r="P15" i="78"/>
  <c r="Q14" i="78"/>
  <c r="P14" i="78"/>
  <c r="P13" i="78"/>
  <c r="Q12" i="78"/>
  <c r="P12" i="78"/>
  <c r="P11" i="78"/>
  <c r="Q10" i="78"/>
  <c r="P10" i="78"/>
  <c r="P9" i="78"/>
  <c r="Q8" i="78"/>
  <c r="P8" i="78"/>
  <c r="J117" i="76"/>
  <c r="I117" i="76"/>
  <c r="J116" i="76"/>
  <c r="I116" i="76"/>
  <c r="J115" i="76"/>
  <c r="I115" i="76"/>
  <c r="J114" i="76"/>
  <c r="I114" i="76"/>
  <c r="J112" i="76"/>
  <c r="I112" i="76"/>
  <c r="J111" i="76"/>
  <c r="I111" i="76"/>
  <c r="J110" i="76"/>
  <c r="I110" i="76"/>
  <c r="J109" i="76"/>
  <c r="I109" i="76"/>
  <c r="J107" i="76"/>
  <c r="I107" i="76"/>
  <c r="J106" i="76"/>
  <c r="I106" i="76"/>
  <c r="J105" i="76"/>
  <c r="I105" i="76"/>
  <c r="J104" i="76"/>
  <c r="I104" i="76"/>
  <c r="J103" i="76"/>
  <c r="I103" i="76"/>
  <c r="J102" i="76"/>
  <c r="I102" i="76"/>
  <c r="J101" i="76"/>
  <c r="I101" i="76"/>
  <c r="J100" i="76"/>
  <c r="I100" i="76"/>
  <c r="J99" i="76"/>
  <c r="I99" i="76"/>
  <c r="J98" i="76"/>
  <c r="I98" i="76"/>
  <c r="J97" i="76"/>
  <c r="I97" i="76"/>
  <c r="J96" i="76"/>
  <c r="I96" i="76"/>
  <c r="J95" i="76"/>
  <c r="I95" i="76"/>
  <c r="J94" i="76"/>
  <c r="I94" i="76"/>
  <c r="J93" i="76"/>
  <c r="I93" i="76"/>
  <c r="J92" i="76"/>
  <c r="I92" i="76"/>
  <c r="J91" i="76"/>
  <c r="I91" i="76"/>
  <c r="J90" i="76"/>
  <c r="I90" i="76"/>
  <c r="J89" i="76"/>
  <c r="I89" i="76"/>
  <c r="J88" i="76"/>
  <c r="I88" i="76"/>
  <c r="J87" i="76"/>
  <c r="I87" i="76"/>
  <c r="J86" i="76"/>
  <c r="I86" i="76"/>
  <c r="J85" i="76"/>
  <c r="I85" i="76"/>
  <c r="J84" i="76"/>
  <c r="I84" i="76"/>
  <c r="J83" i="76"/>
  <c r="I83" i="76"/>
  <c r="J82" i="76"/>
  <c r="I82" i="76"/>
  <c r="J81" i="76"/>
  <c r="I81" i="76"/>
  <c r="J80" i="76"/>
  <c r="I80" i="76"/>
  <c r="J79" i="76"/>
  <c r="I79" i="76"/>
  <c r="J78" i="76"/>
  <c r="I78" i="76"/>
  <c r="J77" i="76"/>
  <c r="I77" i="76"/>
  <c r="J76" i="76"/>
  <c r="I76" i="76"/>
  <c r="J75" i="76"/>
  <c r="I75" i="76"/>
  <c r="J74" i="76"/>
  <c r="I74" i="76"/>
  <c r="J73" i="76"/>
  <c r="I73" i="76"/>
  <c r="J72" i="76"/>
  <c r="I72" i="76"/>
  <c r="J71" i="76"/>
  <c r="I71" i="76"/>
  <c r="J69" i="76"/>
  <c r="I69" i="76"/>
  <c r="J68" i="76"/>
  <c r="I68" i="76"/>
  <c r="J67" i="76"/>
  <c r="I67" i="76"/>
  <c r="J66" i="76"/>
  <c r="I66" i="76"/>
  <c r="J65" i="76"/>
  <c r="I65" i="76"/>
  <c r="J64" i="76"/>
  <c r="I64" i="76"/>
  <c r="J63" i="76"/>
  <c r="I63" i="76"/>
  <c r="J62" i="76"/>
  <c r="I62" i="76"/>
  <c r="J61" i="76"/>
  <c r="I61" i="76"/>
  <c r="J60" i="76"/>
  <c r="I60" i="76"/>
  <c r="J59" i="76"/>
  <c r="I59" i="76"/>
  <c r="J58" i="76"/>
  <c r="I58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J50" i="76"/>
  <c r="I50" i="76"/>
  <c r="J49" i="76"/>
  <c r="I49" i="76"/>
  <c r="J48" i="76"/>
  <c r="I48" i="76"/>
  <c r="J47" i="76"/>
  <c r="I47" i="76"/>
  <c r="J46" i="76"/>
  <c r="I46" i="76"/>
  <c r="J45" i="76"/>
  <c r="I45" i="76"/>
  <c r="J44" i="76"/>
  <c r="I44" i="76"/>
  <c r="J43" i="76"/>
  <c r="I43" i="76"/>
  <c r="J42" i="76"/>
  <c r="I42" i="76"/>
  <c r="J41" i="76"/>
  <c r="I41" i="76"/>
  <c r="J40" i="76"/>
  <c r="I40" i="76"/>
  <c r="J39" i="76"/>
  <c r="I39" i="76"/>
  <c r="J38" i="76"/>
  <c r="I38" i="76"/>
  <c r="J37" i="76"/>
  <c r="I37" i="76"/>
  <c r="J36" i="76"/>
  <c r="I36" i="76"/>
  <c r="J35" i="76"/>
  <c r="I35" i="76"/>
  <c r="J34" i="76"/>
  <c r="I34" i="76"/>
  <c r="J33" i="76"/>
  <c r="I33" i="76"/>
  <c r="J32" i="76"/>
  <c r="I32" i="76"/>
  <c r="J31" i="76"/>
  <c r="I31" i="76"/>
  <c r="J30" i="76"/>
  <c r="I30" i="76"/>
  <c r="J29" i="76"/>
  <c r="I29" i="76"/>
  <c r="J28" i="76"/>
  <c r="I28" i="76"/>
  <c r="J27" i="76"/>
  <c r="I27" i="76"/>
  <c r="J26" i="76"/>
  <c r="I26" i="76"/>
  <c r="J25" i="76"/>
  <c r="I25" i="76"/>
  <c r="J24" i="76"/>
  <c r="I24" i="76"/>
  <c r="J23" i="76"/>
  <c r="I23" i="76"/>
  <c r="J22" i="76"/>
  <c r="I22" i="76"/>
  <c r="J21" i="76"/>
  <c r="I21" i="76"/>
  <c r="J20" i="76"/>
  <c r="I20" i="76"/>
  <c r="J19" i="76"/>
  <c r="I19" i="76"/>
  <c r="J18" i="76"/>
  <c r="I18" i="76"/>
  <c r="J17" i="76"/>
  <c r="I17" i="76"/>
  <c r="J16" i="76"/>
  <c r="I16" i="76"/>
  <c r="J15" i="76"/>
  <c r="I15" i="76"/>
  <c r="J14" i="76"/>
  <c r="I14" i="76"/>
  <c r="J13" i="76"/>
  <c r="I13" i="76"/>
  <c r="J12" i="76"/>
  <c r="I12" i="76"/>
  <c r="J11" i="76"/>
  <c r="I11" i="76"/>
  <c r="J10" i="76"/>
  <c r="I10" i="76"/>
  <c r="J9" i="76"/>
  <c r="I9" i="76"/>
  <c r="J70" i="73"/>
  <c r="I70" i="73"/>
  <c r="J69" i="73"/>
  <c r="I69" i="73"/>
  <c r="J68" i="73"/>
  <c r="I68" i="73"/>
  <c r="J67" i="73"/>
  <c r="I67" i="73"/>
  <c r="J66" i="73"/>
  <c r="I66" i="73"/>
  <c r="J65" i="73"/>
  <c r="I65" i="73"/>
  <c r="J64" i="73"/>
  <c r="I64" i="73"/>
  <c r="J63" i="73"/>
  <c r="I63" i="73"/>
  <c r="J62" i="73"/>
  <c r="I62" i="73"/>
  <c r="J61" i="73"/>
  <c r="I61" i="73"/>
  <c r="J60" i="73"/>
  <c r="I60" i="73"/>
  <c r="J59" i="73"/>
  <c r="I59" i="73"/>
  <c r="J58" i="73"/>
  <c r="I58" i="73"/>
  <c r="J57" i="73"/>
  <c r="I57" i="73"/>
  <c r="J56" i="73"/>
  <c r="I56" i="73"/>
  <c r="J55" i="73"/>
  <c r="I55" i="73"/>
  <c r="J54" i="73"/>
  <c r="I54" i="73"/>
  <c r="J53" i="73"/>
  <c r="I53" i="73"/>
  <c r="J52" i="73"/>
  <c r="I52" i="73"/>
  <c r="J51" i="73"/>
  <c r="I51" i="73"/>
  <c r="J50" i="73"/>
  <c r="I50" i="73"/>
  <c r="J49" i="73"/>
  <c r="I49" i="73"/>
  <c r="J48" i="73"/>
  <c r="I48" i="73"/>
  <c r="J47" i="73"/>
  <c r="I47" i="73"/>
  <c r="J46" i="73"/>
  <c r="I46" i="73"/>
  <c r="J45" i="73"/>
  <c r="I45" i="73"/>
  <c r="J44" i="73"/>
  <c r="I44" i="73"/>
  <c r="J43" i="73"/>
  <c r="I43" i="73"/>
  <c r="J42" i="73"/>
  <c r="I42" i="73"/>
  <c r="J41" i="73"/>
  <c r="I41" i="73"/>
  <c r="J40" i="73"/>
  <c r="I40" i="73"/>
  <c r="J39" i="73"/>
  <c r="I39" i="73"/>
  <c r="J38" i="73"/>
  <c r="I38" i="73"/>
  <c r="J37" i="73"/>
  <c r="I37" i="73"/>
  <c r="J36" i="73"/>
  <c r="I36" i="73"/>
  <c r="J35" i="73"/>
  <c r="I35" i="73"/>
  <c r="J34" i="73"/>
  <c r="I34" i="73"/>
  <c r="J33" i="73"/>
  <c r="I33" i="73"/>
  <c r="J32" i="73"/>
  <c r="I32" i="73"/>
  <c r="J31" i="73"/>
  <c r="I31" i="73"/>
  <c r="J30" i="73"/>
  <c r="I30" i="73"/>
  <c r="J29" i="73"/>
  <c r="I29" i="73"/>
  <c r="J28" i="73"/>
  <c r="I28" i="73"/>
  <c r="J27" i="73"/>
  <c r="I27" i="73"/>
  <c r="J26" i="73"/>
  <c r="I26" i="73"/>
  <c r="J25" i="73"/>
  <c r="I25" i="73"/>
  <c r="J24" i="73"/>
  <c r="I24" i="73"/>
  <c r="J23" i="73"/>
  <c r="I23" i="73"/>
  <c r="J22" i="73"/>
  <c r="I22" i="73"/>
  <c r="J21" i="73"/>
  <c r="I21" i="73"/>
  <c r="J20" i="73"/>
  <c r="I20" i="73"/>
  <c r="J19" i="73"/>
  <c r="I19" i="73"/>
  <c r="J18" i="73"/>
  <c r="I18" i="73"/>
  <c r="J17" i="73"/>
  <c r="I17" i="73"/>
  <c r="J16" i="73"/>
  <c r="I16" i="73"/>
  <c r="J15" i="73"/>
  <c r="I15" i="73"/>
  <c r="J14" i="73"/>
  <c r="I14" i="73"/>
  <c r="J13" i="73"/>
  <c r="I13" i="73"/>
  <c r="J12" i="73"/>
  <c r="I12" i="73"/>
  <c r="J11" i="73"/>
  <c r="I11" i="73"/>
  <c r="J10" i="73"/>
  <c r="I10" i="73"/>
  <c r="J9" i="73"/>
  <c r="I9" i="73"/>
  <c r="L12" i="72"/>
  <c r="K12" i="72"/>
  <c r="L11" i="72"/>
  <c r="K11" i="72"/>
  <c r="L10" i="72"/>
  <c r="K10" i="72"/>
  <c r="L9" i="72"/>
  <c r="K9" i="72"/>
  <c r="R38" i="71"/>
  <c r="Q38" i="71"/>
  <c r="R39" i="71"/>
  <c r="Q39" i="71"/>
  <c r="R37" i="71"/>
  <c r="Q37" i="71"/>
  <c r="R36" i="71"/>
  <c r="Q36" i="71"/>
  <c r="R34" i="71"/>
  <c r="Q34" i="71"/>
  <c r="R33" i="71"/>
  <c r="Q33" i="71"/>
  <c r="R30" i="71"/>
  <c r="Q30" i="71"/>
  <c r="R29" i="71"/>
  <c r="Q29" i="71"/>
  <c r="R28" i="71"/>
  <c r="Q28" i="71"/>
  <c r="R27" i="71"/>
  <c r="Q27" i="71"/>
  <c r="R26" i="71"/>
  <c r="Q26" i="71"/>
  <c r="R25" i="71"/>
  <c r="Q25" i="71"/>
  <c r="R24" i="71"/>
  <c r="Q24" i="71"/>
  <c r="R23" i="71"/>
  <c r="Q23" i="71"/>
  <c r="R31" i="71"/>
  <c r="Q31" i="71"/>
  <c r="R22" i="71"/>
  <c r="Q22" i="71"/>
  <c r="R20" i="71"/>
  <c r="Q20" i="71"/>
  <c r="R19" i="71"/>
  <c r="Q19" i="71"/>
  <c r="R18" i="71"/>
  <c r="Q18" i="71"/>
  <c r="R17" i="71"/>
  <c r="Q17" i="71"/>
  <c r="R16" i="71"/>
  <c r="Q16" i="71"/>
  <c r="R15" i="71"/>
  <c r="Q15" i="71"/>
  <c r="R14" i="71"/>
  <c r="Q14" i="71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10" i="69"/>
  <c r="N10" i="69"/>
  <c r="O9" i="69"/>
  <c r="N9" i="69"/>
  <c r="J11" i="67"/>
  <c r="I11" i="67"/>
  <c r="J10" i="67"/>
  <c r="I10" i="67"/>
  <c r="J9" i="67"/>
  <c r="I9" i="67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T312" i="61"/>
  <c r="S312" i="61"/>
  <c r="T311" i="61"/>
  <c r="S311" i="61"/>
  <c r="T310" i="61"/>
  <c r="S310" i="61"/>
  <c r="T309" i="61"/>
  <c r="S309" i="61"/>
  <c r="T308" i="61"/>
  <c r="S308" i="61"/>
  <c r="T307" i="61"/>
  <c r="S307" i="61"/>
  <c r="T306" i="61"/>
  <c r="S306" i="61"/>
  <c r="T305" i="61"/>
  <c r="S305" i="61"/>
  <c r="T304" i="61"/>
  <c r="S304" i="61"/>
  <c r="T303" i="61"/>
  <c r="S303" i="61"/>
  <c r="T302" i="61"/>
  <c r="S302" i="61"/>
  <c r="T301" i="61"/>
  <c r="S301" i="61"/>
  <c r="T300" i="61"/>
  <c r="S300" i="61"/>
  <c r="T299" i="61"/>
  <c r="S299" i="61"/>
  <c r="T298" i="61"/>
  <c r="S298" i="61"/>
  <c r="T297" i="61"/>
  <c r="S297" i="61"/>
  <c r="T296" i="61"/>
  <c r="S296" i="61"/>
  <c r="T295" i="61"/>
  <c r="S295" i="61"/>
  <c r="T294" i="61"/>
  <c r="S294" i="61"/>
  <c r="T293" i="61"/>
  <c r="S293" i="61"/>
  <c r="T292" i="61"/>
  <c r="S292" i="61"/>
  <c r="T291" i="61"/>
  <c r="S291" i="61"/>
  <c r="T290" i="61"/>
  <c r="S290" i="61"/>
  <c r="T289" i="61"/>
  <c r="S289" i="61"/>
  <c r="T288" i="61"/>
  <c r="S288" i="61"/>
  <c r="T287" i="61"/>
  <c r="S287" i="61"/>
  <c r="T286" i="61"/>
  <c r="S286" i="61"/>
  <c r="T285" i="61"/>
  <c r="S285" i="61"/>
  <c r="T284" i="61"/>
  <c r="S284" i="61"/>
  <c r="T283" i="61"/>
  <c r="S283" i="61"/>
  <c r="T282" i="61"/>
  <c r="S282" i="61"/>
  <c r="T281" i="61"/>
  <c r="S281" i="61"/>
  <c r="T280" i="61"/>
  <c r="S280" i="61"/>
  <c r="T279" i="61"/>
  <c r="S279" i="61"/>
  <c r="T278" i="61"/>
  <c r="S278" i="61"/>
  <c r="T277" i="61"/>
  <c r="S277" i="61"/>
  <c r="T276" i="61"/>
  <c r="S276" i="61"/>
  <c r="T275" i="61"/>
  <c r="S275" i="61"/>
  <c r="T274" i="61"/>
  <c r="S274" i="61"/>
  <c r="T273" i="61"/>
  <c r="S273" i="61"/>
  <c r="T272" i="61"/>
  <c r="S272" i="61"/>
  <c r="T271" i="61"/>
  <c r="S271" i="61"/>
  <c r="T270" i="61"/>
  <c r="S270" i="61"/>
  <c r="T269" i="61"/>
  <c r="S269" i="61"/>
  <c r="T268" i="61"/>
  <c r="S268" i="61"/>
  <c r="T267" i="61"/>
  <c r="S267" i="61"/>
  <c r="T266" i="61"/>
  <c r="S266" i="61"/>
  <c r="T265" i="61"/>
  <c r="S265" i="61"/>
  <c r="T264" i="61"/>
  <c r="S264" i="61"/>
  <c r="T263" i="61"/>
  <c r="S263" i="61"/>
  <c r="T262" i="61"/>
  <c r="S262" i="61"/>
  <c r="T261" i="61"/>
  <c r="S261" i="61"/>
  <c r="T260" i="61"/>
  <c r="S260" i="61"/>
  <c r="T259" i="61"/>
  <c r="S259" i="61"/>
  <c r="T258" i="61"/>
  <c r="S258" i="61"/>
  <c r="T257" i="61"/>
  <c r="S257" i="61"/>
  <c r="T256" i="61"/>
  <c r="S256" i="61"/>
  <c r="T255" i="61"/>
  <c r="S255" i="61"/>
  <c r="T254" i="61"/>
  <c r="S254" i="61"/>
  <c r="T253" i="61"/>
  <c r="S253" i="61"/>
  <c r="T252" i="61"/>
  <c r="S252" i="61"/>
  <c r="T251" i="61"/>
  <c r="S251" i="61"/>
  <c r="T250" i="61"/>
  <c r="S250" i="61"/>
  <c r="T249" i="61"/>
  <c r="S249" i="61"/>
  <c r="T248" i="61"/>
  <c r="S248" i="61"/>
  <c r="T247" i="61"/>
  <c r="S247" i="61"/>
  <c r="T246" i="61"/>
  <c r="S246" i="61"/>
  <c r="T245" i="61"/>
  <c r="S245" i="61"/>
  <c r="T244" i="61"/>
  <c r="S244" i="61"/>
  <c r="T243" i="61"/>
  <c r="S243" i="61"/>
  <c r="T242" i="61"/>
  <c r="S242" i="61"/>
  <c r="T241" i="61"/>
  <c r="S241" i="61"/>
  <c r="T240" i="61"/>
  <c r="S240" i="61"/>
  <c r="T239" i="61"/>
  <c r="S239" i="61"/>
  <c r="T238" i="61"/>
  <c r="S238" i="61"/>
  <c r="T237" i="61"/>
  <c r="S237" i="61"/>
  <c r="T236" i="61"/>
  <c r="S236" i="61"/>
  <c r="T235" i="61"/>
  <c r="S235" i="61"/>
  <c r="T234" i="61"/>
  <c r="S234" i="61"/>
  <c r="T233" i="61"/>
  <c r="S233" i="61"/>
  <c r="T232" i="61"/>
  <c r="S232" i="61"/>
  <c r="T231" i="61"/>
  <c r="S231" i="61"/>
  <c r="T230" i="61"/>
  <c r="S230" i="61"/>
  <c r="T228" i="61"/>
  <c r="S228" i="61"/>
  <c r="T227" i="61"/>
  <c r="S227" i="61"/>
  <c r="T226" i="61"/>
  <c r="S226" i="61"/>
  <c r="T225" i="61"/>
  <c r="S225" i="61"/>
  <c r="T224" i="61"/>
  <c r="S224" i="61"/>
  <c r="T223" i="61"/>
  <c r="S223" i="61"/>
  <c r="T222" i="61"/>
  <c r="S222" i="61"/>
  <c r="T221" i="61"/>
  <c r="S221" i="61"/>
  <c r="T220" i="61"/>
  <c r="S220" i="61"/>
  <c r="T219" i="61"/>
  <c r="S219" i="61"/>
  <c r="T218" i="61"/>
  <c r="S218" i="61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61" i="59"/>
  <c r="P61" i="59"/>
  <c r="Q60" i="59"/>
  <c r="P60" i="59"/>
  <c r="Q59" i="59"/>
  <c r="P59" i="59"/>
  <c r="Q58" i="59"/>
  <c r="P58" i="59"/>
  <c r="Q56" i="59"/>
  <c r="P56" i="59"/>
  <c r="Q55" i="59"/>
  <c r="P55" i="59"/>
  <c r="Q54" i="59"/>
  <c r="P54" i="59"/>
  <c r="Q52" i="59"/>
  <c r="P52" i="59"/>
  <c r="Q51" i="59"/>
  <c r="P51" i="59"/>
  <c r="Q50" i="59"/>
  <c r="P50" i="59"/>
  <c r="Q49" i="59"/>
  <c r="P49" i="59"/>
  <c r="Q48" i="59"/>
  <c r="P48" i="59"/>
  <c r="Q47" i="59"/>
  <c r="P47" i="59"/>
  <c r="Q46" i="59"/>
  <c r="P46" i="59"/>
  <c r="Q45" i="59"/>
  <c r="P45" i="59"/>
  <c r="Q44" i="59"/>
  <c r="P44" i="59"/>
  <c r="Q43" i="59"/>
  <c r="P43" i="59"/>
  <c r="Q42" i="59"/>
  <c r="P42" i="59"/>
  <c r="Q41" i="59"/>
  <c r="P41" i="59"/>
  <c r="Q40" i="59"/>
  <c r="P40" i="59"/>
  <c r="Q39" i="59"/>
  <c r="P39" i="59"/>
  <c r="Q38" i="59"/>
  <c r="P38" i="59"/>
  <c r="Q36" i="59"/>
  <c r="P36" i="59"/>
  <c r="Q35" i="59"/>
  <c r="P35" i="59"/>
  <c r="Q34" i="59"/>
  <c r="P34" i="59"/>
  <c r="Q33" i="59"/>
  <c r="P33" i="59"/>
  <c r="Q32" i="59"/>
  <c r="P32" i="59"/>
  <c r="Q31" i="59"/>
  <c r="P31" i="59"/>
  <c r="Q30" i="59"/>
  <c r="P30" i="59"/>
  <c r="Q29" i="59"/>
  <c r="P29" i="59"/>
  <c r="Q28" i="59"/>
  <c r="P28" i="59"/>
  <c r="Q27" i="59"/>
  <c r="P27" i="59"/>
  <c r="Q26" i="59"/>
  <c r="P26" i="59"/>
  <c r="Q25" i="59"/>
  <c r="P25" i="59"/>
  <c r="Q23" i="59"/>
  <c r="P23" i="59"/>
  <c r="Q22" i="59"/>
  <c r="P22" i="59"/>
  <c r="Q21" i="59"/>
  <c r="P21" i="59"/>
  <c r="Q20" i="59"/>
  <c r="P20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7" i="58"/>
  <c r="J17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Q32" i="78" l="1"/>
  <c r="Q34" i="78"/>
  <c r="Q36" i="78"/>
  <c r="Q38" i="78"/>
  <c r="Q40" i="78"/>
  <c r="Q42" i="78"/>
  <c r="Q44" i="78"/>
  <c r="Q47" i="78"/>
  <c r="Q49" i="78"/>
  <c r="Q51" i="78"/>
  <c r="Q53" i="78"/>
  <c r="Q55" i="78"/>
  <c r="Q57" i="78"/>
  <c r="Q59" i="78"/>
  <c r="Q61" i="78"/>
  <c r="Q63" i="78"/>
  <c r="Q71" i="78"/>
  <c r="Q79" i="78"/>
  <c r="Q69" i="78"/>
  <c r="Q77" i="78"/>
  <c r="Q9" i="78"/>
  <c r="Q11" i="78"/>
  <c r="Q13" i="78"/>
  <c r="Q15" i="78"/>
  <c r="Q17" i="78"/>
  <c r="Q19" i="78"/>
  <c r="Q21" i="78"/>
  <c r="Q23" i="78"/>
  <c r="Q25" i="78"/>
  <c r="Q27" i="78"/>
  <c r="Q29" i="78"/>
  <c r="Q31" i="78"/>
  <c r="Q33" i="78"/>
  <c r="Q35" i="78"/>
  <c r="Q37" i="78"/>
  <c r="Q39" i="78"/>
  <c r="Q41" i="78"/>
  <c r="Q43" i="78"/>
  <c r="Q45" i="78"/>
  <c r="Q48" i="78"/>
  <c r="Q50" i="78"/>
  <c r="Q52" i="78"/>
  <c r="Q54" i="78"/>
  <c r="Q56" i="78"/>
  <c r="Q58" i="78"/>
  <c r="Q60" i="78"/>
  <c r="Q62" i="78"/>
  <c r="Q67" i="78"/>
  <c r="Q75" i="78"/>
  <c r="Q83" i="78"/>
  <c r="Q81" i="78"/>
  <c r="Q85" i="78"/>
  <c r="Q87" i="78"/>
  <c r="Q89" i="78"/>
  <c r="Q91" i="78"/>
  <c r="Q93" i="78"/>
  <c r="Q95" i="78"/>
  <c r="Q97" i="78"/>
  <c r="Q99" i="78"/>
  <c r="Q101" i="78"/>
  <c r="Q103" i="78"/>
  <c r="Q105" i="78"/>
  <c r="Q107" i="78"/>
  <c r="Q109" i="78"/>
  <c r="Q111" i="78"/>
  <c r="Q113" i="78"/>
  <c r="Q115" i="78"/>
  <c r="Q117" i="78"/>
  <c r="Q119" i="78"/>
  <c r="Q121" i="78"/>
  <c r="Q123" i="78"/>
  <c r="Q125" i="78"/>
  <c r="Q127" i="78"/>
  <c r="Q129" i="78"/>
  <c r="Q131" i="78"/>
  <c r="Q133" i="78"/>
  <c r="Q135" i="78"/>
  <c r="Q260" i="78"/>
  <c r="Q138" i="78"/>
  <c r="Q140" i="78"/>
  <c r="Q142" i="78"/>
  <c r="Q144" i="78"/>
  <c r="Q146" i="78"/>
  <c r="Q148" i="78"/>
  <c r="Q150" i="78"/>
  <c r="Q152" i="78"/>
  <c r="Q154" i="78"/>
  <c r="Q156" i="78"/>
  <c r="Q158" i="78"/>
  <c r="Q160" i="78"/>
  <c r="Q162" i="78"/>
  <c r="Q64" i="78"/>
  <c r="Q66" i="78"/>
  <c r="Q68" i="78"/>
  <c r="Q70" i="78"/>
  <c r="Q72" i="78"/>
  <c r="Q74" i="78"/>
  <c r="Q76" i="78"/>
  <c r="Q78" i="78"/>
  <c r="Q80" i="78"/>
  <c r="Q82" i="78"/>
  <c r="Q84" i="78"/>
  <c r="Q86" i="78"/>
  <c r="Q88" i="78"/>
  <c r="Q90" i="78"/>
  <c r="Q92" i="78"/>
  <c r="Q94" i="78"/>
  <c r="Q96" i="78"/>
  <c r="Q98" i="78"/>
  <c r="Q100" i="78"/>
  <c r="Q102" i="78"/>
  <c r="Q104" i="78"/>
  <c r="Q106" i="78"/>
  <c r="Q108" i="78"/>
  <c r="Q110" i="78"/>
  <c r="Q112" i="78"/>
  <c r="Q114" i="78"/>
  <c r="Q116" i="78"/>
  <c r="Q118" i="78"/>
  <c r="Q120" i="78"/>
  <c r="Q122" i="78"/>
  <c r="Q124" i="78"/>
  <c r="Q126" i="78"/>
  <c r="Q128" i="78"/>
  <c r="Q130" i="78"/>
  <c r="Q132" i="78"/>
  <c r="Q134" i="78"/>
  <c r="Q136" i="78"/>
  <c r="Q137" i="78"/>
  <c r="Q139" i="78"/>
  <c r="Q141" i="78"/>
  <c r="Q143" i="78"/>
  <c r="Q145" i="78"/>
  <c r="Q147" i="78"/>
  <c r="Q149" i="78"/>
  <c r="Q151" i="78"/>
  <c r="Q153" i="78"/>
  <c r="Q155" i="78"/>
  <c r="Q157" i="78"/>
  <c r="Q159" i="78"/>
  <c r="Q161" i="78"/>
  <c r="J9" i="81"/>
  <c r="Q374" i="78"/>
  <c r="Q371" i="78"/>
  <c r="Q353" i="78"/>
  <c r="Q347" i="78"/>
  <c r="Q337" i="78"/>
  <c r="Q325" i="78"/>
  <c r="Q323" i="78"/>
  <c r="Q321" i="78"/>
  <c r="Q319" i="78"/>
  <c r="Q317" i="78"/>
  <c r="Q315" i="78"/>
  <c r="Q313" i="78"/>
  <c r="Q311" i="78"/>
  <c r="Q309" i="78"/>
  <c r="Q307" i="78"/>
  <c r="Q305" i="78"/>
  <c r="Q303" i="78"/>
  <c r="Q301" i="78"/>
  <c r="Q299" i="78"/>
  <c r="Q297" i="78"/>
  <c r="Q295" i="78"/>
  <c r="Q293" i="78"/>
  <c r="Q291" i="78"/>
  <c r="Q289" i="78"/>
  <c r="Q287" i="78"/>
  <c r="Q285" i="78"/>
  <c r="Q283" i="78"/>
  <c r="Q280" i="78"/>
  <c r="Q277" i="78"/>
  <c r="Q275" i="78"/>
  <c r="Q273" i="78"/>
  <c r="Q271" i="78"/>
  <c r="Q269" i="78"/>
  <c r="Q267" i="78"/>
  <c r="Q265" i="78"/>
  <c r="Q263" i="78"/>
  <c r="Q261" i="78"/>
  <c r="Q258" i="78"/>
  <c r="Q256" i="78"/>
  <c r="Q254" i="78"/>
  <c r="Q252" i="78"/>
  <c r="Q250" i="78"/>
  <c r="Q248" i="78"/>
  <c r="Q246" i="78"/>
  <c r="Q244" i="78"/>
  <c r="Q242" i="78"/>
  <c r="Q240" i="78"/>
  <c r="Q238" i="78"/>
  <c r="Q236" i="78"/>
  <c r="Q234" i="78"/>
  <c r="Q232" i="78"/>
  <c r="Q230" i="78"/>
  <c r="Q228" i="78"/>
  <c r="Q226" i="78"/>
  <c r="Q224" i="78"/>
  <c r="Q222" i="78"/>
  <c r="Q220" i="78"/>
  <c r="Q218" i="78"/>
  <c r="Q216" i="78"/>
  <c r="Q214" i="78"/>
  <c r="Q212" i="78"/>
  <c r="Q210" i="78"/>
  <c r="Q208" i="78"/>
  <c r="Q206" i="78"/>
  <c r="Q204" i="78"/>
  <c r="Q202" i="78"/>
  <c r="Q200" i="78"/>
  <c r="Q198" i="78"/>
  <c r="Q196" i="78"/>
  <c r="Q194" i="78"/>
  <c r="Q192" i="78"/>
  <c r="Q190" i="78"/>
  <c r="Q188" i="78"/>
  <c r="Q186" i="78"/>
  <c r="Q184" i="78"/>
  <c r="Q182" i="78"/>
  <c r="Q180" i="78"/>
  <c r="Q178" i="78"/>
  <c r="Q176" i="78"/>
  <c r="Q174" i="78"/>
  <c r="Q172" i="78"/>
  <c r="Q170" i="78"/>
  <c r="Q168" i="78"/>
  <c r="Q166" i="78"/>
  <c r="Q379" i="78"/>
  <c r="Q376" i="78"/>
  <c r="Q367" i="78"/>
  <c r="Q361" i="78"/>
  <c r="Q358" i="78"/>
  <c r="Q355" i="78"/>
  <c r="Q349" i="78"/>
  <c r="Q343" i="78"/>
  <c r="J10" i="81"/>
  <c r="Q329" i="78"/>
  <c r="Q326" i="78"/>
  <c r="Q324" i="78"/>
  <c r="Q322" i="78"/>
  <c r="Q320" i="78"/>
  <c r="Q318" i="78"/>
  <c r="Q316" i="78"/>
  <c r="Q314" i="78"/>
  <c r="Q312" i="78"/>
  <c r="Q310" i="78"/>
  <c r="Q308" i="78"/>
  <c r="Q306" i="78"/>
  <c r="Q304" i="78"/>
  <c r="Q302" i="78"/>
  <c r="Q300" i="78"/>
  <c r="Q298" i="78"/>
  <c r="Q296" i="78"/>
  <c r="Q294" i="78"/>
  <c r="Q292" i="78"/>
  <c r="Q290" i="78"/>
  <c r="Q288" i="78"/>
  <c r="Q286" i="78"/>
  <c r="Q284" i="78"/>
  <c r="Q281" i="78"/>
  <c r="Q278" i="78"/>
  <c r="Q276" i="78"/>
  <c r="Q274" i="78"/>
  <c r="Q272" i="78"/>
  <c r="Q270" i="78"/>
  <c r="Q268" i="78"/>
  <c r="Q266" i="78"/>
  <c r="Q264" i="78"/>
  <c r="Q262" i="78"/>
  <c r="Q259" i="78"/>
  <c r="Q257" i="78"/>
  <c r="Q255" i="78"/>
  <c r="Q253" i="78"/>
  <c r="Q251" i="78"/>
  <c r="Q249" i="78"/>
  <c r="Q247" i="78"/>
  <c r="Q245" i="78"/>
  <c r="Q243" i="78"/>
  <c r="Q241" i="78"/>
  <c r="Q239" i="78"/>
  <c r="Q237" i="78"/>
  <c r="Q235" i="78"/>
  <c r="Q233" i="78"/>
  <c r="Q231" i="78"/>
  <c r="Q229" i="78"/>
  <c r="Q227" i="78"/>
  <c r="Q225" i="78"/>
  <c r="Q223" i="78"/>
  <c r="Q221" i="78"/>
  <c r="Q219" i="78"/>
  <c r="Q217" i="78"/>
  <c r="Q215" i="78"/>
  <c r="Q213" i="78"/>
  <c r="Q211" i="78"/>
  <c r="Q209" i="78"/>
  <c r="Q207" i="78"/>
  <c r="Q205" i="78"/>
  <c r="Q203" i="78"/>
  <c r="Q201" i="78"/>
  <c r="Q199" i="78"/>
  <c r="Q197" i="78"/>
  <c r="Q195" i="78"/>
  <c r="Q193" i="78"/>
  <c r="Q191" i="78"/>
  <c r="Q189" i="78"/>
  <c r="Q187" i="78"/>
  <c r="Q185" i="78"/>
  <c r="Q183" i="78"/>
  <c r="Q181" i="78"/>
  <c r="Q179" i="78"/>
  <c r="Q177" i="78"/>
  <c r="Q175" i="78"/>
  <c r="Q173" i="78"/>
  <c r="Q171" i="78"/>
  <c r="Q169" i="78"/>
  <c r="Q167" i="78"/>
  <c r="Q165" i="78"/>
  <c r="Q163" i="78"/>
  <c r="Q380" i="78"/>
  <c r="Q362" i="78"/>
  <c r="Q335" i="78"/>
  <c r="J15" i="81"/>
  <c r="J13" i="81"/>
  <c r="J16" i="81"/>
  <c r="J17" i="81"/>
  <c r="J14" i="81"/>
  <c r="Q377" i="78"/>
  <c r="J12" i="81"/>
  <c r="J11" i="81"/>
  <c r="Q331" i="78"/>
  <c r="Q332" i="78"/>
  <c r="Q350" i="78"/>
  <c r="Q328" i="78"/>
  <c r="Q340" i="78"/>
  <c r="Q344" i="78"/>
  <c r="Q356" i="78"/>
  <c r="Q364" i="78"/>
  <c r="Q368" i="78"/>
  <c r="Q338" i="78"/>
  <c r="Q346" i="78"/>
  <c r="Q365" i="78"/>
  <c r="Q373" i="78"/>
  <c r="Q334" i="78"/>
  <c r="Q341" i="78"/>
  <c r="Q352" i="78"/>
  <c r="Q359" i="78"/>
  <c r="Q370" i="78"/>
  <c r="J8" i="81"/>
  <c r="O11" i="69"/>
  <c r="O21" i="69"/>
  <c r="Q327" i="78"/>
  <c r="Q330" i="78"/>
  <c r="Q333" i="78"/>
  <c r="Q336" i="78"/>
  <c r="Q339" i="78"/>
  <c r="Q342" i="78"/>
  <c r="Q345" i="78"/>
  <c r="Q348" i="78"/>
  <c r="Q351" i="78"/>
  <c r="Q354" i="78"/>
  <c r="Q357" i="78"/>
  <c r="Q360" i="78"/>
  <c r="Q363" i="78"/>
  <c r="Q366" i="78"/>
  <c r="Q369" i="78"/>
  <c r="Q372" i="78"/>
  <c r="Q375" i="78"/>
  <c r="Q378" i="78"/>
  <c r="D11" i="88"/>
  <c r="D17" i="88"/>
  <c r="D23" i="88"/>
  <c r="D29" i="88"/>
  <c r="D35" i="88"/>
  <c r="D41" i="88"/>
  <c r="D12" i="88"/>
  <c r="D18" i="88"/>
  <c r="D24" i="88"/>
  <c r="D30" i="88"/>
  <c r="D36" i="88"/>
  <c r="D13" i="88"/>
  <c r="D25" i="88"/>
  <c r="D31" i="88"/>
  <c r="D37" i="88"/>
  <c r="D20" i="88"/>
  <c r="D32" i="88"/>
  <c r="D38" i="88"/>
  <c r="D21" i="88"/>
  <c r="D39" i="88"/>
  <c r="D10" i="88"/>
  <c r="D28" i="88"/>
  <c r="D40" i="88"/>
  <c r="D19" i="88"/>
  <c r="D26" i="88"/>
  <c r="D15" i="88"/>
  <c r="D27" i="88"/>
  <c r="D22" i="88"/>
  <c r="D34" i="88"/>
  <c r="D14" i="88"/>
  <c r="D33" i="88"/>
  <c r="D16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2">
    <s v="Migdal Hashkaot Neches Boded"/>
    <s v="{[Time].[Hie Time].[Yom].&amp;[20231231]}"/>
    <s v="{[Medida].[Medida].&amp;[2]}"/>
    <s v="{[Keren].[Keren].[All]}"/>
    <s v="{[Cheshbon KM].[Hie Peilut].[Chevra].&amp;[383]&amp;[Kod_Peilut_L7_625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3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3" si="22">
        <n x="1" s="1"/>
        <n x="20"/>
        <n x="21"/>
      </t>
    </mdx>
    <mdx n="0" f="v">
      <t c="3" si="22">
        <n x="1" s="1"/>
        <n x="23"/>
        <n x="21"/>
      </t>
    </mdx>
    <mdx n="0" f="v">
      <t c="3" si="22">
        <n x="1" s="1"/>
        <n x="24"/>
        <n x="21"/>
      </t>
    </mdx>
    <mdx n="0" f="v">
      <t c="3" si="22">
        <n x="1" s="1"/>
        <n x="25"/>
        <n x="21"/>
      </t>
    </mdx>
    <mdx n="0" f="v">
      <t c="3" si="22">
        <n x="1" s="1"/>
        <n x="26"/>
        <n x="21"/>
      </t>
    </mdx>
    <mdx n="0" f="v">
      <t c="3" si="22">
        <n x="1" s="1"/>
        <n x="27"/>
        <n x="21"/>
      </t>
    </mdx>
    <mdx n="0" f="v">
      <t c="3" si="22">
        <n x="1" s="1"/>
        <n x="28"/>
        <n x="21"/>
      </t>
    </mdx>
    <mdx n="0" f="v">
      <t c="3" si="22">
        <n x="1" s="1"/>
        <n x="29"/>
        <n x="21"/>
      </t>
    </mdx>
    <mdx n="0" f="v">
      <t c="3" si="22">
        <n x="1" s="1"/>
        <n x="30"/>
        <n x="21"/>
      </t>
    </mdx>
    <mdx n="0" f="v">
      <t c="3" si="22">
        <n x="1" s="1"/>
        <n x="31"/>
        <n x="21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<sst xmlns="http://schemas.openxmlformats.org/spreadsheetml/2006/main" count="12796" uniqueCount="1996">
  <si>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</si>
  <si>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</si>
  <si>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</si>
  <si>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</si>
  <si>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</si>
  <si>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</si>
  <si>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</si>
  <si>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</si>
  <si>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</si>
  <si>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</si>
  <si>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</si>
  <si>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</si>
  <si>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</si>
  <si>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</si>
  <si>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</si>
  <si>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</si>
  <si>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</si>
  <si>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</si>
  <si>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</si>
  <si>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</si>
  <si>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</si>
  <si>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</si>
  <si>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</si>
  <si>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</si>
  <si>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</si>
  <si>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</si>
  <si>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</si>
  <si>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</si>
  <si>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</si>
  <si>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</si>
  <si>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</si>
  <si>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</si>
  <si>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</si>
  <si>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</si>
  <si>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</si>
  <si>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</si>
  <si>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</si>
  <si>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</si>
  <si>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</si>
  <si>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</si>
  <si>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</si>
  <si>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</si>
  <si>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</si>
  <si>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</si>
  <si>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</si>
  <si>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</si>
  <si>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</si>
  <si>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</si>
  <si>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</si>
  <si>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</si>
  <si>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</si>
  <si>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</si>
  <si>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</si>
  <si>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</si>
  <si>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</si>
  <si>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</si>
  <si>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</si>
  <si>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</si>
  <si>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</si>
  <si>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</si>
  <si>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</si>
  <si>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</si>
  <si>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</si>
  <si>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</si>
  <si>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</si>
  <si>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</si>
  <si>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</si>
  <si>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</si>
  <si>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</si>
  <si>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</si>
  <si>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</si>
  <si>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</si>
  <si>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</si>
  <si>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</si>
  <si>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</si>
  <si>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</si>
  <si>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</si>
  <si>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</si>
  <si>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</si>
  <si>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</si>
  <si>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</si>
  <si>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</si>
  <si>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</si>
  <si>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</si>
  <si>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</si>
  <si>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</si>
  <si>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</si>
  <si>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</si>
  <si>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</si>
  <si>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</si>
  <si>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</si>
  <si>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</si>
  <si>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</si>
  <si>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</si>
  <si>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</si>
  <si>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</si>
  <si>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</si>
  <si>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</si>
  <si>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</si>
  <si>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</si>
  <si>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</si>
  <si>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</si>
  <si>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</si>
  <si>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</si>
  <si>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</si>
  <si>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</si>
  <si>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</si>
  <si>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</si>
  <si>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</si>
  <si>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</si>
  <si>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</si>
  <si>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</si>
  <si>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</si>
  <si>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</si>
  <si>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</si>
  <si>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</si>
  <si>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</si>
  <si>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</si>
  <si>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</si>
  <si>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</si>
  <si>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</si>
  <si>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</si>
  <si>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</si>
  <si>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</si>
  <si>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</si>
  <si>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</si>
  <si>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</si>
  <si>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</si>
  <si>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</si>
  <si>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</si>
  <si>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</si>
  <si>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</si>
  <si>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</si>
  <si>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</si>
  <si>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</si>
  <si>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</si>
  <si>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</si>
  <si>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</si>
  <si>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</si>
  <si>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</si>
  <si>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</si>
  <si>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</si>
  <si>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</si>
  <si>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</si>
  <si>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</si>
  <si>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</si>
  <si>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</si>
  <si>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</si>
  <si>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</si>
  <si>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</si>
  <si>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</si>
  <si>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</si>
  <si>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</si>
  <si>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</si>
  <si>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</si>
  <si>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</si>
  <si>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</si>
  <si>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</si>
  <si>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</si>
  <si>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</si>
  <si>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</si>
  <si>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</si>
  <si>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</si>
  <si>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</si>
  <si>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</si>
  <si>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</si>
  <si>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</si>
  <si>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</si>
  <si>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</si>
  <si>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</si>
  <si>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</si>
  <si>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</si>
  <si>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</si>
  <si>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</si>
  <si>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</si>
  <si>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</si>
  <si>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</si>
  <si>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</si>
  <si>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</si>
  <si>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</si>
  <si>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</si>
  <si>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</si>
  <si>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</si>
  <si>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</si>
  <si>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</si>
  <si>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</si>
  <si>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</si>
  <si>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</si>
  <si>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</si>
  <si>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</si>
  <si>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</si>
  <si>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</si>
  <si>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</si>
  <si>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</si>
  <si>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</si>
  <si>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</si>
  <si>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</si>
  <si>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</si>
  <si>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</si>
  <si>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</si>
  <si>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</si>
  <si>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</si>
  <si>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</si>
  <si>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</si>
  <si>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</si>
  <si>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</si>
  <si>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</si>
  <si>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</si>
  <si>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</si>
  <si>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</si>
  <si>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</si>
  <si>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</si>
  <si>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</si>
  <si>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</si>
  <si>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</si>
  <si>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</si>
  <si>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</si>
  <si>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</si>
  <si>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</si>
  <si>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</si>
  <si>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</si>
  <si>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</si>
  <si>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</si>
  <si>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</si>
  <si>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</si>
  <si>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</si>
  <si>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</si>
  <si>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</si>
  <si>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</si>
  <si>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</si>
  <si>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</si>
  <si>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</si>
  <si>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</si>
  <si>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</si>
  <si>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</si>
  <si>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</si>
  <si>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</si>
  <si>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</si>
  <si>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</si>
  <si>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</si>
  <si>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</si>
  <si>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</si>
  <si>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</si>
  <si>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</si>
  <si>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</si>
  <si>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</si>
  <si>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</si>
  <si>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</si>
  <si>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</si>
  <si>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</si>
  <si>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</si>
  <si>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</si>
  <si>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</si>
  <si>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</si>
  <si>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</si>
  <si>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</si>
  <si>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</si>
  <si>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</si>
  <si>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</si>
  <si>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</si>
  <si>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</si>
  <si>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</si>
  <si>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</si>
  <si>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</si>
  <si>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</si>
  <si>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</si>
  <si>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</si>
  <si>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</si>
  <si>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</si>
  <si>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</si>
  <si>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</si>
  <si>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</si>
  <si>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</si>
  <si>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</si>
  <si>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</si>
  <si>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</si>
  <si>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</si>
  <si>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</si>
  <si>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</si>
  <si>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</si>
  <si>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</si>
  <si>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</si>
  <si>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</si>
  <si>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</si>
  <si>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</si>
  <si>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</si>
  <si>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</si>
  <si>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</si>
  <si>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</si>
  <si>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</si>
  <si>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</si>
  <si>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</si>
  <si>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</si>
  <si>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</si>
  <si>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</si>
  <si>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</si>
  <si>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</si>
  <si>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</si>
  <si>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</si>
  <si>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</si>
  <si>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</si>
  <si>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</si>
  <si>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</si>
  <si>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</si>
  <si>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</si>
  <si>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</si>
  <si>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</si>
  <si>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</si>
  <si>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</si>
  <si>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</si>
  <si>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</si>
  <si>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</si>
  <si>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</si>
  <si>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</si>
  <si>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</si>
  <si>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</si>
  <si>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</si>
  <si>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</si>
  <si>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</si>
  <si>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</si>
  <si>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</si>
  <si>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</si>
  <si>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</si>
  <si>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</si>
  <si>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</si>
  <si>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</si>
  <si>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</si>
  <si>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</si>
  <si>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</si>
  <si>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</si>
  <si>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</si>
  <si>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</si>
  <si>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</si>
  <si>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</si>
  <si>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</si>
  <si>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</si>
  <si>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</si>
  <si>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</si>
  <si>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</si>
  <si>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</si>
  <si>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</si>
  <si>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</si>
  <si>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</si>
  <si>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</si>
  <si>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</si>
  <si>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</si>
  <si>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</si>
  <si>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</si>
  <si>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</si>
  <si>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</si>
  <si>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</si>
  <si>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</si>
  <si>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</si>
  <si>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</si>
  <si>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</si>
  <si>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</si>
  <si>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</si>
  <si>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</si>
  <si>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</si>
  <si>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</si>
  <si>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</si>
  <si>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</si>
  <si>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</si>
  <si>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</si>
  <si>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</si>
  <si>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</si>
  <si>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</si>
  <si>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</si>
  <si>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</si>
  <si>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</si>
  <si>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</si>
  <si>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</si>
  <si>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</si>
  <si>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</si>
  <si>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</si>
  <si>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</si>
  <si>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</si>
  <si>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</si>
  <si>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</si>
  <si>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</si>
  <si>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</si>
  <si>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</si>
  <si>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</si>
  <si>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</si>
  <si>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</si>
  <si>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</si>
  <si>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</si>
  <si>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</si>
  <si>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</si>
  <si>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</si>
  <si>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</si>
  <si>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</si>
  <si>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</si>
  <si>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</si>
  <si>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</si>
  <si>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</si>
  <si>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</si>
  <si>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</si>
  <si>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</si>
  <si>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</si>
  <si>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</si>
  <si>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</si>
  <si>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</si>
  <si>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</si>
  <si>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</si>
  <si>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</si>
  <si>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</si>
  <si>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</si>
  <si>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</si>
  <si>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</si>
  <si>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</si>
  <si>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</si>
  <si>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</si>
  <si>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</si>
  <si>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</si>
  <si>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</si>
  <si>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</si>
  <si>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</si>
  <si>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</si>
  <si>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</si>
  <si>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</si>
  <si>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</si>
  <si>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</si>
  <si>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</si>
  <si>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</si>
  <si>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</si>
  <si>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</si>
  <si>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</si>
  <si>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</si>
  <si>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</si>
  <si>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</si>
  <si>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</si>
  <si>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</si>
  <si>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</si>
  <si>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</si>
  <si>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</si>
  <si>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</si>
  <si>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</si>
  <si>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</si>
  <si>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</si>
  <si>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</si>
  <si>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</si>
  <si>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</si>
  <si>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</si>
  <si>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</si>
  <si>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</si>
  <si>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</si>
  <si>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</si>
  <si>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</si>
  <si>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</si>
  <si>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</si>
  <si>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</si>
  <si>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</si>
  <si>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</si>
  <si>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</si>
  <si>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</si>
  <si>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</si>
  <si>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</si>
  <si>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</si>
  <si>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</si>
  <si>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</si>
  <si>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</si>
  <si>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</si>
  <si>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</si>
  <si>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</si>
  <si>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</si>
  <si>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</si>
  <si>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</si>
  <si>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</si>
  <si>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</si>
  <si>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</si>
  <si>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</si>
  <si>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</si>
  <si>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</si>
  <si>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</si>
  <si>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</si>
  <si>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</si>
  <si>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</si>
  <si>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</si>
  <si>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</si>
  <si>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</si>
  <si>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</si>
  <si>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</si>
  <si>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</si>
  <si>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</si>
  <si>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</si>
  <si>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</si>
  <si>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</si>
  <si>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</si>
  <si>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</si>
  <si>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</si>
  <si>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</si>
  <si>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</si>
  <si>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</si>
  <si>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</si>
  <si>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</si>
  <si>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</si>
  <si>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</si>
  <si>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</si>
  <si>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</si>
  <si>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</si>
  <si>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</si>
  <si>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</si>
  <si>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</si>
  <si>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</si>
  <si>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</si>
  <si>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</si>
  <si>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</si>
  <si>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</si>
  <si>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</si>
  <si>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</si>
  <si>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</si>
  <si>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</si>
  <si>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</si>
  <si>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</si>
  <si>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</si>
  <si>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</si>
  <si>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</si>
  <si>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</si>
  <si>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</si>
  <si>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</si>
  <si>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</si>
  <si>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</si>
  <si>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</si>
  <si>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</si>
  <si>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</si>
  <si>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</si>
  <si>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</si>
  <si>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</si>
  <si>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</si>
  <si>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</si>
  <si>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</si>
  <si>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</si>
  <si>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</si>
  <si>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</si>
  <si>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</si>
  <si>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</si>
  <si>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</si>
  <si>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</si>
  <si>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</si>
  <si>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</si>
  <si>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</si>
  <si>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</si>
  <si>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</si>
  <si>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</si>
  <si>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</si>
  <si>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</si>
  <si>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</si>
  <si>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</si>
  <si>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</si>
  <si>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</si>
  <si>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</si>
  <si>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</si>
  <si>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</si>
  <si>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</si>
  <si>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</si>
  <si>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</si>
  <si>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</si>
  <si>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</si>
  <si>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</si>
  <si>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</si>
  <si>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</si>
  <si>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</si>
  <si>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</si>
  <si>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</si>
  <si>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</si>
  <si>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</si>
  <si>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</si>
  <si>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</si>
  <si>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</si>
  <si>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</si>
  <si>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</si>
  <si>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</si>
  <si>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</si>
  <si>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</si>
  <si>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</si>
  <si>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</si>
  <si>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</si>
  <si>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</si>
  <si>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</si>
  <si>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</si>
  <si>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</si>
  <si>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</si>
  <si>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</si>
  <si>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</si>
  <si>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</si>
  <si>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</si>
  <si>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</si>
  <si>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</si>
  <si>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</si>
  <si>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</si>
  <si>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</si>
  <si>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</si>
  <si>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</si>
  <si>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</si>
  <si>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</si>
  <si>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</si>
  <si>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</si>
  <si>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</si>
  <si>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</si>
  <si>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</si>
  <si>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</si>
  <si>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</si>
  <si>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</si>
  <si>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</si>
  <si>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</si>
  <si>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</si>
  <si>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</si>
  <si>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</si>
  <si>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</si>
  <si>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</si>
  <si>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</si>
  <si>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</si>
  <si>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</si>
  <si>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</si>
  <si>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</si>
  <si>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</si>
  <si>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</si>
  <si>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</si>
  <si>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</si>
  <si>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</si>
  <si>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</si>
  <si>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</si>
  <si>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</si>
  <si>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</si>
  <si>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</si>
  <si>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</si>
  <si>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</si>
  <si>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</si>
  <si>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</si>
  <si>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</si>
  <si>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</si>
  <si>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</si>
  <si>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</si>
  <si>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</si>
  <si>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</si>
  <si>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</si>
  <si>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</si>
  <si>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</si>
  <si>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</si>
  <si>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</si>
  <si>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</si>
  <si>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</si>
  <si>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</si>
  <si>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</si>
  <si>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</si>
  <si>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</si>
  <si>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</si>
  <si>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</si>
  <si>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</si>
  <si>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</si>
  <si>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</si>
  <si>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</si>
  <si>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</si>
  <si>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</si>
  <si>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</si>
  <si>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</si>
  <si>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</si>
  <si>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</si>
  <si>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</si>
  <si>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</si>
  <si>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</si>
  <si>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</si>
  <si>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</si>
  <si>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</si>
  <si>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</si>
  <si>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</si>
  <si>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</si>
  <si>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</si>
  <si>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</si>
  <si>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</si>
  <si>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</si>
  <si>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</si>
  <si>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</si>
  <si>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</si>
  <si>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</si>
  <si>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</si>
  <si>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</si>
  <si>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</si>
  <si>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</si>
  <si>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</si>
  <si>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</si>
  <si>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</si>
  <si>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</si>
  <si>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</si>
  <si>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</si>
  <si>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</si>
  <si>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</si>
  <si>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</si>
  <si>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</si>
  <si>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</si>
  <si>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</si>
  <si>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</si>
  <si>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</si>
  <si>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</si>
  <si>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</si>
  <si>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</si>
  <si>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</si>
  <si>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</si>
  <si>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</si>
  <si>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</si>
  <si>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</si>
  <si>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</si>
  <si>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</si>
  <si>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</si>
  <si>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</si>
  <si>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</si>
  <si>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</si>
  <si>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</si>
  <si>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</si>
  <si>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</si>
  <si>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</si>
  <si>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</si>
  <si>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</si>
  <si>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</si>
  <si>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</si>
  <si>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</si>
  <si>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</si>
  <si>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</si>
  <si>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</si>
  <si>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</si>
  <si>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</si>
  <si>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</si>
  <si>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</si>
  <si>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</si>
  <si>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</si>
  <si>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</si>
  <si>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</si>
  <si>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</si>
  <si>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</si>
  <si>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</si>
  <si>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</si>
  <si>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</si>
  <si>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</si>
  <si>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</si>
  <si>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</si>
  <si>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</si>
  <si>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</si>
  <si>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</si>
  <si>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</si>
  <si>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</si>
  <si>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</si>
  <si>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</si>
  <si>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</si>
  <si>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</si>
  <si>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</si>
  <si>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</si>
  <si>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</si>
  <si>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</si>
  <si>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</si>
  <si>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</si>
  <si>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</si>
  <si>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</si>
  <si>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</si>
  <si>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</si>
  <si>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</si>
  <si>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</si>
  <si>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</si>
  <si>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</si>
  <si>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</si>
  <si>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</si>
  <si>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</si>
  <si>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</si>
  <si>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</si>
  <si>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</si>
  <si>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</si>
  <si>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</si>
  <si>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</si>
  <si>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</si>
  <si>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</si>
  <si>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</si>
  <si>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</si>
  <si>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</si>
  <si>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</si>
  <si>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</si>
  <si>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</si>
  <si>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</si>
  <si>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</si>
  <si>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</si>
  <si>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</si>
  <si>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</si>
  <si>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</si>
  <si>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</si>
  <si>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</si>
  <si>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</si>
  <si>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</si>
  <si>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</si>
  <si>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</si>
  <si>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</si>
  <si>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</si>
  <si>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</si>
  <si>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</si>
  <si>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</si>
  <si>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</si>
  <si>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</si>
  <si>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</si>
  <si>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</si>
  <si>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</si>
  <si>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</si>
  <si>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</si>
  <si>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</si>
  <si>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</si>
  <si>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</si>
  <si>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</si>
  <si>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</si>
  <si>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</si>
  <si>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</si>
  <si>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</si>
  <si>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</si>
  <si>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</si>
  <si>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</si>
  <si>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</si>
  <si>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</si>
  <si>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</si>
  <si>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</si>
  <si>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</si>
  <si>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</si>
  <si>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</si>
  <si>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</si>
  <si>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</si>
  <si>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</si>
  <si>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</si>
  <si>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</si>
  <si>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</si>
  <si>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</si>
  <si>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</si>
  <si>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</si>
  <si>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</si>
  <si>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</si>
  <si>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</si>
  <si>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</si>
  <si>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</si>
  <si>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</si>
  <si>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</si>
  <si>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</si>
  <si>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</si>
  <si>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</si>
  <si>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</si>
  <si>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</si>
  <si>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</si>
  <si>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</si>
  <si>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</si>
  <si>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</si>
  <si>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</si>
  <si>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</si>
  <si>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</si>
  <si>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</si>
  <si>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</si>
  <si>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</si>
  <si>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</si>
  <si>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</si>
  <si>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</si>
  <si>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</si>
  <si>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</si>
  <si>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</si>
  <si>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</si>
  <si>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</si>
  <si>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</si>
  <si>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</si>
  <si>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</si>
  <si>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</si>
  <si>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</si>
  <si>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</si>
  <si>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</si>
  <si>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</si>
  <si>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</si>
  <si>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</si>
  <si>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</si>
  <si>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</si>
  <si>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</si>
  <si>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</si>
  <si>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</si>
  <si>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</si>
  <si>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</si>
  <si>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</si>
  <si>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</si>
  <si>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</si>
  <si>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</si>
  <si>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</si>
  <si>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</si>
  <si>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</si>
  <si>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</si>
  <si>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</si>
  <si>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</si>
  <si>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</si>
  <si>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</si>
  <si>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</si>
  <si>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</si>
  <si>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</si>
  <si>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</si>
  <si>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</si>
  <si>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</si>
  <si>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</si>
  <si>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</si>
  <si>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</si>
  <si>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</si>
  <si>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</si>
  <si>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</si>
  <si>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</si>
  <si>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</si>
  <si>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</si>
  <si>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</si>
  <si>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</si>
  <si>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</si>
  <si>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</si>
  <si>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</si>
  <si>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</si>
  <si>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</si>
  <si>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</si>
  <si>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</si>
  <si>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</si>
  <si>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</si>
  <si>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</si>
  <si>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</si>
  <si>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</si>
  <si>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</si>
  <si>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</si>
  <si>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</si>
  <si>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</si>
  <si>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</si>
  <si>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</si>
  <si>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</si>
  <si>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</si>
  <si>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</si>
  <si>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</si>
  <si>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</si>
  <si>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</si>
  <si>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</si>
  <si>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</si>
  <si>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</si>
  <si>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</si>
  <si>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</si>
  <si>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</si>
  <si>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</si>
  <si>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</si>
  <si>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</si>
  <si>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</si>
  <si>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</si>
  <si>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</si>
  <si>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</si>
  <si>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</si>
  <si>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</si>
  <si>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</si>
  <si>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</si>
  <si>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</si>
  <si>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</si>
  <si>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</si>
  <si>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</si>
  <si>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</si>
  <si>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</si>
  <si>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</si>
  <si>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</si>
  <si>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</si>
  <si>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</si>
  <si>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</si>
  <si>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</si>
  <si>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</si>
  <si>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</si>
  <si>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</si>
  <si>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</si>
  <si>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</si>
  <si>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</si>
  <si>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</si>
  <si>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</si>
  <si>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</si>
  <si>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</si>
  <si>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</si>
  <si>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</si>
  <si>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</si>
  <si>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</si>
  <si>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</si>
  <si>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</si>
  <si>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</si>
  <si>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</si>
  <si>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</si>
  <si>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</si>
  <si>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</si>
  <si>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</si>
  <si>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</si>
  <si>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</si>
  <si>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</si>
  <si>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</si>
  <si>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</si>
  <si>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</si>
  <si>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</si>
  <si>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</si>
  <si>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</si>
  <si>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</si>
  <si>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</si>
  <si>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</si>
  <si>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</si>
  <si>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</si>
  <si>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</si>
  <si>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</si>
  <si>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</si>
  <si>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</si>
  <si>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קסם תשואות</t>
  </si>
  <si>
    <t>1146950</t>
  </si>
  <si>
    <t>510938608</t>
  </si>
  <si>
    <t>תכלית סל תל בונד תשואות</t>
  </si>
  <si>
    <t>1145259</t>
  </si>
  <si>
    <t>513534974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</si>
  <si>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</si>
  <si>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</si>
  <si>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</si>
  <si>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</si>
  <si>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</si>
  <si>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</si>
  <si>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</si>
  <si>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</si>
  <si>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</si>
  <si>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</si>
  <si>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</si>
  <si>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</si>
  <si>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</si>
  <si>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</si>
  <si>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MAR24</t>
  </si>
  <si>
    <t>UXYH4</t>
  </si>
  <si>
    <t>ל.ר.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</si>
  <si>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</si>
  <si>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</si>
  <si>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</si>
  <si>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</si>
  <si>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</si>
  <si>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</si>
  <si>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</si>
  <si>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</si>
  <si>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</si>
  <si>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</si>
  <si>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</si>
  <si>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</si>
  <si>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</si>
  <si>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</si>
  <si>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</si>
  <si>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</si>
  <si>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</si>
  <si>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</si>
  <si>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</si>
  <si>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</si>
  <si>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</si>
  <si>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</si>
  <si>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</si>
  <si>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</si>
  <si>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</si>
  <si>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</si>
  <si>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</si>
  <si>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</si>
  <si>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</si>
  <si>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</si>
  <si>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</si>
  <si>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</si>
  <si>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</si>
  <si>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</si>
  <si>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</si>
  <si>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</si>
  <si>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</si>
  <si>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</si>
  <si>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</si>
  <si>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</si>
  <si>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</si>
  <si>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</si>
  <si>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</si>
  <si>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</si>
  <si>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</si>
  <si>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</si>
  <si>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</si>
  <si>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</si>
  <si>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</si>
  <si>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</si>
  <si>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</si>
  <si>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</si>
  <si>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</si>
  <si>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</si>
  <si>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</si>
  <si>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</si>
  <si>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</si>
  <si>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</si>
  <si>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</si>
  <si>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</si>
  <si>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</si>
  <si>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</si>
  <si>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</si>
  <si>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</si>
  <si>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</si>
  <si>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</si>
  <si>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</si>
  <si>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</si>
  <si>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</si>
  <si>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</si>
  <si>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</si>
  <si>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</si>
  <si>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</si>
  <si>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</si>
  <si>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</si>
  <si>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</si>
  <si>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</si>
  <si>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</si>
  <si>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</si>
  <si>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</si>
  <si>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</si>
  <si>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</si>
  <si>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</si>
  <si>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</si>
  <si>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</si>
  <si>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</si>
  <si>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</si>
  <si>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</si>
  <si>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</si>
  <si>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</si>
  <si>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</si>
  <si>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</si>
  <si>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</si>
  <si>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</si>
  <si>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</si>
  <si>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</si>
  <si>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</si>
  <si>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</si>
  <si>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</si>
  <si>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</si>
  <si>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</si>
  <si>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</si>
  <si>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</si>
  <si>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</si>
  <si>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</si>
  <si>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</si>
  <si>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</si>
  <si>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</si>
  <si>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</si>
  <si>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</si>
  <si>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</si>
  <si>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</si>
  <si>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</si>
  <si>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</si>
  <si>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</si>
  <si>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</si>
  <si>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</si>
  <si>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</si>
  <si>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</si>
  <si>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</si>
  <si>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</si>
  <si>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</si>
  <si>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</si>
  <si>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</si>
  <si>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</si>
  <si>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</si>
  <si>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</si>
  <si>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</si>
  <si>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</si>
  <si>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</si>
  <si>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</si>
  <si>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</si>
  <si>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</si>
  <si>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</si>
  <si>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</si>
  <si>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</si>
  <si>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</si>
  <si>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</si>
  <si>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</si>
  <si>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</si>
  <si>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</si>
  <si>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</si>
  <si>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</si>
  <si>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</si>
  <si>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</si>
  <si>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</si>
  <si>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</si>
  <si>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</si>
  <si>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</si>
  <si>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</si>
  <si>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</si>
  <si>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</si>
  <si>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</si>
  <si>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</si>
  <si>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</si>
  <si>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</si>
  <si>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</si>
  <si>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</si>
  <si>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</si>
  <si>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</si>
  <si>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</si>
  <si>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</si>
  <si>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</si>
  <si>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</si>
  <si>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</si>
  <si>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</si>
  <si>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</si>
  <si>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</si>
  <si>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</si>
  <si>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</si>
  <si>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</si>
  <si>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</si>
  <si>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</si>
  <si>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</si>
  <si>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</si>
  <si>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</si>
  <si>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</si>
  <si>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</si>
  <si>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</si>
  <si>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</si>
  <si>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</si>
  <si>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</si>
  <si>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</si>
  <si>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</si>
  <si>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</si>
  <si>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</si>
  <si>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</si>
  <si>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</si>
  <si>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</si>
  <si>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</si>
  <si>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</si>
  <si>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</si>
  <si>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</si>
  <si>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</si>
  <si>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</si>
  <si>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</si>
  <si>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</si>
  <si>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</si>
  <si>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</si>
  <si>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</si>
  <si>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</si>
  <si>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</si>
  <si>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</si>
  <si>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</si>
  <si>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</si>
  <si>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</si>
  <si>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</si>
  <si>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</si>
  <si>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</si>
  <si>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</si>
  <si>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</si>
  <si>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</si>
  <si>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</si>
  <si>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</si>
  <si>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</si>
  <si>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</si>
  <si>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</si>
  <si>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</si>
  <si>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</si>
  <si>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</si>
  <si>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</si>
  <si>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</si>
  <si>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</si>
  <si>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</si>
  <si>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</si>
  <si>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</si>
  <si>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</si>
  <si>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</si>
  <si>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</si>
  <si>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</si>
  <si>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</si>
  <si>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</si>
  <si>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</si>
  <si>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</si>
  <si>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</si>
  <si>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</si>
  <si>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</si>
  <si>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</si>
  <si>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</si>
  <si>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</si>
  <si>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</si>
  <si>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</si>
  <si>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</si>
  <si>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</si>
  <si>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</si>
  <si>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</si>
  <si>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</si>
  <si>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</si>
  <si>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</si>
  <si>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</si>
  <si>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</si>
  <si>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</si>
  <si>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</si>
  <si>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</si>
  <si>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</si>
  <si>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</si>
  <si>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</si>
  <si>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</si>
  <si>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</si>
  <si>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</si>
  <si>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</si>
  <si>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</si>
  <si>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</si>
  <si>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</si>
  <si>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</si>
  <si>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</si>
  <si>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</si>
  <si>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</si>
  <si>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</si>
  <si>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</si>
  <si>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</si>
  <si>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</si>
  <si>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</si>
  <si>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</si>
  <si>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</si>
  <si>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</si>
  <si>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</si>
  <si>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אלביט מערכות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</si>
  <si>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</si>
  <si>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</si>
  <si>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</si>
  <si>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</si>
  <si>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</si>
  <si>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</si>
  <si>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</si>
  <si>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</si>
  <si>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</si>
  <si>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</si>
  <si>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</si>
  <si>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</si>
  <si>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</si>
  <si>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</si>
  <si>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</si>
  <si>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</si>
  <si>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</si>
  <si>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</si>
  <si>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</si>
  <si>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</si>
  <si>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</si>
  <si>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</si>
  <si>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</si>
  <si>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</si>
  <si>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</si>
  <si>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</si>
  <si>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</si>
  <si>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</si>
  <si>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</si>
  <si>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</si>
  <si>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</si>
  <si>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</si>
  <si>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</si>
  <si>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</si>
  <si>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</si>
  <si>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</si>
  <si>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</si>
  <si>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</si>
  <si>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</si>
  <si>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</si>
  <si>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</si>
  <si>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</si>
  <si>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</si>
  <si>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</si>
  <si>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</si>
  <si>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</si>
  <si>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</si>
  <si>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</si>
  <si>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</si>
  <si>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</si>
  <si>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</si>
  <si>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</si>
  <si>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</si>
  <si>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</si>
  <si>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OHA Private Credit Advisors</t>
  </si>
  <si>
    <t>סה"כ קרנות השקעה</t>
  </si>
  <si>
    <t>סה"כ קרנות השקעה בחו"ל</t>
  </si>
  <si>
    <t>ACE IV*</t>
  </si>
  <si>
    <t>ACE V*</t>
  </si>
  <si>
    <t>ADLS</t>
  </si>
  <si>
    <t>Ambition HOLDINGS OFFSHORE LP</t>
  </si>
  <si>
    <t>APCS LP*</t>
  </si>
  <si>
    <t>Arcmont SLF II</t>
  </si>
  <si>
    <t>Ardonagh*</t>
  </si>
  <si>
    <t>Ares Capital Europe VI</t>
  </si>
  <si>
    <t>Ares Private Capital Solutions II*</t>
  </si>
  <si>
    <t>Artemis*</t>
  </si>
  <si>
    <t>Audax Direct Lending Solutions Fund II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</si>
  <si>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</si>
  <si>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</si>
  <si>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</si>
  <si>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</si>
  <si>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</si>
  <si>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</si>
  <si>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</si>
  <si>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</si>
  <si>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</si>
  <si>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CMPVIIC</t>
  </si>
  <si>
    <t>Crescent Direct Lending III</t>
  </si>
  <si>
    <t>DIRECT LENDING FUND IV (EUR) SLP</t>
  </si>
  <si>
    <t>Euromoney*</t>
  </si>
  <si>
    <t>European Camping Group ECG*</t>
  </si>
  <si>
    <t>Fastmarkets*</t>
  </si>
  <si>
    <t>Havea*</t>
  </si>
  <si>
    <t>ICG Senior Debt Partners Fund 5 A SCSp</t>
  </si>
  <si>
    <t>InnovateMR</t>
  </si>
  <si>
    <t>InterMed Group</t>
  </si>
  <si>
    <t>itm8*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</si>
  <si>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</si>
  <si>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</si>
  <si>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</si>
  <si>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</si>
  <si>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</si>
  <si>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</si>
  <si>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</si>
  <si>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Klirmark III</t>
  </si>
  <si>
    <t>Klirmark Opportunity Fund IV</t>
  </si>
  <si>
    <t>KSO</t>
  </si>
  <si>
    <t>Magna Legal Services</t>
  </si>
  <si>
    <t>MCP V</t>
  </si>
  <si>
    <t>Monarch MCP VI</t>
  </si>
  <si>
    <t>MTDL</t>
  </si>
  <si>
    <t>Ned Stevens</t>
  </si>
  <si>
    <t>Oak Hill Advisors   OCREDIT</t>
  </si>
  <si>
    <t>Odevo*</t>
  </si>
  <si>
    <t>ORCC III</t>
  </si>
  <si>
    <t>PCSIII LP</t>
  </si>
  <si>
    <t>PORCUPINE HOLDINGS (OFFSHORE) LP</t>
  </si>
  <si>
    <t>PPCSIV</t>
  </si>
  <si>
    <t>SDP IV</t>
  </si>
  <si>
    <t>SDPIII</t>
  </si>
  <si>
    <t>SLF1</t>
  </si>
  <si>
    <t>Spectrum</t>
  </si>
  <si>
    <t>TDLIV</t>
  </si>
  <si>
    <t>Tikehau Direct Lending V</t>
  </si>
  <si>
    <t>WSREDII</t>
  </si>
  <si>
    <t>₪ / מט"ח</t>
  </si>
  <si>
    <t>+ILS/-USD 3.56 22-01-24 (11) -320</t>
  </si>
  <si>
    <t>10001003</t>
  </si>
  <si>
    <t>+ILS/-USD 3.563 22-01-24 (20) -320</t>
  </si>
  <si>
    <t>10001005</t>
  </si>
  <si>
    <t>+ILS/-USD 3.6536 28-05-24 (10) -344</t>
  </si>
  <si>
    <t>10000463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</si>
  <si>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</si>
  <si>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</si>
  <si>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</si>
  <si>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</si>
  <si>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</si>
  <si>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</si>
  <si>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3.67 23-05-24 (11) -365</t>
  </si>
  <si>
    <t>10001159</t>
  </si>
  <si>
    <t>+ILS/-USD 3.67 23-05-24 (20) -368</t>
  </si>
  <si>
    <t>10001161</t>
  </si>
  <si>
    <t>+ILS/-USD 3.6725 16-05-24 (12) -375</t>
  </si>
  <si>
    <t>10001144</t>
  </si>
  <si>
    <t>+ILS/-USD 3.678 22-01-24 (10) -358</t>
  </si>
  <si>
    <t>10001010</t>
  </si>
  <si>
    <t>+ILS/-USD 3.69 21-05-24 (12) -371</t>
  </si>
  <si>
    <t>10001148</t>
  </si>
  <si>
    <t>+ILS/-USD 3.69 21-05-24 (20) -370</t>
  </si>
  <si>
    <t>10001150</t>
  </si>
  <si>
    <t>+ILS/-USD 3.6902 21-05-24 (10) -368</t>
  </si>
  <si>
    <t>10000131</t>
  </si>
  <si>
    <t>+ILS/-USD 3.693 13-05-24 (20) -312</t>
  </si>
  <si>
    <t>10001173</t>
  </si>
  <si>
    <t>+ILS/-USD 3.71 22-05-24 (20) -364</t>
  </si>
  <si>
    <t>10001157</t>
  </si>
  <si>
    <t>+ILS/-USD 3.7158 22-05-24 (11) -362</t>
  </si>
  <si>
    <t>10001153</t>
  </si>
  <si>
    <t>+ILS/-USD 3.716 22-05-24 (12) -360</t>
  </si>
  <si>
    <t>10001155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</si>
  <si>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</si>
  <si>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</si>
  <si>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</si>
  <si>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</si>
  <si>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</si>
  <si>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</si>
  <si>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</si>
  <si>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</si>
  <si>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</si>
  <si>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</si>
  <si>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</si>
  <si>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</si>
  <si>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</si>
  <si>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</si>
  <si>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3.7918 17-04-24 (12) -382</t>
  </si>
  <si>
    <t>10001132</t>
  </si>
  <si>
    <t>+ILS/-USD 3.7925 05-03-24 (12) -335</t>
  </si>
  <si>
    <t>10001053</t>
  </si>
  <si>
    <t>+ILS/-USD 3.793 17-04-24 (20) -383</t>
  </si>
  <si>
    <t>10001134</t>
  </si>
  <si>
    <t>+ILS/-USD 3.7943 22-02-24 (10) -337</t>
  </si>
  <si>
    <t>10000279</t>
  </si>
  <si>
    <t>+ILS/-USD 3.806 07-05-24 (12) -400</t>
  </si>
  <si>
    <t>10001139</t>
  </si>
  <si>
    <t>+ILS/-USD 3.81 07-05-24 (20) -397</t>
  </si>
  <si>
    <t>10001141</t>
  </si>
  <si>
    <t>+ILS/-USD 3.8135 26-02-24 (10) -330</t>
  </si>
  <si>
    <t>10000282</t>
  </si>
  <si>
    <t>+ILS/-USD 3.824 06-05-24 (11) -410</t>
  </si>
  <si>
    <t>10001136</t>
  </si>
  <si>
    <t>+ILS/-USD 3.8652 08-02-24 (12) -248</t>
  </si>
  <si>
    <t>10001125</t>
  </si>
  <si>
    <t>+ILS/-USD 3.9368 11-01-24 (20) -252</t>
  </si>
  <si>
    <t>10001082</t>
  </si>
  <si>
    <t>+ILS/-USD 3.9835 28-02-24 (11) -315</t>
  </si>
  <si>
    <t>10001121</t>
  </si>
  <si>
    <t>+ILS/-USD 3.99 14-02-24 (20) -324</t>
  </si>
  <si>
    <t>10001094</t>
  </si>
  <si>
    <t>+ILS/-USD 4 24-01-24 (12) -277</t>
  </si>
  <si>
    <t>10001092</t>
  </si>
  <si>
    <t>+ILS/-USD 4.0083 14-03-24 (11) -417</t>
  </si>
  <si>
    <t>10001104</t>
  </si>
  <si>
    <t>+ILS/-USD 4.02 14-03-24 (12) -415</t>
  </si>
  <si>
    <t>10001114</t>
  </si>
  <si>
    <t>+ILS/-USD 4.021 07-02-24 (10) -306</t>
  </si>
  <si>
    <t>10000301</t>
  </si>
  <si>
    <t>+ILS/-USD 4.0235 07-02-24 (20) -305</t>
  </si>
  <si>
    <t>10000129</t>
  </si>
  <si>
    <t>+ILS/-USD 4.03 07-02-24 (10) -310</t>
  </si>
  <si>
    <t>10000299</t>
  </si>
  <si>
    <t>+ILS/-USD 4.0322 06-02-24 (11) -298</t>
  </si>
  <si>
    <t>10001112</t>
  </si>
  <si>
    <t>+ILS/-USD 4.0342 06-02-24 (20) -298</t>
  </si>
  <si>
    <t>10001117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</si>
  <si>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</si>
  <si>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</si>
  <si>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</si>
  <si>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</si>
  <si>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</si>
  <si>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</si>
  <si>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</si>
  <si>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</si>
  <si>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</si>
  <si>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</si>
  <si>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</si>
  <si>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</si>
  <si>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</si>
  <si>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</si>
  <si>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</si>
  <si>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</si>
  <si>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</si>
  <si>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</si>
  <si>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</si>
  <si>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</si>
  <si>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</si>
  <si>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</si>
  <si>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</si>
  <si>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</si>
  <si>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</si>
  <si>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</si>
  <si>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</si>
  <si>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</si>
  <si>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0.641715 16-01-24 (10) +30.15</t>
  </si>
  <si>
    <t>10000455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</si>
  <si>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</si>
  <si>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</si>
  <si>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</si>
  <si>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</si>
  <si>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</si>
  <si>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</si>
  <si>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</si>
  <si>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</si>
  <si>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</si>
  <si>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</si>
  <si>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</si>
  <si>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</si>
  <si>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</si>
  <si>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</si>
  <si>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+USD/-AUD 0.651 16-01-24 (10) +32</t>
  </si>
  <si>
    <t>10000452</t>
  </si>
  <si>
    <t>+USD/-AUD 0.68695 16-01-24 (10) +34.5</t>
  </si>
  <si>
    <t>10000447</t>
  </si>
  <si>
    <t>+USD/-CAD 1.3424 22-01-24 (10) -32</t>
  </si>
  <si>
    <t>10000453</t>
  </si>
  <si>
    <t>+USD/-EUR 1.05772 13-02-24 (10) +68.2</t>
  </si>
  <si>
    <t>10000458</t>
  </si>
  <si>
    <t>+USD/-EUR 1.0682 25-03-24 (12) +82</t>
  </si>
  <si>
    <t>10001079</t>
  </si>
  <si>
    <t>+USD/-EUR 1.0688 03-04-24 (10) +73</t>
  </si>
  <si>
    <t>10001123</t>
  </si>
  <si>
    <t>+USD/-EUR 1.07355 13-02-24 (10) +72.5</t>
  </si>
  <si>
    <t>10000457</t>
  </si>
  <si>
    <t>+USD/-EUR 1.08165 04-03-24 (10) +95.5</t>
  </si>
  <si>
    <t>10000284</t>
  </si>
  <si>
    <t>10001043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</si>
  <si>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</si>
  <si>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</si>
  <si>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</si>
  <si>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</si>
  <si>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</si>
  <si>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</si>
  <si>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</si>
  <si>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</si>
  <si>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1.0845 03-04-24 (10) +55</t>
  </si>
  <si>
    <t>10001174</t>
  </si>
  <si>
    <t>+USD/-EUR 1.0981 13-02-24 (10) +24</t>
  </si>
  <si>
    <t>10000464</t>
  </si>
  <si>
    <t>+USD/-EUR 1.1099 13-02-24 (10) +109</t>
  </si>
  <si>
    <t>10000451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</si>
  <si>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</si>
  <si>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</si>
  <si>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</si>
  <si>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</si>
  <si>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</si>
  <si>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</si>
  <si>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</si>
  <si>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</si>
  <si>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</si>
  <si>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</si>
  <si>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</si>
  <si>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</si>
  <si>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</si>
  <si>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1.21621 11-01-24 (10) +9.1</t>
  </si>
  <si>
    <t>10000459</t>
  </si>
  <si>
    <t>+USD/-GBP 1.2692 11-03-24 (10) +1</t>
  </si>
  <si>
    <t>10001023</t>
  </si>
  <si>
    <t>+USD/-GBP 1.27056 11-01-24 (10) -12.4</t>
  </si>
  <si>
    <t>10000993</t>
  </si>
  <si>
    <t>10000445</t>
  </si>
  <si>
    <t>SW1228__3.2/TELBOR3M_2</t>
  </si>
  <si>
    <t>10000046</t>
  </si>
  <si>
    <t>SW1228__3.205/TELBOR3M</t>
  </si>
  <si>
    <t>10000045</t>
  </si>
  <si>
    <t>SW1228__3.28/TELBOR3M</t>
  </si>
  <si>
    <t>10000044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</si>
  <si>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</si>
  <si>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</si>
  <si>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</si>
  <si>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</si>
  <si>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</si>
  <si>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</si>
  <si>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</si>
  <si>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</si>
  <si>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</si>
  <si>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</si>
  <si>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</si>
  <si>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</si>
  <si>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</si>
  <si>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</si>
  <si>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</si>
  <si>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</si>
  <si>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</si>
  <si>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</si>
  <si>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</si>
  <si>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</si>
  <si>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</si>
  <si>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</si>
  <si>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</si>
  <si>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</si>
  <si>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</si>
  <si>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</si>
  <si>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</si>
  <si>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</si>
  <si>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</si>
  <si>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</si>
  <si>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</si>
  <si>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</si>
  <si>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</si>
  <si>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</si>
  <si>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</si>
  <si>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</si>
  <si>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</si>
  <si>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</si>
  <si>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</si>
  <si>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</si>
  <si>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</si>
  <si>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</si>
  <si>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</si>
  <si>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</si>
  <si>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</si>
  <si>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</si>
  <si>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</si>
  <si>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</si>
  <si>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</si>
  <si>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</si>
  <si>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</si>
  <si>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</si>
  <si>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</si>
  <si>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</si>
  <si>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</si>
  <si>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</si>
  <si>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</si>
  <si>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</si>
  <si>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</si>
  <si>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</si>
  <si>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</si>
  <si>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</si>
  <si>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</si>
  <si>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</si>
  <si>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</si>
  <si>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</si>
  <si>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</si>
  <si>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</si>
  <si>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</si>
  <si>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</si>
  <si>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</si>
  <si>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</si>
  <si>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</si>
  <si>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</si>
  <si>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</si>
  <si>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</si>
  <si>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</si>
  <si>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</si>
  <si>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</si>
  <si>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</si>
  <si>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</si>
  <si>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</si>
  <si>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</si>
  <si>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</si>
  <si>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</si>
  <si>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</si>
  <si>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</si>
  <si>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</si>
  <si>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</si>
  <si>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</si>
  <si>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</si>
  <si>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</si>
  <si>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</si>
  <si>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</si>
  <si>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</si>
  <si>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</si>
  <si>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</si>
  <si>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</si>
  <si>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</si>
  <si>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</si>
  <si>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</si>
  <si>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</si>
  <si>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</si>
  <si>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</si>
  <si>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</si>
  <si>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</si>
  <si>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</si>
  <si>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</si>
  <si>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</si>
  <si>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</si>
  <si>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</si>
  <si>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</si>
  <si>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</si>
  <si>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</si>
  <si>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</si>
  <si>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</si>
  <si>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</si>
  <si>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</si>
  <si>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</si>
  <si>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</si>
  <si>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</si>
  <si>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</si>
  <si>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</si>
  <si>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</si>
  <si>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</si>
  <si>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</si>
  <si>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</si>
  <si>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</si>
  <si>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</si>
  <si>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</si>
  <si>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</si>
  <si>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</si>
  <si>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</si>
  <si>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</si>
  <si>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</si>
  <si>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</si>
  <si>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</si>
  <si>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</si>
  <si>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</si>
  <si>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</si>
  <si>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</si>
  <si>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</si>
  <si>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</si>
  <si>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</si>
  <si>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</si>
  <si>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</si>
  <si>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</si>
  <si>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</si>
  <si>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</si>
  <si>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</si>
  <si>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</si>
  <si>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</si>
  <si>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</si>
  <si>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</si>
  <si>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</si>
  <si>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</si>
  <si>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</si>
  <si>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</si>
  <si>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</si>
  <si>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</si>
  <si>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</si>
  <si>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</si>
  <si>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</si>
  <si>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</si>
  <si>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</si>
  <si>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</si>
  <si>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</si>
  <si>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</si>
  <si>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</si>
  <si>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</si>
  <si>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</si>
  <si>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</si>
  <si>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</si>
  <si>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</si>
  <si>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</si>
  <si>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</si>
  <si>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</si>
  <si>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</si>
  <si>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</si>
  <si>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</si>
  <si>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</si>
  <si>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</si>
  <si>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</si>
  <si>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</si>
  <si>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</si>
  <si>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</si>
  <si>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</si>
  <si>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</si>
  <si>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</si>
  <si>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</si>
  <si>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</si>
  <si>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</si>
  <si>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</si>
  <si>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</si>
  <si>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</si>
  <si>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</si>
  <si>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</si>
  <si>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</si>
  <si>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</si>
  <si>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</si>
  <si>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</si>
  <si>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</si>
  <si>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</si>
  <si>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</si>
  <si>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</si>
  <si>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</si>
  <si>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</si>
  <si>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</si>
  <si>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</si>
  <si>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</si>
  <si>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</si>
  <si>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</si>
  <si>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</si>
  <si>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</si>
  <si>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</si>
  <si>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</si>
  <si>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</si>
  <si>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</si>
  <si>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</si>
  <si>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259026600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</si>
  <si>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</si>
  <si>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</si>
  <si>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</si>
  <si>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</si>
  <si>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</si>
  <si>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</si>
  <si>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</si>
  <si>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</si>
  <si>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</si>
  <si>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</si>
  <si>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</si>
  <si>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Transportation</t>
  </si>
  <si>
    <t>סה"כ בישראל</t>
  </si>
  <si>
    <t>סה"כ בחו"ל</t>
  </si>
  <si>
    <t>Ares Capital Europe IV</t>
  </si>
  <si>
    <t>Ares Capital Europe V</t>
  </si>
  <si>
    <t>ARES EUROPEAN CREDIT INVESTMENTS VIII (M) L.P.</t>
  </si>
  <si>
    <t>Ares Private Credit Solutions</t>
  </si>
  <si>
    <t>Ares Private Credit Solutions II</t>
  </si>
  <si>
    <t>Audax Direct Lending Solutions</t>
  </si>
  <si>
    <t>Audax Direct Lending Solutions Fund II B-1</t>
  </si>
  <si>
    <t>AUDAX DLS CO-INVESTMENT FUND 3 L.P.</t>
  </si>
  <si>
    <t>Bluebay Senior Loan Fund I</t>
  </si>
  <si>
    <t>Crescent Direct Lending II</t>
  </si>
  <si>
    <t>Crescent Mezzanine VII</t>
  </si>
  <si>
    <t>DLF IV Co-invest Vehicle</t>
  </si>
  <si>
    <t>GIP Capital Solutions II Luxemburg Co-Investment Fund SCSP, L.P.</t>
  </si>
  <si>
    <t>GIP Capital Solutions II SCSp, L.P</t>
  </si>
  <si>
    <t>GIP Spectrum Fund (Parallel), L.P</t>
  </si>
  <si>
    <t>ICG Senior Debt Partners Fund 5-A (EUR) SCSp</t>
  </si>
  <si>
    <t>ICG Senior Debt Partners III</t>
  </si>
  <si>
    <t>ICG Senior Debt Partners IV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</si>
  <si>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</si>
  <si>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</si>
  <si>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</si>
  <si>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</si>
  <si>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</si>
  <si>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</si>
  <si>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</si>
  <si>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</si>
  <si>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Klirmark Opportunity III</t>
  </si>
  <si>
    <t>Migdal Tikehau Direct Lending</t>
  </si>
  <si>
    <t>Monarch Capital Partners V</t>
  </si>
  <si>
    <t>Permira Credit Solutions III</t>
  </si>
  <si>
    <t>Permira Credit Solutions IV</t>
  </si>
  <si>
    <t>Senior Loan Fund II (EUR) SLP</t>
  </si>
  <si>
    <t>Tikehau Direct Lending IV</t>
  </si>
  <si>
    <t>Walton Street Real Estate Debt Fund II</t>
  </si>
  <si>
    <t>Whitehorse Liquidity Partners VI</t>
  </si>
  <si>
    <t>פארמה</t>
  </si>
  <si>
    <t>Real Estate</t>
  </si>
  <si>
    <t>Capital Goods</t>
  </si>
  <si>
    <t>Automobiles &amp; Components</t>
  </si>
  <si>
    <t>Diversified Financials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</si>
  <si>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</si>
  <si>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</si>
  <si>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</si>
  <si>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</si>
  <si>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</si>
  <si>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</si>
  <si>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</si>
  <si>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</si>
  <si>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</si>
  <si>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</si>
  <si>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</si>
  <si>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</si>
  <si>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</si>
  <si>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</si>
  <si>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</si>
  <si>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</si>
  <si>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</si>
  <si>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</si>
  <si>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</si>
  <si>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</si>
  <si>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</si>
  <si>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</si>
  <si>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</si>
  <si>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</si>
  <si>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</si>
  <si>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</si>
  <si>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</si>
  <si>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</si>
  <si>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</si>
  <si>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</si>
  <si>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</si>
  <si>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</si>
  <si>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</si>
  <si>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</si>
  <si>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</si>
  <si>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</si>
  <si>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</si>
  <si>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</si>
  <si>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</si>
  <si>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</si>
  <si>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</si>
  <si>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</si>
  <si>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</si>
  <si>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</si>
  <si>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</si>
  <si>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</si>
  <si>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</si>
  <si>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</si>
  <si>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</si>
  <si>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</si>
  <si>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</si>
  <si>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</si>
  <si>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</si>
  <si>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</si>
  <si>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</si>
  <si>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</si>
  <si>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</si>
  <si>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</si>
  <si>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</si>
  <si>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</si>
  <si>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</si>
  <si>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</si>
  <si>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</si>
  <si>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</si>
  <si>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</si>
  <si>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</si>
  <si>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</si>
  <si>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</si>
  <si>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</si>
  <si>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</si>
  <si>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</si>
  <si>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</si>
  <si>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</si>
  <si>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</si>
  <si>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</si>
  <si>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</si>
  <si>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</si>
  <si>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</si>
  <si>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</si>
  <si>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</si>
  <si>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</si>
  <si>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</si>
  <si>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</si>
  <si>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</si>
  <si>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</si>
  <si>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</si>
  <si>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</si>
  <si>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זכאים הלוואות חול בגין עמלת upfront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</si>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</sst>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  <numFmt numFmtId="169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2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0" fontId="25" fillId="0" borderId="21" xfId="0" applyFont="1" applyBorder="1" applyAlignment="1">
      <alignment horizontal="right"/>
    </xf>
    <xf numFmtId="0" fontId="25" fillId="0" borderId="22" xfId="0" applyFont="1" applyBorder="1" applyAlignment="1">
      <alignment horizontal="right" indent="1"/>
    </xf>
    <xf numFmtId="0" fontId="25" fillId="0" borderId="22" xfId="0" applyFont="1" applyBorder="1" applyAlignment="1">
      <alignment horizontal="right" indent="2"/>
    </xf>
    <xf numFmtId="0" fontId="26" fillId="0" borderId="22" xfId="0" applyFont="1" applyBorder="1" applyAlignment="1">
      <alignment horizontal="right" indent="3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26" fillId="0" borderId="0" xfId="0" applyFont="1" applyAlignment="1">
      <alignment horizontal="right" indent="5"/>
    </xf>
    <xf numFmtId="10" fontId="26" fillId="0" borderId="0" xfId="14" applyNumberFormat="1" applyFont="1" applyFill="1" applyAlignment="1">
      <alignment horizontal="right"/>
    </xf>
    <xf numFmtId="0" fontId="31" fillId="0" borderId="0" xfId="0" applyFont="1"/>
    <xf numFmtId="0" fontId="30" fillId="0" borderId="0" xfId="0" applyFont="1"/>
    <xf numFmtId="168" fontId="26" fillId="0" borderId="0" xfId="0" applyNumberFormat="1" applyFont="1" applyAlignment="1">
      <alignment horizontal="right"/>
    </xf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9" fontId="4" fillId="0" borderId="0" xfId="7" applyNumberFormat="1" applyFont="1" applyAlignment="1">
      <alignment horizontal="center"/>
    </xf>
    <xf numFmtId="169" fontId="7" fillId="2" borderId="11" xfId="7" applyNumberFormat="1" applyFont="1" applyFill="1" applyBorder="1" applyAlignment="1">
      <alignment horizontal="center" vertical="center" wrapText="1"/>
    </xf>
    <xf numFmtId="169" fontId="7" fillId="2" borderId="4" xfId="7" applyNumberFormat="1" applyFont="1" applyFill="1" applyBorder="1" applyAlignment="1">
      <alignment horizontal="center" vertical="center" wrapText="1"/>
    </xf>
    <xf numFmtId="169" fontId="6" fillId="0" borderId="0" xfId="7" applyNumberFormat="1" applyFont="1" applyAlignment="1">
      <alignment horizontal="center" vertical="center" wrapText="1"/>
    </xf>
    <xf numFmtId="169" fontId="14" fillId="2" borderId="1" xfId="7" applyNumberFormat="1" applyFont="1" applyFill="1" applyBorder="1" applyAlignment="1">
      <alignment horizontal="center" vertical="center" wrapText="1" readingOrder="2"/>
    </xf>
    <xf numFmtId="169" fontId="8" fillId="0" borderId="0" xfId="7" applyNumberFormat="1" applyFont="1" applyAlignment="1">
      <alignment horizontal="center" wrapText="1"/>
    </xf>
    <xf numFmtId="169" fontId="14" fillId="2" borderId="5" xfId="7" applyNumberFormat="1" applyFont="1" applyFill="1" applyBorder="1" applyAlignment="1">
      <alignment horizontal="center" vertical="center" wrapText="1" readingOrder="2"/>
    </xf>
    <xf numFmtId="169" fontId="2" fillId="0" borderId="0" xfId="11" applyNumberFormat="1" applyFill="1" applyBorder="1" applyAlignment="1" applyProtection="1">
      <alignment horizontal="center" readingOrder="2"/>
    </xf>
    <xf numFmtId="169" fontId="5" fillId="0" borderId="23" xfId="14" applyNumberFormat="1" applyFont="1" applyFill="1" applyBorder="1" applyAlignment="1">
      <alignment horizontal="center"/>
    </xf>
    <xf numFmtId="169" fontId="4" fillId="0" borderId="0" xfId="7" applyNumberFormat="1" applyFont="1" applyAlignment="1">
      <alignment horizontal="right"/>
    </xf>
    <xf numFmtId="169" fontId="15" fillId="0" borderId="0" xfId="7" applyNumberFormat="1" applyFont="1" applyAlignment="1">
      <alignment horizontal="justify" readingOrder="2"/>
    </xf>
    <xf numFmtId="169" fontId="9" fillId="2" borderId="1" xfId="0" applyNumberFormat="1" applyFont="1" applyFill="1" applyBorder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wrapText="1"/>
    </xf>
    <xf numFmtId="169" fontId="25" fillId="0" borderId="20" xfId="0" applyNumberFormat="1" applyFont="1" applyBorder="1" applyAlignment="1">
      <alignment horizontal="right"/>
    </xf>
    <xf numFmtId="169" fontId="25" fillId="0" borderId="0" xfId="0" applyNumberFormat="1" applyFont="1" applyAlignment="1">
      <alignment horizontal="right"/>
    </xf>
    <xf numFmtId="169" fontId="26" fillId="0" borderId="0" xfId="14" applyNumberFormat="1" applyFont="1" applyFill="1" applyBorder="1" applyAlignment="1">
      <alignment horizontal="right"/>
    </xf>
    <xf numFmtId="169" fontId="26" fillId="0" borderId="0" xfId="0" applyNumberFormat="1" applyFont="1" applyAlignment="1">
      <alignment horizontal="right" indent="2"/>
    </xf>
    <xf numFmtId="169" fontId="26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9" fontId="26" fillId="0" borderId="0" xfId="0" applyNumberFormat="1" applyFont="1" applyAlignment="1">
      <alignment horizontal="right" indent="3"/>
    </xf>
    <xf numFmtId="169" fontId="6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9" fontId="9" fillId="2" borderId="7" xfId="0" applyNumberFormat="1" applyFont="1" applyFill="1" applyBorder="1" applyAlignment="1">
      <alignment horizontal="center" vertical="center" wrapText="1"/>
    </xf>
    <xf numFmtId="169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9" fontId="5" fillId="2" borderId="2" xfId="0" applyNumberFormat="1" applyFont="1" applyFill="1" applyBorder="1" applyAlignment="1">
      <alignment horizontal="center" vertical="center" wrapText="1"/>
    </xf>
    <xf numFmtId="169" fontId="26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9" fontId="26" fillId="0" borderId="22" xfId="0" applyNumberFormat="1" applyFont="1" applyBorder="1" applyAlignment="1">
      <alignment horizontal="right" indent="2"/>
    </xf>
    <xf numFmtId="169" fontId="9" fillId="2" borderId="18" xfId="0" applyNumberFormat="1" applyFont="1" applyFill="1" applyBorder="1" applyAlignment="1">
      <alignment horizontal="center" vertical="center" wrapText="1"/>
    </xf>
    <xf numFmtId="169" fontId="9" fillId="2" borderId="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69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70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86504F-6095-4218-BE89-9B33E43DA44A}" name="RowTitleRegion1.b1.c4.1" displayName="RowTitleRegion1.b1.c4.1" ref="B1:C4" totalsRowShown="0" headerRowDxfId="600" dataDxfId="599" tableBorderDxfId="598" headerRowCellStyle="Normal_2007-16618" dataCellStyle="Normal_2007-16618">
  <autoFilter ref="B1:C4" xr:uid="{1786504F-6095-4218-BE89-9B33E43DA44A}">
    <filterColumn colId="0" hiddenButton="1"/>
    <filterColumn colId="1" hiddenButton="1"/>
  </autoFilter>
  <tableColumns count="2">
    <tableColumn id="1" xr3:uid="{25894A91-526D-4F01-B460-11619284E92D}" name="תאריך הדיווח" dataDxfId="597" dataCellStyle="Normal_2007-16618"/>
    <tableColumn id="2" xr3:uid="{1258B77E-8807-4A72-9EAA-F0D7ACF348A9}" name="31/12/2023" dataDxfId="596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410196-DBE1-46D6-90DC-E506F21FA995}" name="TitleRegion1.a5.d63.2" displayName="TitleRegion1.a5.d63.2" ref="A5:D63" totalsRowShown="0">
  <autoFilter ref="A5:D63" xr:uid="{8C410196-DBE1-46D6-90DC-E506F21FA995}">
    <filterColumn colId="0" hiddenButton="1"/>
    <filterColumn colId="1" hiddenButton="1"/>
    <filterColumn colId="2" hiddenButton="1"/>
    <filterColumn colId="3" hiddenButton="1"/>
  </autoFilter>
  <tableColumns count="4">
    <tableColumn id="1" xr3:uid="{D87E7C1B-1CB1-407C-B7AE-35D0C167A91D}" name="ריק במקור" dataDxfId="595" dataCellStyle="Normal_2007-16618"/>
    <tableColumn id="2" xr3:uid="{9E6A4F90-84C1-4CAD-9036-D3FFCBB55A65}" name="סכום נכסי ההשקעה:" dataDxfId="594" dataCellStyle="Normal_2007-16618"/>
    <tableColumn id="3" xr3:uid="{D86E520B-E739-4D15-A1A3-5B5CE1FF716E}" name="ריק במקור2" dataDxfId="593" dataCellStyle="Normal_2007-16618"/>
    <tableColumn id="4" xr3:uid="{6578A05A-6ED2-48E4-91A8-B484E9AD0CDF}" name="ריק במקור3" dataDxfId="592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142FCE-6ADE-4B42-BA7F-8895E955325B}" name="RowTitleRegion1.a1.b4.1" displayName="RowTitleRegion1.a1.b4.1" ref="A1:B4" totalsRowShown="0" headerRowDxfId="591" dataDxfId="590" tableBorderDxfId="589" headerRowCellStyle="Normal_2007-16618" dataCellStyle="Normal_2007-16618">
  <autoFilter ref="A1:B4" xr:uid="{4A142FCE-6ADE-4B42-BA7F-8895E955325B}">
    <filterColumn colId="0" hiddenButton="1"/>
    <filterColumn colId="1" hiddenButton="1"/>
  </autoFilter>
  <tableColumns count="2">
    <tableColumn id="1" xr3:uid="{387A87E7-658E-47B9-95B6-7946EA060139}" name="תאריך הדיווח" dataDxfId="588" dataCellStyle="Normal_2007-16618"/>
    <tableColumn id="2" xr3:uid="{BD9D5B21-97A0-4FAE-9C5B-D6C3E83D246A}" name="31/12/2023" dataDxfId="587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0420C6-042A-4288-9E23-3AE6CCBBE84A}" name="TitleRegion1.a5.k43.1" displayName="TitleRegion1.a5.k43.1" ref="A5:K43" totalsRowShown="0" headerRowDxfId="586" dataDxfId="584" headerRowBorderDxfId="585">
  <autoFilter ref="A5:K43" xr:uid="{FB0420C6-042A-4288-9E23-3AE6CCBBE8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4E8BE57-1058-435B-9C91-D63E3B41427A}" name="שם המנפיק/שם נייר ערך " dataDxfId="583"/>
    <tableColumn id="2" xr3:uid="{8E473D99-8E8F-4795-9351-804062FB508C}" name="מספר ני&quot;ע" dataDxfId="582"/>
    <tableColumn id="3" xr3:uid="{3326CFE7-27B5-4ED2-B561-14B56BE86078}" name="מספר מנפיק" dataDxfId="581"/>
    <tableColumn id="4" xr3:uid="{173D547B-236C-41B5-9115-FBB95F9AA375}" name="דירוג" dataDxfId="580"/>
    <tableColumn id="5" xr3:uid="{FC3C8A13-4FBA-4416-8C0F-D55ED370EC93}" name="שם מדרג" dataDxfId="579"/>
    <tableColumn id="6" xr3:uid="{76D12242-6900-417D-847F-CF723E252785}" name="סוג מטבע" dataDxfId="578"/>
    <tableColumn id="7" xr3:uid="{D58003A3-8DE0-4671-9C0A-8DBD3507E8A1}" name="שיעור ריבית" dataDxfId="577"/>
    <tableColumn id="8" xr3:uid="{4DC53062-9CE4-4F0C-A962-DF8D48CFC9AE}" name="תשואה לפידיון" dataDxfId="576"/>
    <tableColumn id="9" xr3:uid="{3B999D4A-43B8-4BBB-85D6-317DA23CF0D3}" name="שווי שוק" dataDxfId="575"/>
    <tableColumn id="10" xr3:uid="{D9461669-2502-4904-B9C3-29272092458D}" name="שעור מנכסי אפיק ההשקעה" dataDxfId="574"/>
    <tableColumn id="11" xr3:uid="{17DBD28A-24D9-4BE6-AC69-616570E4A20E}" name="שעור מסך נכסי השקעה" dataDxfId="57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89A5D0-25A3-44F4-A6E7-DAB0AD890F34}" name="RowTitleRegion1.a1.b4.1" displayName="RowTitleRegion1.a1.b4.1_" ref="A1:B4" totalsRowShown="0" headerRowDxfId="572" dataDxfId="571" tableBorderDxfId="570" headerRowCellStyle="Normal_2007-16618" dataCellStyle="Normal_2007-16618">
  <autoFilter ref="A1:B4" xr:uid="{9689A5D0-25A3-44F4-A6E7-DAB0AD890F34}">
    <filterColumn colId="0" hiddenButton="1"/>
    <filterColumn colId="1" hiddenButton="1"/>
  </autoFilter>
  <tableColumns count="2">
    <tableColumn id="1" xr3:uid="{EFEDDEB7-A72C-4095-9CCC-C7DDDB1052BF}" name="תאריך הדיווח" dataDxfId="569" dataCellStyle="Normal_2007-16618"/>
    <tableColumn id="2" xr3:uid="{733F787A-25E6-48C3-8F32-C0F841C1D08C}" name="31/12/2023" dataDxfId="568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3F16F9-FB5B-4322-AF25-B1C615FE0637}" name="TitleRegion1.a6.q67.1" displayName="TitleRegion1.a6.q67.1" ref="A6:Q67" totalsRowShown="0" headerRowDxfId="567" dataDxfId="565" headerRowBorderDxfId="566" tableBorderDxfId="564">
  <autoFilter ref="A6:Q67" xr:uid="{1D3F16F9-FB5B-4322-AF25-B1C615FE06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7B13861-2C0C-4B90-81EE-1902522AC171}" name="שם המנפיק/שם נייר ערך " dataDxfId="563"/>
    <tableColumn id="2" xr3:uid="{DE3A5F03-22C1-475E-B50B-6E52AEE0D3F5}" name="מספר ני&quot;ע"/>
    <tableColumn id="3" xr3:uid="{45AC0086-0EA4-4A1D-A9E6-DFBCBCEF6F3D}" name="זירת מסחר"/>
    <tableColumn id="4" xr3:uid="{A8AB2021-BA76-40F2-BD00-695F85930DEC}" name="דירוג" dataDxfId="562"/>
    <tableColumn id="5" xr3:uid="{088E1E2B-B6C9-423E-BDD5-19CB9E9A11DF}" name="שם מדרג" dataDxfId="561"/>
    <tableColumn id="6" xr3:uid="{968F51E1-FF1F-4763-822F-2D5EA815CF6D}" name="תאריך רכישה" dataDxfId="560"/>
    <tableColumn id="7" xr3:uid="{1F8CD97E-6A63-4A78-8BF4-CAC7DF2C62AF}" name="מח&quot;מ" dataDxfId="559"/>
    <tableColumn id="8" xr3:uid="{DE2751E8-DB9A-423D-9E54-076866926A68}" name="סוג מטבע" dataDxfId="558"/>
    <tableColumn id="9" xr3:uid="{800C6743-2CEF-4CEA-A2B1-6D0BF04A6479}" name="שיעור ריבית" dataDxfId="557"/>
    <tableColumn id="10" xr3:uid="{981FEBC4-039B-475C-AC2E-E472A18F5F43}" name="תשואה לפידיון" dataDxfId="556"/>
    <tableColumn id="11" xr3:uid="{4B4476CA-516F-49CC-9F05-D84CAB4D8C29}" name="ערך נקוב****" dataDxfId="555"/>
    <tableColumn id="12" xr3:uid="{EDAFCC39-8CED-4A80-A7BE-6C8EB804ED57}" name="שער***" dataDxfId="554"/>
    <tableColumn id="13" xr3:uid="{7E0D69D0-7274-4542-80EC-21C051481A66}" name="פדיון/ ריבית/ דיבידנד לקבל*****  " dataDxfId="553"/>
    <tableColumn id="14" xr3:uid="{2D94638D-A316-4ABE-95DF-75D7EB6312D2}" name="שווי שוק" dataDxfId="552"/>
    <tableColumn id="15" xr3:uid="{3A1B2BBA-C366-43F9-AE51-387302C540DA}" name="שעור מערך נקוב**** מונפק" dataDxfId="551"/>
    <tableColumn id="16" xr3:uid="{E0896F44-2B0B-4530-BE86-CFAB783D9DBF}" name="שעור מנכסי אפיק ההשקעה" dataDxfId="550"/>
    <tableColumn id="17" xr3:uid="{59A00DFF-310F-4192-895D-8CB14B369267}" name="שעור מסך נכסי השקעה**" dataDxfId="549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87A0FB-FEE7-49FF-B380-BACCDD2E4541}" name="RowTitleRegion1.a1.b4.1" displayName="_RowTitleRegion1.a1.b4.1" ref="A1:B4" totalsRowShown="0" headerRowDxfId="548" dataDxfId="547" tableBorderDxfId="546" headerRowCellStyle="Normal_2007-16618" dataCellStyle="Normal_2007-16618">
  <autoFilter ref="A1:B4" xr:uid="{A287A0FB-FEE7-49FF-B380-BACCDD2E4541}">
    <filterColumn colId="0" hiddenButton="1"/>
    <filterColumn colId="1" hiddenButton="1"/>
  </autoFilter>
  <tableColumns count="2">
    <tableColumn id="1" xr3:uid="{1C931994-76BD-4D1C-8792-CFCA0466BC22}" name="תאריך הדיווח" dataDxfId="545" dataCellStyle="Normal_2007-16618"/>
    <tableColumn id="2" xr3:uid="{EAF39D96-4C11-4272-9EF8-CD66A37F4433}" name="31/12/2023" dataDxfId="544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5D926DC-696E-4EE0-8D7D-F6AAE68672E1}" name="TitleRegion1.a6.s16.1" displayName="TitleRegion1.a6.s16.1" ref="A6:S16" totalsRowShown="0" headerRowDxfId="543" dataDxfId="541" headerRowBorderDxfId="542" tableBorderDxfId="540">
  <autoFilter ref="A6:S16" xr:uid="{B5D926DC-696E-4EE0-8D7D-F6AAE68672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674CE1E0-323A-43DB-8A87-8731201086B3}" name="שם המנפיק/שם נייר ערך " dataDxfId="539"/>
    <tableColumn id="2" xr3:uid="{C76F0C57-3E29-42F7-BCF4-7C8CFA6F5A3F}" name="מספר ני&quot;ע" dataDxfId="538"/>
    <tableColumn id="3" xr3:uid="{66506515-0904-41FA-9FF7-91E0D0D5F621}" name="זירת מסחר" dataDxfId="537"/>
    <tableColumn id="4" xr3:uid="{34369297-BCFC-4ABE-8BF4-508A4A69EB5C}" name="ספק מידע" dataDxfId="536"/>
    <tableColumn id="5" xr3:uid="{355DA43B-A38D-4B23-8D6E-7B66523CBA90}" name="מספר מנפיק" dataDxfId="535"/>
    <tableColumn id="6" xr3:uid="{804D2EDD-21C2-4946-B2D2-2B922EBC431E}" name="ענף מסחר" dataDxfId="534"/>
    <tableColumn id="7" xr3:uid="{36013E3E-187C-4922-A009-02271427B571}" name="דירוג" dataDxfId="533"/>
    <tableColumn id="8" xr3:uid="{972672D9-C987-4CAE-8F35-54BA07F8D674}" name="שם מדרג" dataDxfId="532"/>
    <tableColumn id="9" xr3:uid="{63B8D1F9-8B84-4CD5-96BD-B2A4EB0BF9F7}" name="תאריך רכישה" dataDxfId="531"/>
    <tableColumn id="10" xr3:uid="{27C37A07-2C5E-48CD-84C0-A91BB3A72FEC}" name="מח&quot;מ" dataDxfId="530"/>
    <tableColumn id="11" xr3:uid="{7168C4FD-7599-45A7-A465-8525D2A7B9AF}" name="סוג מטבע" dataDxfId="529"/>
    <tableColumn id="12" xr3:uid="{0C39CBB9-5766-4A64-9D16-A0FC6C7CF460}" name="שיעור ריבית" dataDxfId="528"/>
    <tableColumn id="13" xr3:uid="{C1822388-2067-45DC-918B-5C00D6E71FA8}" name="תשואה לפידיון" dataDxfId="527"/>
    <tableColumn id="14" xr3:uid="{A337836B-587F-42E0-8380-CDB80BD4F9C4}" name="ערך נקוב****" dataDxfId="526"/>
    <tableColumn id="15" xr3:uid="{871186EC-37A4-4E4C-8D77-95A7EA29C1BF}" name="שער***" dataDxfId="525"/>
    <tableColumn id="16" xr3:uid="{68E6BCC5-1C34-4572-BE00-6696706D0EF2}" name="שווי שוק" dataDxfId="524"/>
    <tableColumn id="17" xr3:uid="{BDDCC020-A14B-4120-BB26-478B82D456C6}" name="שעור מערך נקוב מונפק" dataDxfId="523"/>
    <tableColumn id="18" xr3:uid="{B452A877-1DDD-4262-B733-95C60FE329A0}" name="שעור מנכסי אפיק ההשקעה" dataDxfId="522"/>
    <tableColumn id="19" xr3:uid="{9C143A40-FD11-4529-8CBA-C585C439A7F8}" name="שעור מסך נכסי השקעה**" dataDxfId="52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E5F29FC-57C8-4354-9CFA-8FF33ACF3787}" name="RowTitleRegion1.a1.b4.1" displayName="_RowTitleRegion1.a1.b4.1_1" ref="A1:B4" totalsRowShown="0" headerRowDxfId="520" dataDxfId="519" tableBorderDxfId="518" headerRowCellStyle="Normal_2007-16618" dataCellStyle="Normal_2007-16618">
  <autoFilter ref="A1:B4" xr:uid="{5E5F29FC-57C8-4354-9CFA-8FF33ACF3787}">
    <filterColumn colId="0" hiddenButton="1"/>
    <filterColumn colId="1" hiddenButton="1"/>
  </autoFilter>
  <tableColumns count="2">
    <tableColumn id="1" xr3:uid="{E2B5DF7E-8804-414C-8DB0-873DEEE62EDF}" name="תאריך הדיווח" dataDxfId="517" dataCellStyle="Normal_2007-16618"/>
    <tableColumn id="2" xr3:uid="{F98766A3-E3F7-460C-8F5E-D3FECA54431A}" name="31/12/2023" dataDxfId="516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352FF3-00AB-4CD0-88DE-BA89417B9D73}" name="TitleRegion1.a6.t320.1" displayName="TitleRegion1.a6.t320.1" ref="A6:T320" totalsRowShown="0" headerRowDxfId="515" dataDxfId="513" headerRowBorderDxfId="514" tableBorderDxfId="512">
  <autoFilter ref="A6:T320" xr:uid="{87352FF3-00AB-4CD0-88DE-BA89417B9D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76ECC5DF-99E6-4922-A9A6-D5645D7A4B4F}" name="שם המנפיק/שם נייר ערך " dataDxfId="511"/>
    <tableColumn id="2" xr3:uid="{F44E6DB7-96AB-4E6E-BB55-03F74A2C4981}" name="מספר ני&quot;ע" dataDxfId="510"/>
    <tableColumn id="3" xr3:uid="{E70A8C75-80F0-43B4-87C7-952D9B0F1AC6}" name="זירת מסחר" dataDxfId="509"/>
    <tableColumn id="4" xr3:uid="{07F13A21-9151-475D-B2BF-6840B44D696D}" name="ספק מידע" dataDxfId="508"/>
    <tableColumn id="5" xr3:uid="{3393F9F2-2DCD-41A2-B51C-8A033D6CD9AE}" name="מספר מנפיק" dataDxfId="507"/>
    <tableColumn id="6" xr3:uid="{DD1470B6-CF1E-4D4F-B534-20EBC749B61D}" name="ענף מסחר" dataDxfId="506"/>
    <tableColumn id="7" xr3:uid="{D4B7C809-52D9-4B8A-934E-AC7AC5DBFE55}" name="דירוג" dataDxfId="505"/>
    <tableColumn id="8" xr3:uid="{E376A533-7B74-4417-896C-3AE6012CF2B5}" name="שם מדרג" dataDxfId="504"/>
    <tableColumn id="9" xr3:uid="{622D6B1B-2FBC-4CA7-9C76-95268C6694B9}" name="תאריך רכישה" dataDxfId="503"/>
    <tableColumn id="10" xr3:uid="{85B2DF46-B794-4AA9-8FD0-20DACE98A921}" name="מח&quot;מ" dataDxfId="502"/>
    <tableColumn id="11" xr3:uid="{B9E812E4-330E-4246-8273-654918761BB4}" name="סוג מטבע" dataDxfId="501"/>
    <tableColumn id="12" xr3:uid="{5E73D303-9F14-4A93-877C-4893F5992DB0}" name="שיעור ריבית" dataDxfId="500"/>
    <tableColumn id="13" xr3:uid="{636A6EE7-A0D7-4E4B-99F0-4AD1C1441053}" name="תשואה לפידיון" dataDxfId="499"/>
    <tableColumn id="14" xr3:uid="{6161500F-9956-44B8-BA4B-455008AD6FE5}" name="ערך נקוב****" dataDxfId="498"/>
    <tableColumn id="15" xr3:uid="{A6DB9110-15BC-4547-A716-35E3F0748687}" name="שער***" dataDxfId="497"/>
    <tableColumn id="16" xr3:uid="{7212668D-EFAF-4C53-8384-F22F1F1BC039}" name="פדיון/ ריבית/ דיבידנד לקבל*****  " dataDxfId="496"/>
    <tableColumn id="17" xr3:uid="{5DF9A33A-417B-4279-BC5F-8C155F7A4CD4}" name="שווי שוק" dataDxfId="495"/>
    <tableColumn id="18" xr3:uid="{65DD6169-28C4-4E0F-91A1-E23D4351AA44}" name="שעור מערך נקוב מונפק" dataDxfId="494"/>
    <tableColumn id="19" xr3:uid="{EE5E8A6F-A1D6-4EAE-B40C-4D6AAFAD721D}" name="שעור מנכסי אפיק ההשקעה" dataDxfId="493"/>
    <tableColumn id="20" xr3:uid="{885582C7-3E02-4865-8468-47295F7266C2}" name="שעור מסך נכסי השקעה**" dataDxfId="492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F0D3E6D-6A6E-457D-82BB-B8D0EA22C1A5}" name="RowTitleRegion1.a1.b4.1" displayName="_RowTitleRegion1.a1.b4.1_2" ref="A1:B4" totalsRowShown="0" headerRowDxfId="491" dataDxfId="490" tableBorderDxfId="489" headerRowCellStyle="Normal_2007-16618" dataCellStyle="Normal_2007-16618">
  <autoFilter ref="A1:B4" xr:uid="{FF0D3E6D-6A6E-457D-82BB-B8D0EA22C1A5}">
    <filterColumn colId="0" hiddenButton="1"/>
    <filterColumn colId="1" hiddenButton="1"/>
  </autoFilter>
  <tableColumns count="2">
    <tableColumn id="1" xr3:uid="{017A548A-91F0-4727-9166-52431B6AC5E7}" name="תאריך הדיווח" dataDxfId="488" dataCellStyle="Normal_2007-16618"/>
    <tableColumn id="2" xr3:uid="{EAE16A1D-65F3-4C96-B25A-A7AFE9D0351C}" name="31/12/2023" dataDxfId="487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B81C430-097B-43E2-8755-2EC764D6BB20}" name="TitleRegion1.a6.n14.1" displayName="TitleRegion1.a6.n14.1" ref="A6:N14" totalsRowShown="0" headerRowDxfId="486" dataDxfId="484" headerRowBorderDxfId="485" tableBorderDxfId="483">
  <autoFilter ref="A6:N14" xr:uid="{5B81C430-097B-43E2-8755-2EC764D6BB2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8DEE8F2-B97F-447A-8F83-DEF556E4DBB7}" name="שם המנפיק/שם נייר ערך " dataDxfId="482"/>
    <tableColumn id="2" xr3:uid="{5C9AF22D-49D1-4FCA-9621-BB8852CA8C9B}" name="מספר ני&quot;ע" dataDxfId="481"/>
    <tableColumn id="3" xr3:uid="{DD2E1B68-7F4E-4939-BBFD-CD07F56BDFE5}" name="זירת מסחר" dataDxfId="480"/>
    <tableColumn id="4" xr3:uid="{F740D0E7-03D0-405A-AD6A-246E1FCD559E}" name="ספק מידע" dataDxfId="479"/>
    <tableColumn id="5" xr3:uid="{E75E1D94-20E8-4880-A9B1-5B03E7AEC662}" name="מספר מנפיק" dataDxfId="478"/>
    <tableColumn id="6" xr3:uid="{2F0F3B41-ADF2-4969-866F-1A40AAADDCAC}" name="ענף מסחר" dataDxfId="477"/>
    <tableColumn id="7" xr3:uid="{9E9168FF-B4D0-4994-97B2-EF3A509FC686}" name="סוג מטבע" dataDxfId="476"/>
    <tableColumn id="8" xr3:uid="{E17CE97A-3AC8-46B3-BBC3-D82F10946493}" name="ערך נקוב****" dataDxfId="475"/>
    <tableColumn id="9" xr3:uid="{3CB2AE33-FD5B-42E5-9DEF-AD398640EAF9}" name="שער***" dataDxfId="474"/>
    <tableColumn id="10" xr3:uid="{CEAC98AF-96A8-4711-88DA-4A6B977CDCCF}" name="פדיון/ ריבית/ דיבידנד לקבל*****  " dataDxfId="473"/>
    <tableColumn id="11" xr3:uid="{93F530CF-6B41-4AA0-BB31-75224D63CA1A}" name="שווי שוק" dataDxfId="472"/>
    <tableColumn id="12" xr3:uid="{6C676C9C-8C0A-4055-9B22-AEDE1DFF59C5}" name="שעור מערך נקוב מונפק" dataDxfId="471"/>
    <tableColumn id="13" xr3:uid="{451CA7BC-5C20-4A90-B2BD-353681E34C73}" name="שעור מנכסי אפיק ההשקעה" dataDxfId="470"/>
    <tableColumn id="14" xr3:uid="{07CC73A5-0EC8-47A5-8DF0-EEEB90C392E0}" name="שעור מסך נכסי השקעה**" dataDxfId="469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8EC6B01-7334-412A-B2EB-FE1B9F37E93B}" name="RowTitleRegion1.a1.b4.1" displayName="_RowTitleRegion1.a1.b4.1_3" ref="A1:B4" totalsRowShown="0" headerRowDxfId="468" dataDxfId="467" tableBorderDxfId="466" headerRowCellStyle="Normal_2007-16618" dataCellStyle="Normal_2007-16618">
  <autoFilter ref="A1:B4" xr:uid="{98EC6B01-7334-412A-B2EB-FE1B9F37E93B}">
    <filterColumn colId="0" hiddenButton="1"/>
    <filterColumn colId="1" hiddenButton="1"/>
  </autoFilter>
  <tableColumns count="2">
    <tableColumn id="1" xr3:uid="{81F5B6F3-46E1-40F8-A6D4-714596D98CA7}" name="תאריך הדיווח" dataDxfId="465" dataCellStyle="Normal_2007-16618"/>
    <tableColumn id="2" xr3:uid="{A4E37C9A-4A1D-4C86-931C-EAD05489FCB4}" name="31/12/2023" dataDxfId="464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BB49C6E-3FCE-49E6-82D1-FEFF572FB8DD}" name="TitleRegion1.a6.m23.1" displayName="TitleRegion1.a6.m23.1" ref="A6:M23" totalsRowShown="0" headerRowDxfId="463" dataDxfId="461" headerRowBorderDxfId="462" tableBorderDxfId="460">
  <autoFilter ref="A6:M23" xr:uid="{FBB49C6E-3FCE-49E6-82D1-FEFF572FB8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837A0258-B275-495C-A9C9-798714E61B87}" name="שם המנפיק/שם נייר ערך " dataDxfId="459"/>
    <tableColumn id="2" xr3:uid="{5C421C4A-0EEF-4715-B15F-553DF1A1F786}" name="מספר ני&quot;ע" dataDxfId="458"/>
    <tableColumn id="3" xr3:uid="{21247D6C-D1E2-477D-9ADE-0902DE6F797E}" name="זירת מסחר" dataDxfId="457"/>
    <tableColumn id="4" xr3:uid="{C3EB2E78-1E94-4C34-90E5-392125F47E24}" name="מספר מנפיק" dataDxfId="456"/>
    <tableColumn id="5" xr3:uid="{9CC64D3C-B4AA-424B-AF07-BB96AEF2FED5}" name="ענף מסחר" dataDxfId="455"/>
    <tableColumn id="6" xr3:uid="{875988A1-93F5-4134-A691-FE70A209DD79}" name="סוג מטבע" dataDxfId="454"/>
    <tableColumn id="7" xr3:uid="{013496DF-4637-413F-AF8B-DED5C857849C}" name="ערך נקוב****" dataDxfId="453"/>
    <tableColumn id="8" xr3:uid="{05C62614-957A-4970-8966-1CA185BA3B75}" name="שער***" dataDxfId="452"/>
    <tableColumn id="9" xr3:uid="{D40FD0DC-1655-4285-909B-7966C58C7513}" name="פדיון/ ריבית/ דיבידנד לקבל*****  " dataDxfId="451"/>
    <tableColumn id="10" xr3:uid="{46E95ABE-2B9B-4D32-84DF-1211427D38BD}" name="שווי שוק" dataDxfId="450"/>
    <tableColumn id="11" xr3:uid="{FE9638D0-72CD-4025-BDC8-70BC268BBB24}" name="שעור מערך נקוב מונפק" dataDxfId="449"/>
    <tableColumn id="12" xr3:uid="{089DDDF3-D55D-49F1-A0D3-A5D5A030BD6C}" name="שעור מנכסי אפיק ההשקעה" dataDxfId="448"/>
    <tableColumn id="13" xr3:uid="{FCB7FF30-3ED9-4C5C-A484-22E8EA765AC2}" name="שעור מסך נכסי השקעה**" dataDxfId="447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33B7304-2035-467A-8940-B98BE6A8312F}" name="RowTitleRegion1.a1.b4.1" displayName="_RowTitleRegion1.a1.b4.1_4" ref="A1:B4" totalsRowShown="0" headerRowDxfId="446" dataDxfId="445" tableBorderDxfId="444" headerRowCellStyle="Normal_2007-16618" dataCellStyle="Normal_2007-16618">
  <autoFilter ref="A1:B4" xr:uid="{A33B7304-2035-467A-8940-B98BE6A8312F}">
    <filterColumn colId="0" hiddenButton="1"/>
    <filterColumn colId="1" hiddenButton="1"/>
  </autoFilter>
  <tableColumns count="2">
    <tableColumn id="1" xr3:uid="{06B59B3F-F4F4-4C75-B582-550AA325CB28}" name="תאריך הדיווח" dataDxfId="443" dataCellStyle="Normal_2007-16618"/>
    <tableColumn id="2" xr3:uid="{6072F666-7315-4675-8612-459BCE272E65}" name="31/12/2023" dataDxfId="442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20CB854-9F12-4CB2-9175-918232957C38}" name="TitleRegion1.a6.n24.1" displayName="TitleRegion1.a6.n24.1" ref="A6:N24" totalsRowShown="0" headerRowDxfId="441" dataDxfId="439" headerRowBorderDxfId="440" tableBorderDxfId="438">
  <autoFilter ref="A6:N24" xr:uid="{220CB854-9F12-4CB2-9175-918232957C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A729E9-11F7-451C-9DAF-B458B6AEA29C}" name="שם המנפיק/שם נייר ערך " dataDxfId="437"/>
    <tableColumn id="2" xr3:uid="{2A39DFD6-95B0-4AA3-A9E8-F3DB6F9A9C9C}" name="מספר ני&quot;ע" dataDxfId="436"/>
    <tableColumn id="3" xr3:uid="{47E3CD0F-BB03-46A4-900C-40CEA676B838}" name="זירת מסחר" dataDxfId="435"/>
    <tableColumn id="4" xr3:uid="{63938D1C-0194-4B38-BDDB-CA262E7128ED}" name="מספר מנפיק" dataDxfId="434"/>
    <tableColumn id="5" xr3:uid="{15CE8573-C517-4519-B297-4F630C4EEFCC}" name="ענף מסחר" dataDxfId="433"/>
    <tableColumn id="6" xr3:uid="{097A0018-CB6B-4B95-A555-9D7DDB94C4A4}" name="דירוג" dataDxfId="432"/>
    <tableColumn id="7" xr3:uid="{7532800F-4506-4807-8CCB-9EADBF05F1EB}" name="שם מדרג" dataDxfId="431"/>
    <tableColumn id="8" xr3:uid="{9AFC9B40-8138-4E58-A80A-E255E0D8D1EA}" name="סוג מטבע" dataDxfId="430"/>
    <tableColumn id="9" xr3:uid="{9584B5A1-1269-462E-97EA-5C0DA866C013}" name="ערך נקוב****" dataDxfId="429"/>
    <tableColumn id="10" xr3:uid="{941A77EA-0F1A-442C-B1A1-3E76D6AFCC5E}" name="שער***" dataDxfId="428"/>
    <tableColumn id="11" xr3:uid="{7FC27F8B-D374-4236-961D-9E43F2515086}" name="שווי שוק" dataDxfId="427"/>
    <tableColumn id="12" xr3:uid="{6F14522F-C0F7-4555-BCD0-3DFFE03E3682}" name="שעור מערך נקוב מונפק" dataDxfId="426"/>
    <tableColumn id="13" xr3:uid="{523D44B5-E348-429F-A859-3D070018E6FE}" name="שעור מנכסי אפיק ההשקעה" dataDxfId="425"/>
    <tableColumn id="14" xr3:uid="{885343B0-8330-49E8-8003-B88BFDB9A1E0}" name="שעור מסך נכסי השקעה**" dataDxfId="424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091CE6-8596-4C4E-B3CA-9B1081CAB824}" name="RowTitleRegion1.a1.b4.1" displayName="_RowTitleRegion1.a1.b4.1_5" ref="A1:B4" totalsRowShown="0" headerRowDxfId="423" dataDxfId="422" tableBorderDxfId="421" headerRowCellStyle="Normal_2007-16618" dataCellStyle="Normal_2007-16618">
  <autoFilter ref="A1:B4" xr:uid="{AE091CE6-8596-4C4E-B3CA-9B1081CAB824}">
    <filterColumn colId="0" hiddenButton="1"/>
    <filterColumn colId="1" hiddenButton="1"/>
  </autoFilter>
  <tableColumns count="2">
    <tableColumn id="1" xr3:uid="{F06E16E5-5EE7-4E07-BB70-DD284B1C8AD1}" name="תאריך הדיווח" dataDxfId="420" dataCellStyle="Normal_2007-16618"/>
    <tableColumn id="2" xr3:uid="{EF8EB1B7-0343-4CEA-BA76-9217D2B13565}" name="31/12/2023" dataDxfId="419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93206A-BBCB-47CC-B644-C6FD71F07167}" name="TitleRegion1.a6.k13.1" displayName="TitleRegion1.a6.k13.1" ref="A6:K13" totalsRowShown="0" headerRowDxfId="418" dataDxfId="416" headerRowBorderDxfId="417" tableBorderDxfId="415">
  <autoFilter ref="A6:K13" xr:uid="{6193206A-BBCB-47CC-B644-C6FD71F0716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BC6A3FEC-AF10-444A-AD87-A9FE337BF340}" name="שם המנפיק/שם נייר ערך" dataDxfId="414"/>
    <tableColumn id="2" xr3:uid="{F23E98AD-7E4E-47F2-93AE-B248007E495C}" name="מספר ני&quot;ע" dataDxfId="413"/>
    <tableColumn id="3" xr3:uid="{47F3BB08-893A-4494-B476-FB9ED547B9AF}" name="זירת מסחר" dataDxfId="412"/>
    <tableColumn id="4" xr3:uid="{32A7D9B6-46DE-4626-936F-F3433C7913BC}" name="ענף מסחר" dataDxfId="411"/>
    <tableColumn id="5" xr3:uid="{2A3824D0-088D-4549-99CD-CC29A38F5665}" name="סוג מטבע" dataDxfId="410"/>
    <tableColumn id="6" xr3:uid="{ED5101FD-EC8C-47FF-8D60-B6F1FAF1C0B1}" name="ערך נקוב****" dataDxfId="409"/>
    <tableColumn id="7" xr3:uid="{79795B62-A35D-4149-86D3-038613EFD04C}" name="שער***" dataDxfId="408"/>
    <tableColumn id="8" xr3:uid="{6A1EED21-155B-4D61-940B-0BDFD37910FB}" name="שווי שוק" dataDxfId="407"/>
    <tableColumn id="9" xr3:uid="{0D97E932-3357-430A-BA89-5CEEFE52C6F4}" name="שעור מערך נקוב מונפק" dataDxfId="406"/>
    <tableColumn id="10" xr3:uid="{16B6B206-080A-469F-B66B-FCFBAC3E2F84}" name="שעור מנכסי אפיק ההשקעה" dataDxfId="405"/>
    <tableColumn id="11" xr3:uid="{5DF23196-9523-427C-95D4-C6046EC6676D}" name="שעור מסך נכסי השקעה**" dataDxfId="40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FC36AA6-3C7F-4BEA-80C0-CEFC2ECB9F92}" name="RowTitleRegion1.a1.b4.1" displayName="_RowTitleRegion1.a1.b4.1_6" ref="A1:B4" totalsRowShown="0" headerRowDxfId="403" dataDxfId="402" tableBorderDxfId="401" headerRowCellStyle="Normal_2007-16618" dataCellStyle="Normal_2007-16618">
  <autoFilter ref="A1:B4" xr:uid="{2FC36AA6-3C7F-4BEA-80C0-CEFC2ECB9F92}">
    <filterColumn colId="0" hiddenButton="1"/>
    <filterColumn colId="1" hiddenButton="1"/>
  </autoFilter>
  <tableColumns count="2">
    <tableColumn id="1" xr3:uid="{97C38DBD-9798-4D09-AC0C-71330DABFE9B}" name="תאריך הדיווח" dataDxfId="400" dataCellStyle="Normal_2007-16618"/>
    <tableColumn id="2" xr3:uid="{4301B0B7-8065-48D0-AC4D-CABAD445257F}" name="31/12/2023" dataDxfId="399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AB82311-5E9C-4492-B05B-43D5C79694EA}" name="TitleRegion1.a6.k13.1" displayName="TitleRegion1.a6.k13.1_" ref="A6:K13" totalsRowShown="0" headerRowDxfId="398" dataDxfId="396" headerRowBorderDxfId="397" tableBorderDxfId="395">
  <autoFilter ref="A6:K13" xr:uid="{2AB82311-5E9C-4492-B05B-43D5C79694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62731C7-FB1A-4735-B134-0A2244786D99}" name="שם המנפיק/שם נייר ערך" dataDxfId="394"/>
    <tableColumn id="2" xr3:uid="{228953AF-0EFC-4BF5-B577-D8548CFE8C59}" name="מספר ני&quot;ע" dataDxfId="393"/>
    <tableColumn id="3" xr3:uid="{2047C5DB-64A5-4A69-BC3C-BA4C951BD499}" name="זירת מסחר" dataDxfId="392"/>
    <tableColumn id="4" xr3:uid="{A3E173EC-765E-427E-80C5-13B5812C18FD}" name="ענף מסחר" dataDxfId="391"/>
    <tableColumn id="5" xr3:uid="{5D871A71-5B0D-4217-88BF-DEC69A46BB67}" name="סוג מטבע" dataDxfId="390"/>
    <tableColumn id="6" xr3:uid="{211DC7F0-8072-4634-AE12-475B127977E3}" name="ערך נקוב****" dataDxfId="389"/>
    <tableColumn id="7" xr3:uid="{295BFEDA-F3C2-4D30-9BF7-2952DA7993BD}" name="שער***" dataDxfId="388"/>
    <tableColumn id="8" xr3:uid="{76E37ADD-5573-4212-BAF2-D2B44C1C0269}" name="שווי שוק" dataDxfId="387"/>
    <tableColumn id="9" xr3:uid="{4A5FAA7E-85BA-43C1-88EB-13C3273B1BC9}" name="שעור מערך נקוב מונפק" dataDxfId="386"/>
    <tableColumn id="10" xr3:uid="{448001C8-A71C-474E-83BF-1D144B024E3E}" name="שעור מנכסי אפיק ההשקעה" dataDxfId="385"/>
    <tableColumn id="11" xr3:uid="{B35BF893-FE90-427E-A8AD-1A5D761555DA}" name="שעור מסך נכסי השקעה**" dataDxfId="384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AF1DFCA-F9E0-469F-8E41-264D367F98CD}" name="RowTitleRegion1.a1.b4.1" displayName="_RowTitleRegion1.a1.b4.1_7" ref="A1:B4" totalsRowShown="0" headerRowDxfId="383" dataDxfId="382" tableBorderDxfId="381" headerRowCellStyle="Normal_2007-16618" dataCellStyle="Normal_2007-16618">
  <autoFilter ref="A1:B4" xr:uid="{EAF1DFCA-F9E0-469F-8E41-264D367F98CD}">
    <filterColumn colId="0" hiddenButton="1"/>
    <filterColumn colId="1" hiddenButton="1"/>
  </autoFilter>
  <tableColumns count="2">
    <tableColumn id="1" xr3:uid="{D0C79261-35C1-4C52-B884-1AC6E39EEFBA}" name="תאריך הדיווח" dataDxfId="380" dataCellStyle="Normal_2007-16618"/>
    <tableColumn id="2" xr3:uid="{CE6E677B-F181-4C8A-B982-5005D1296279}" name="31/12/2023" dataDxfId="379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DC30413-DDE4-4B3F-9A00-B87DB536A434}" name="TitleRegion1.a6.j19.1" displayName="TitleRegion1.a6.j19.1" ref="A6:J19" totalsRowShown="0" headerRowDxfId="378" dataDxfId="376" headerRowBorderDxfId="377" tableBorderDxfId="375">
  <autoFilter ref="A6:J19" xr:uid="{BDC30413-DDE4-4B3F-9A00-B87DB536A43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755EFF5-1EF2-4570-A3D0-CA0EA9D7C95C}" name="שם המנפיק/שם נייר ערך" dataDxfId="374"/>
    <tableColumn id="2" xr3:uid="{66527256-81F8-4EE8-AD70-595D5557CB8F}" name="מספר ני&quot;ע" dataDxfId="373"/>
    <tableColumn id="3" xr3:uid="{F6E2BE8C-790D-4693-8AD7-9050A142F9F8}" name="זירת מסחר" dataDxfId="372"/>
    <tableColumn id="4" xr3:uid="{E0443EBB-3856-4D2A-A686-7335DBF2D870}" name="ענף מסחר" dataDxfId="371"/>
    <tableColumn id="5" xr3:uid="{77035359-8EC8-4095-9478-E3ACB02C8692}" name="סוג מטבע" dataDxfId="370"/>
    <tableColumn id="6" xr3:uid="{E3AA1179-3C59-4BC6-A326-AA4B25C7381F}" name="ערך נקוב****" dataDxfId="369"/>
    <tableColumn id="7" xr3:uid="{1C1E1D79-5F44-4E24-A526-7F8B2D7F44FC}" name="שער***" dataDxfId="368"/>
    <tableColumn id="8" xr3:uid="{614768A7-6B34-4AFE-BC81-29CEC83422C6}" name="שווי שוק" dataDxfId="367"/>
    <tableColumn id="9" xr3:uid="{9351C63B-BB25-412C-8CD3-266104B64E6A}" name="שעור מנכסי אפיק ההשקעה" dataDxfId="366"/>
    <tableColumn id="10" xr3:uid="{DFBA67A3-256E-488F-B92B-489D8337B36D}" name="שעור מסך נכסי השקעה**" dataDxfId="365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2032754-A0D9-4410-8410-13D6F8A2C869}" name="RowTitleRegion1.a1.b4.1" displayName="_RowTitleRegion1.a1.b4.1_8" ref="A1:B4" totalsRowShown="0" headerRowDxfId="364" dataDxfId="363" tableBorderDxfId="362" headerRowCellStyle="Normal_2007-16618" dataCellStyle="Normal_2007-16618">
  <autoFilter ref="A1:B4" xr:uid="{32032754-A0D9-4410-8410-13D6F8A2C869}">
    <filterColumn colId="0" hiddenButton="1"/>
    <filterColumn colId="1" hiddenButton="1"/>
  </autoFilter>
  <tableColumns count="2">
    <tableColumn id="1" xr3:uid="{E62BDCBA-5273-40D0-A21C-C09905B29A73}" name="תאריך הדיווח" dataDxfId="361" dataCellStyle="Normal_2007-16618"/>
    <tableColumn id="2" xr3:uid="{6C1E7A76-BD89-464D-854E-16C8DFF7F657}" name="31/12/2023" dataDxfId="360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E6FFB1D-20CC-4DA6-BA28-5D5D14D24EF3}" name="TitleRegion1.a6.p13.1" displayName="TitleRegion1.a6.p13.1" ref="A6:P13" totalsRowShown="0" headerRowDxfId="359" dataDxfId="357" headerRowBorderDxfId="358" tableBorderDxfId="356">
  <autoFilter ref="A6:P13" xr:uid="{EE6FFB1D-20CC-4DA6-BA28-5D5D14D24EF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0192C7B-316F-414E-A7BF-AB824AEF3EC3}" name="שם המנפיק/שם נייר ערך" dataDxfId="355"/>
    <tableColumn id="2" xr3:uid="{828DA37C-A346-4FA0-9CA7-CB85D64261E5}" name="מספר ני&quot;ע" dataDxfId="354"/>
    <tableColumn id="3" xr3:uid="{A14614E5-0EE3-46DA-A77A-0E7E7FA402A6}" name="נכס הבסיס" dataDxfId="353"/>
    <tableColumn id="4" xr3:uid="{F278C4F8-1BED-46C9-93DA-BEE5591AF140}" name="דירוג" dataDxfId="352"/>
    <tableColumn id="5" xr3:uid="{CFC215EE-DD51-4703-80C3-01D992696213}" name="שם מדרג" dataDxfId="351"/>
    <tableColumn id="6" xr3:uid="{1C651CE3-9597-4CC7-89CA-360A926463B1}" name="תאריך רכישה" dataDxfId="350"/>
    <tableColumn id="7" xr3:uid="{39BD8EB3-830E-4C17-924C-989E3EA8353A}" name="מח&quot;מ" dataDxfId="349"/>
    <tableColumn id="8" xr3:uid="{722422FF-94E0-4580-B9EC-4DC81098A76C}" name="סוג מטבע" dataDxfId="348"/>
    <tableColumn id="9" xr3:uid="{D0202414-ADF4-4AE0-A8A2-D5C312AAFA6B}" name="שיעור ריבית" dataDxfId="347"/>
    <tableColumn id="10" xr3:uid="{4C1D906D-7FE7-4D38-84FB-3F7E28206D18}" name="תשואה לפידיון" dataDxfId="346"/>
    <tableColumn id="11" xr3:uid="{81DBF61C-3E77-447E-8BAB-5D677A1A3E8F}" name="ערך נקוב****" dataDxfId="345"/>
    <tableColumn id="12" xr3:uid="{667FCBFF-6B54-48BE-8957-813B4669E87E}" name="שער***" dataDxfId="344"/>
    <tableColumn id="13" xr3:uid="{830F4EBE-E6B2-4438-B182-67F2C61D1EB4}" name="שווי שוק" dataDxfId="343"/>
    <tableColumn id="14" xr3:uid="{E720BFE6-B76E-49C5-AAA6-2F4D0FC5A168}" name="שעור מערך נקוב מונפק" dataDxfId="342"/>
    <tableColumn id="15" xr3:uid="{E2F2D15D-7F8E-4807-976F-5F1F8CB0B2E8}" name="שעור מנכסי אפיק ההשקעה" dataDxfId="341"/>
    <tableColumn id="16" xr3:uid="{E5056B12-5376-4505-8620-A160F739FA8E}" name="שעור מסך נכסי השקעה**" dataDxfId="340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64B897D-D424-4A42-B644-C94A1E478D4F}" name="RowTitleRegion1.a1.b4.1" displayName="_RowTitleRegion1.a1.b4.1_9" ref="A1:B4" totalsRowShown="0" headerRowDxfId="339" dataDxfId="338" tableBorderDxfId="337" headerRowCellStyle="Normal_2007-16618" dataCellStyle="Normal_2007-16618">
  <autoFilter ref="A1:B4" xr:uid="{B64B897D-D424-4A42-B644-C94A1E478D4F}">
    <filterColumn colId="0" hiddenButton="1"/>
    <filterColumn colId="1" hiddenButton="1"/>
  </autoFilter>
  <tableColumns count="2">
    <tableColumn id="1" xr3:uid="{1F9347B7-2FC2-4454-B77C-9FA63F443809}" name="תאריך הדיווח" dataDxfId="336" dataCellStyle="Normal_2007-16618"/>
    <tableColumn id="2" xr3:uid="{BBD1A81F-8F8B-4C8C-8147-31F9E5C1323E}" name="31/12/2023" dataDxfId="335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987C021-48CB-4B4D-86D6-DF6046FD1CCE}" name="TitleRegion1.a6.o163.1" displayName="TitleRegion1.a6.o163.1" ref="A6:O163" totalsRowShown="0" headerRowDxfId="334" dataDxfId="332" headerRowBorderDxfId="333" tableBorderDxfId="331">
  <autoFilter ref="A6:O163" xr:uid="{5987C021-48CB-4B4D-86D6-DF6046FD1C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40DE256-08AF-43BE-BDF6-DF75720C84CA}" name="שם המנפיק/שם נייר ערך" dataDxfId="330"/>
    <tableColumn id="2" xr3:uid="{A731690F-18BC-46E4-A514-9B04C4CAB86D}" name="מספר ני&quot;ע" dataDxfId="329"/>
    <tableColumn id="3" xr3:uid="{647B4FB2-5BD3-40A1-8419-603217AB2CCF}" name="דירוג" dataDxfId="328"/>
    <tableColumn id="4" xr3:uid="{71C9D63A-16A9-44C8-95B6-AE47F8A9A448}" name="שם מדרג" dataDxfId="327"/>
    <tableColumn id="5" xr3:uid="{9AC7D9E3-AFC1-46CB-955E-C23753EB029C}" name="תאריך רכישה" dataDxfId="326"/>
    <tableColumn id="6" xr3:uid="{40AD0267-1218-4266-BE30-7390151F5093}" name="מח&quot;מ" dataDxfId="325"/>
    <tableColumn id="7" xr3:uid="{04E368A6-75B4-4998-A8BA-5E3CF2623CB6}" name="סוג מטבע" dataDxfId="324"/>
    <tableColumn id="8" xr3:uid="{1050000E-F735-4772-BD8C-03DDC92FD302}" name="שיעור ריבית" dataDxfId="323"/>
    <tableColumn id="9" xr3:uid="{E2739724-5244-4DE7-A155-775B70E7C765}" name="תשואה לפידיון" dataDxfId="322"/>
    <tableColumn id="10" xr3:uid="{D451A868-771B-43C0-997B-40CDF307AEA2}" name="ערך נקוב****" dataDxfId="321"/>
    <tableColumn id="11" xr3:uid="{DA4A5BBB-CBFD-4C46-9B82-E4A9A4AE177E}" name="שער***" dataDxfId="320"/>
    <tableColumn id="12" xr3:uid="{613791D7-36B5-452D-95F5-D904076D8AA9}" name="שווי הוגן" dataDxfId="319"/>
    <tableColumn id="13" xr3:uid="{D1A002EE-202A-44A7-8886-FF61A343BBCE}" name="שעור מערך נקוב מונפק" dataDxfId="318"/>
    <tableColumn id="14" xr3:uid="{BCF1B116-9C8B-46D4-81E6-7F35084F2FC3}" name="שעור מנכסי אפיק ההשקעה" dataDxfId="317"/>
    <tableColumn id="15" xr3:uid="{404AAA69-5893-486A-907A-C8F6B6D4A22F}" name="שעור מסך נכסי השקעה**" dataDxfId="316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B05E4F5-0BEA-4B51-9680-D7503FAAC57B}" name="RowTitleRegion1.a1.b4.1" displayName="_RowTitleRegion1.a1.b4.1_10" ref="A1:B4" totalsRowShown="0" headerRowDxfId="315" dataDxfId="314" tableBorderDxfId="313" headerRowCellStyle="Normal_2007-16618" dataCellStyle="Normal_2007-16618">
  <autoFilter ref="A1:B4" xr:uid="{EB05E4F5-0BEA-4B51-9680-D7503FAAC57B}">
    <filterColumn colId="0" hiddenButton="1"/>
    <filterColumn colId="1" hiddenButton="1"/>
  </autoFilter>
  <tableColumns count="2">
    <tableColumn id="1" xr3:uid="{E532FC7A-FAE3-45BA-A8D8-FA83820AB525}" name="תאריך הדיווח" dataDxfId="312" dataCellStyle="Normal_2007-16618"/>
    <tableColumn id="2" xr3:uid="{D65AFB41-F3A6-4290-8200-8054D47869D4}" name="31/12/2023" dataDxfId="311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2FD1E7E-11E2-4221-97BF-3C2BA981B89C}" name="TitleRegion1.a6.r19.1" displayName="TitleRegion1.a6.r19.1" ref="A6:R19" totalsRowShown="0" headerRowDxfId="310" dataDxfId="308" headerRowBorderDxfId="309" tableBorderDxfId="307">
  <autoFilter ref="A6:R19" xr:uid="{F2FD1E7E-11E2-4221-97BF-3C2BA981B89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BE459A0-53BE-4D60-9EFD-629DA41C3400}" name="שם המנפיק/שם נייר ערך" dataDxfId="306"/>
    <tableColumn id="2" xr3:uid="{7438166D-E93D-4754-886B-9FACE861AE3D}" name="מספר ני&quot;ע" dataDxfId="305"/>
    <tableColumn id="3" xr3:uid="{E4ECD2E4-CC67-49FC-A995-3CA50E766326}" name="ספק המידע" dataDxfId="304"/>
    <tableColumn id="4" xr3:uid="{7734B7AA-83A3-45AF-A0C5-13AC62B989CF}" name="מספר מנפיק" dataDxfId="303"/>
    <tableColumn id="5" xr3:uid="{17CBC4A8-7AE3-44B8-86D7-D4F836A0797C}" name="ענף מסחר" dataDxfId="302"/>
    <tableColumn id="6" xr3:uid="{71663E01-1BBF-4531-BBB1-93C3C5DBCC25}" name="דירוג" dataDxfId="301"/>
    <tableColumn id="7" xr3:uid="{277EABC4-F67C-4CE7-8D03-A3CCEB04D1FB}" name="שם מדרג" dataDxfId="300"/>
    <tableColumn id="8" xr3:uid="{60ABE5E9-62A0-45B4-8C2E-AD02A36203C1}" name="תאריך רכישה" dataDxfId="299"/>
    <tableColumn id="9" xr3:uid="{80CDF180-29B8-447D-9A57-1BE6CCC16558}" name="מח&quot;מ" dataDxfId="298"/>
    <tableColumn id="10" xr3:uid="{E222939E-B397-44A3-B770-85BBF8B5A413}" name="סוג מטבע" dataDxfId="297"/>
    <tableColumn id="11" xr3:uid="{1DC54ACF-1301-4FF7-BF06-A307344BBAB8}" name="שיעור ריבית" dataDxfId="296"/>
    <tableColumn id="12" xr3:uid="{00C38A0E-B720-47C8-8B5D-84AAAA10C649}" name="תשואה לפידיון" dataDxfId="295"/>
    <tableColumn id="13" xr3:uid="{ABB97B6C-C714-4F60-A22B-BE3B947289D8}" name="ערך נקוב****" dataDxfId="294"/>
    <tableColumn id="14" xr3:uid="{2D9B6B0A-A2FC-4C5B-ADCF-6D3DEBACC84C}" name="שער***" dataDxfId="293"/>
    <tableColumn id="15" xr3:uid="{BDBCB025-972C-42F9-B484-4C684F242647}" name="שווי הוגן" dataDxfId="292"/>
    <tableColumn id="16" xr3:uid="{CF024C12-54A7-4232-8B06-4272AA78BC85}" name="שעור מערך נקוב מונפק" dataDxfId="291"/>
    <tableColumn id="17" xr3:uid="{891B9256-4DC9-44D9-8327-8990025E4BB4}" name="שעור מנכסי אפיק ההשקעה" dataDxfId="290"/>
    <tableColumn id="18" xr3:uid="{B487F80F-0903-4520-8B44-6A1DF0C5F7EB}" name="שעור מסך נכסי השקעה**" dataDxfId="28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924F756D-49C5-40ED-AFD1-716BDE172307}" name="RowTitleRegion1.a1.b4.1" displayName="_RowTitleRegion1.a1.b4.1_11" ref="A1:B4" totalsRowShown="0" headerRowDxfId="288" dataDxfId="287" tableBorderDxfId="286" headerRowCellStyle="Normal_2007-16618" dataCellStyle="Normal_2007-16618">
  <autoFilter ref="A1:B4" xr:uid="{924F756D-49C5-40ED-AFD1-716BDE172307}">
    <filterColumn colId="0" hiddenButton="1"/>
    <filterColumn colId="1" hiddenButton="1"/>
  </autoFilter>
  <tableColumns count="2">
    <tableColumn id="1" xr3:uid="{5AF77A06-0AC3-457E-BEE7-F3062A3B5815}" name="תאריך הדיווח" dataDxfId="285" dataCellStyle="Normal_2007-16618"/>
    <tableColumn id="2" xr3:uid="{E9AF0DB0-7BDF-4E4A-A482-D0DA9DF4A817}" name="31/12/2023" dataDxfId="284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E1C3504-E8A2-422A-8CA5-3B8E3CC3BDD9}" name="TitleRegion1.a6.r46.1" displayName="TitleRegion1.a6.r46.1" ref="A6:R46" totalsRowShown="0" headerRowDxfId="283" dataDxfId="281" headerRowBorderDxfId="282" tableBorderDxfId="280">
  <autoFilter ref="A6:R46" xr:uid="{3E1C3504-E8A2-422A-8CA5-3B8E3CC3BDD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84AA7CE-9FBF-476A-8E13-76863FB7E97C}" name="שם המנפיק/שם נייר ערך" dataDxfId="279"/>
    <tableColumn id="2" xr3:uid="{CDBEB0F8-0664-4FF4-A9B6-7D2070B4D046}" name="מספר ני&quot;ע" dataDxfId="278"/>
    <tableColumn id="3" xr3:uid="{1D821885-D254-4660-955C-EB2FB63A053D}" name="ספק המידע" dataDxfId="277"/>
    <tableColumn id="4" xr3:uid="{CA7E6C7E-3232-42F6-A3F4-8693FCD39F6A}" name="מספר מנפיק" dataDxfId="276"/>
    <tableColumn id="5" xr3:uid="{BF979166-DDCB-4B6B-92B9-5BD6DF407EDC}" name="ענף מסחר" dataDxfId="275"/>
    <tableColumn id="6" xr3:uid="{22038ECD-C365-446C-8F86-F58581029E6A}" name="דירוג" dataDxfId="274"/>
    <tableColumn id="7" xr3:uid="{E3F4A890-DED0-41B2-8CCD-A25F10D1EA15}" name="שם מדרג" dataDxfId="273"/>
    <tableColumn id="8" xr3:uid="{499D6DDE-2359-4177-A1A7-1A5C5FC95AD6}" name="תאריך רכישה" dataDxfId="272"/>
    <tableColumn id="9" xr3:uid="{B052BF8F-96C5-457B-88E2-5FCD6FE0CB73}" name="מח&quot;מ" dataDxfId="271"/>
    <tableColumn id="10" xr3:uid="{7F87EECC-E42F-4438-9696-934DBCFEFF0E}" name="סוג מטבע" dataDxfId="270"/>
    <tableColumn id="11" xr3:uid="{08452333-B454-4491-B5A7-11D8F3D7FF22}" name="שיעור ריבית" dataDxfId="269"/>
    <tableColumn id="12" xr3:uid="{8ECF5ABE-0B2B-49FC-B021-8C66435D9443}" name="תשואה לפידיון" dataDxfId="268"/>
    <tableColumn id="13" xr3:uid="{1FB84204-A494-44DD-A5AF-FCBD84E23387}" name="ערך נקוב****" dataDxfId="267"/>
    <tableColumn id="14" xr3:uid="{AE7E6B57-12ED-43DE-8D56-65D4CCF9AEF1}" name="שער***" dataDxfId="266"/>
    <tableColumn id="15" xr3:uid="{0F0F6AC5-9D2F-42DC-85C5-1E4E0FAF02F3}" name="שווי הוגן" dataDxfId="265"/>
    <tableColumn id="16" xr3:uid="{63711BDD-9543-4C4E-A548-FDD5D5FBD344}" name="שעור מערך נקוב מונפק" dataDxfId="264"/>
    <tableColumn id="17" xr3:uid="{FACB9101-2D43-4D6D-971D-CC1D54DCAD6B}" name="שעור מנכסי אפיק ההשקעה" dataDxfId="263"/>
    <tableColumn id="18" xr3:uid="{27DB768F-AB0F-45CE-B27D-669304E7942A}" name="שעור מסך נכסי השקעה**" dataDxfId="262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1830918-F4D8-4811-84D4-4F3DDD890597}" name="RowTitleRegion1.a1.b4.1" displayName="_RowTitleRegion1.a1.b4.1_12" ref="A1:B4" totalsRowShown="0" headerRowDxfId="261" dataDxfId="260" tableBorderDxfId="259" headerRowCellStyle="Normal_2007-16618" dataCellStyle="Normal_2007-16618">
  <autoFilter ref="A1:B4" xr:uid="{11830918-F4D8-4811-84D4-4F3DDD890597}">
    <filterColumn colId="0" hiddenButton="1"/>
    <filterColumn colId="1" hiddenButton="1"/>
  </autoFilter>
  <tableColumns count="2">
    <tableColumn id="1" xr3:uid="{4174B44F-433F-48A7-8572-1E62B8C305D2}" name="תאריך הדיווח" dataDxfId="258" dataCellStyle="Normal_2007-16618"/>
    <tableColumn id="2" xr3:uid="{E3FAF900-A9D8-4423-BFD1-CDD068E78B65}" name="31/12/2023" dataDxfId="257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A4BE0CF-7883-47CE-A8FD-7177822550F4}" name="TitleRegion1.a6.l19.1" displayName="TitleRegion1.a6.l19.1" ref="A6:L19" totalsRowShown="0" headerRowDxfId="256" dataDxfId="254" headerRowBorderDxfId="255" tableBorderDxfId="253">
  <autoFilter ref="A6:L19" xr:uid="{BA4BE0CF-7883-47CE-A8FD-7177822550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F5E2802-DDFE-4368-80BB-A01923CB147F}" name="שם המנפיק/שם נייר ערך" dataDxfId="252"/>
    <tableColumn id="2" xr3:uid="{875D1CE2-8834-4E56-BF27-580FC88F9BBD}" name="מספר ני&quot;ע" dataDxfId="251"/>
    <tableColumn id="3" xr3:uid="{28B87BD0-FA7C-49DB-B8AC-6316AF1E94EF}" name="ספק המידע" dataDxfId="250"/>
    <tableColumn id="4" xr3:uid="{FC17E644-046C-4B2C-AA73-ED0FFA6FD94B}" name="מספר מנפיק" dataDxfId="249"/>
    <tableColumn id="5" xr3:uid="{CC2DD874-D99F-4B75-A83D-047FD232954E}" name="ענף מסחר" dataDxfId="248"/>
    <tableColumn id="6" xr3:uid="{4CB91B28-452B-4B81-A94C-BE9C1EB384D7}" name="סוג מטבע" dataDxfId="247"/>
    <tableColumn id="7" xr3:uid="{A0135CF5-F845-4B1F-852F-9D6477A1B530}" name="ערך נקוב****" dataDxfId="246"/>
    <tableColumn id="8" xr3:uid="{C21D9CDC-1928-47FB-8A54-4E15A22BC41E}" name="שער***" dataDxfId="245"/>
    <tableColumn id="9" xr3:uid="{F225ACBE-4050-401B-A2FE-6535862CCFAA}" name="שווי הוגן" dataDxfId="244"/>
    <tableColumn id="10" xr3:uid="{7960AC21-61F9-46A2-95C0-8837002C72BD}" name="שעור מערך נקוב מונפק" dataDxfId="243"/>
    <tableColumn id="11" xr3:uid="{35D3E642-EF93-4FEA-B738-173615D8F877}" name="שעור מנכסי אפיק ההשקעה" dataDxfId="242"/>
    <tableColumn id="12" xr3:uid="{4BADEBDA-C6C1-48A4-B2A1-D651B01C9157}" name="שעור מסך נכסי השקעה**" dataDxfId="241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271956A-0603-459E-85B3-AF6FA6065C07}" name="RowTitleRegion1.a1.b4.1" displayName="_RowTitleRegion1.a1.b4.1_13" ref="A1:B4" totalsRowShown="0" headerRowDxfId="240" dataDxfId="239" tableBorderDxfId="238" headerRowCellStyle="Normal_2007-16618" dataCellStyle="Normal_2007-16618">
  <autoFilter ref="A1:B4" xr:uid="{4271956A-0603-459E-85B3-AF6FA6065C07}">
    <filterColumn colId="0" hiddenButton="1"/>
    <filterColumn colId="1" hiddenButton="1"/>
  </autoFilter>
  <tableColumns count="2">
    <tableColumn id="1" xr3:uid="{E0A12B58-25EA-47FE-B1B8-0EE5A16D1266}" name="תאריך הדיווח" dataDxfId="237" dataCellStyle="Normal_2007-16618"/>
    <tableColumn id="2" xr3:uid="{0A1C7021-1DA8-4167-A38B-AC3C13EDD9A5}" name="31/12/2023" dataDxfId="236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A524E947-1E11-42C6-A2D8-FC9A03FCA8B8}" name="TitleRegion1.a6.k9.1" displayName="TitleRegion1.a6.k9.1" ref="A6:K9" totalsRowShown="0" headerRowDxfId="235" headerRowBorderDxfId="234" tableBorderDxfId="233">
  <autoFilter ref="A6:K9" xr:uid="{A524E947-1E11-42C6-A2D8-FC9A03FCA8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C8E283B-D94E-43D3-AA49-337E08F54E0A}" name="שם המנפיק/שם נייר ערך"/>
    <tableColumn id="2" xr3:uid="{9DE4260D-DC29-4C2F-907F-8AD8017F3D80}" name="מספר ני&quot;ע"/>
    <tableColumn id="3" xr3:uid="{E5E02BC7-AD59-4C40-9BF3-CB6E7962A82A}" name="ענף מסחר"/>
    <tableColumn id="4" xr3:uid="{40616778-1C78-45D6-A3B5-F9E6804611B0}" name="סוג מטבע"/>
    <tableColumn id="5" xr3:uid="{E8CD5733-4862-44AF-879E-01478107485B}" name="תאריך רכישה"/>
    <tableColumn id="6" xr3:uid="{0CDD0FAF-2DBE-4BF1-B72B-891E3BC0D427}" name="ערך נקוב****"/>
    <tableColumn id="7" xr3:uid="{4BBB5E38-32E7-4BC1-9358-13BBD0DBE259}" name="שער***"/>
    <tableColumn id="8" xr3:uid="{6A5F2E02-5A7B-447C-BF26-EE4C79C862B9}" name="שווי הוגן"/>
    <tableColumn id="9" xr3:uid="{5DB2D5A7-985E-4A79-9C3C-6EA4A511EC24}" name="שעור מערך נקוב מונפק"/>
    <tableColumn id="10" xr3:uid="{6BDE1C00-4FC0-455B-9FE7-7D5C459C08CF}" name="שעור מנכסי אפיק ההשקעה"/>
    <tableColumn id="11" xr3:uid="{4A33AD27-3932-4F4E-8CB5-F1E0724CBAEE}" name="שעור מסך נכסי השקעה**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43410F8-41A5-4B3F-B77C-C92DB671322C}" name="RowTitleRegion1.a1.b4.1" displayName="_RowTitleRegion1.a1.b4.1_14" ref="A1:B4" totalsRowShown="0" headerRowDxfId="232" dataDxfId="231" tableBorderDxfId="230" headerRowCellStyle="Normal_2007-16618" dataCellStyle="Normal_2007-16618">
  <autoFilter ref="A1:B4" xr:uid="{F43410F8-41A5-4B3F-B77C-C92DB671322C}">
    <filterColumn colId="0" hiddenButton="1"/>
    <filterColumn colId="1" hiddenButton="1"/>
  </autoFilter>
  <tableColumns count="2">
    <tableColumn id="1" xr3:uid="{C47C8BE3-EC84-464F-BF7A-C8D1B9A19200}" name="תאריך הדיווח" dataDxfId="229" dataCellStyle="Normal_2007-16618"/>
    <tableColumn id="2" xr3:uid="{FFDAEDE4-FD18-4A8C-A3DF-812A5FA53720}" name="31/12/2023" dataDxfId="228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D87C57F-5EF1-4749-90F6-777592CCDBB6}" name="TitleRegion1.a6.k13.1" displayName="_TitleRegion1.a6.k13.1" ref="A6:K13" totalsRowShown="0" headerRowDxfId="227" dataDxfId="225" headerRowBorderDxfId="226" tableBorderDxfId="224">
  <autoFilter ref="A6:K13" xr:uid="{AD87C57F-5EF1-4749-90F6-777592CCDB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F096699-3E05-4B89-8124-7C75EDD96069}" name="שם המנפיק/שם נייר ערך" dataDxfId="223"/>
    <tableColumn id="2" xr3:uid="{789254D3-2327-44B2-91CD-00E0AA4D6580}" name="מספר ני&quot;ע" dataDxfId="222"/>
    <tableColumn id="3" xr3:uid="{7BCB72AA-2F55-45BE-A44D-86AF00D1ACCB}" name="ענף מסחר" dataDxfId="221"/>
    <tableColumn id="4" xr3:uid="{81B0A198-3FA6-43B1-B373-D5FA7A31199D}" name="סוג מטבע" dataDxfId="220"/>
    <tableColumn id="5" xr3:uid="{9AE26BB6-737E-49FF-9846-8EC6C6EAD6B9}" name="תאריך רכישה" dataDxfId="219"/>
    <tableColumn id="6" xr3:uid="{2AF7ABC6-F9C0-4F40-AC11-85228F7E7279}" name="ערך נקוב****" dataDxfId="218"/>
    <tableColumn id="7" xr3:uid="{C3F183C9-FC73-464F-9D6C-55EDDDCCE0CC}" name="שער***" dataDxfId="217"/>
    <tableColumn id="8" xr3:uid="{5BF78FEC-EC00-43F0-AB1C-CC6DA54A92F1}" name="שווי הוגן" dataDxfId="216"/>
    <tableColumn id="9" xr3:uid="{9711DC1A-1800-4775-8B59-F6048DD3D3B9}" name="שעור מערך נקוב מונפק" dataDxfId="215"/>
    <tableColumn id="10" xr3:uid="{699B291F-86B6-4D53-97CB-8A61BC8E9B99}" name="שעור מנכסי אפיק ההשקעה" dataDxfId="214"/>
    <tableColumn id="11" xr3:uid="{739D1A7A-41D7-4E04-823D-1B627953BFEE}" name="שעור מסך נכסי השקעה**" dataDxfId="21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4277E05-D0E8-40AB-8223-2DC30653A7AD}" name="RowTitleRegion1.a1.b4.1" displayName="_RowTitleRegion1.a1.b4.1_15" ref="A1:B4" totalsRowShown="0" headerRowDxfId="212" dataDxfId="211" tableBorderDxfId="210" headerRowCellStyle="Normal_2007-16618" dataCellStyle="Normal_2007-16618">
  <autoFilter ref="A1:B4" xr:uid="{B4277E05-D0E8-40AB-8223-2DC30653A7AD}">
    <filterColumn colId="0" hiddenButton="1"/>
    <filterColumn colId="1" hiddenButton="1"/>
  </autoFilter>
  <tableColumns count="2">
    <tableColumn id="1" xr3:uid="{D99C7F88-E20D-4867-9CA7-325A26D2686B}" name="תאריך הדיווח" dataDxfId="209" dataCellStyle="Normal_2007-16618"/>
    <tableColumn id="2" xr3:uid="{0339C1E3-9BA4-4861-9C0B-53FF27E3756A}" name="31/12/2023" dataDxfId="20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73159E6-ABDC-4B76-A23F-1B94F4E82962}" name="TitleRegion1.a6.j124.1" displayName="TitleRegion1.a6.j124.1" ref="A6:J124" totalsRowShown="0" headerRowDxfId="207" dataDxfId="205" headerRowBorderDxfId="206" tableBorderDxfId="204">
  <autoFilter ref="A6:J124" xr:uid="{E73159E6-ABDC-4B76-A23F-1B94F4E829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EF0E6FE-B978-4FFC-8C2F-98D03A619CAA}" name="שם המנפיק/שם נייר ערך" dataDxfId="203"/>
    <tableColumn id="2" xr3:uid="{0AC5B023-77A9-4653-9E1B-A7630DF56E43}" name="מספר ני&quot;ע" dataDxfId="202"/>
    <tableColumn id="3" xr3:uid="{C66C8B60-D155-4DDB-94F8-AA229008EDCD}" name="ענף מסחר" dataDxfId="201"/>
    <tableColumn id="4" xr3:uid="{B6F782F9-649E-4C15-99BF-C13987D6759F}" name="סוג מטבע" dataDxfId="200"/>
    <tableColumn id="5" xr3:uid="{8A765FDB-FC6B-4D99-A6B6-D27E8A95E587}" name="תאריך רכישה" dataDxfId="199"/>
    <tableColumn id="6" xr3:uid="{FEC2A4C6-D8A9-4FF6-9023-1ED8CAB6E945}" name="ערך נקוב****" dataDxfId="198"/>
    <tableColumn id="7" xr3:uid="{8095088B-86EC-4639-B979-20D9FF3F0B92}" name="שער***" dataDxfId="197"/>
    <tableColumn id="8" xr3:uid="{0AAAA471-2411-4358-B548-2FDD29FB1EC2}" name="שווי הוגן" dataDxfId="196"/>
    <tableColumn id="9" xr3:uid="{A22632E7-17BD-4C5A-88A9-001132513093}" name="שעור מנכסי אפיק ההשקעה" dataDxfId="195"/>
    <tableColumn id="10" xr3:uid="{00DB3220-EDFD-4FC3-AD1E-C5425777F271}" name="שעור מסך נכסי השקעה**" dataDxfId="194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5BDBB80-AB8E-40A2-AB82-223EE52CF8DF}" name="RowTitleRegion1.a1.b4.1" displayName="_RowTitleRegion1.a1.b4.1_16" ref="A1:B4" totalsRowShown="0" headerRowDxfId="193" dataDxfId="192" tableBorderDxfId="191" headerRowCellStyle="Normal_2007-16618" dataCellStyle="Normal_2007-16618">
  <autoFilter ref="A1:B4" xr:uid="{C5BDBB80-AB8E-40A2-AB82-223EE52CF8DF}">
    <filterColumn colId="0" hiddenButton="1"/>
    <filterColumn colId="1" hiddenButton="1"/>
  </autoFilter>
  <tableColumns count="2">
    <tableColumn id="1" xr3:uid="{97BE5262-E377-4ED5-A1E4-4B1B5905CF50}" name="תאריך הדיווח" dataDxfId="190" dataCellStyle="Normal_2007-16618"/>
    <tableColumn id="2" xr3:uid="{DE03B905-A639-4799-94EC-2FAE6BD368D8}" name="31/12/2023" dataDxfId="189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3958C54-445A-4D56-8D5E-A67345D54636}" name="TitleRegion1.a6.p13.1" displayName="TitleRegion1.a6.p13.1_" ref="A6:P13" totalsRowShown="0" headerRowDxfId="188" dataDxfId="186" headerRowBorderDxfId="187" tableBorderDxfId="185">
  <autoFilter ref="A6:P13" xr:uid="{03958C54-445A-4D56-8D5E-A67345D546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293F624-D16F-4651-AA5B-33BDB29F38DE}" name="שם המנפיק/שם נייר ערך" dataDxfId="184"/>
    <tableColumn id="2" xr3:uid="{73D278AE-C77A-4C8C-85C6-1D42F59AAFE1}" name="מספר ני&quot;ע" dataDxfId="183"/>
    <tableColumn id="3" xr3:uid="{4FFB9728-1F5F-496A-8DBC-A6523EF05F9E}" name="נכס הבסיס" dataDxfId="182"/>
    <tableColumn id="4" xr3:uid="{99B1558D-964D-4A09-8A41-D5AD42C430C2}" name="דירוג" dataDxfId="181"/>
    <tableColumn id="5" xr3:uid="{A056755F-6C4D-4D22-B03F-3DD7973E3148}" name="שם מדרג" dataDxfId="180"/>
    <tableColumn id="6" xr3:uid="{34C46E14-B230-4054-9DDB-516C136532CC}" name="תאריך רכישה" dataDxfId="179"/>
    <tableColumn id="7" xr3:uid="{B2B377BE-CC99-4B01-BAB1-2C1BBD13AB43}" name="מח&quot;מ" dataDxfId="178"/>
    <tableColumn id="8" xr3:uid="{14782ADA-E616-4F79-A75D-6AC86E7918B4}" name="סוג מטבע" dataDxfId="177"/>
    <tableColumn id="9" xr3:uid="{96E5B5EF-2F58-4850-AFDC-13BCFC1E4E76}" name="שיעור ריבית" dataDxfId="176"/>
    <tableColumn id="10" xr3:uid="{44325ACA-067D-4714-9E4E-B1EE0CEA7E45}" name="תשואה לפידיון" dataDxfId="175"/>
    <tableColumn id="11" xr3:uid="{54ABF28D-60BD-4864-95B5-29AA3CA5C9FB}" name="ערך נקוב****" dataDxfId="174"/>
    <tableColumn id="12" xr3:uid="{324B051C-C06B-49D5-8B5A-C065C6C43904}" name="שער***" dataDxfId="173"/>
    <tableColumn id="13" xr3:uid="{09453AA4-8790-461B-860B-11942698A7D4}" name="שווי הוגן" dataDxfId="172"/>
    <tableColumn id="14" xr3:uid="{732FB48E-E8E6-4E00-9429-C56608EBF8BC}" name="שעור מערך נקוב מונפק" dataDxfId="171"/>
    <tableColumn id="15" xr3:uid="{AFBED91E-1600-402D-A1F8-48867C2ECBA7}" name="שעור מנכסי אפיק ההשקעה" dataDxfId="170"/>
    <tableColumn id="16" xr3:uid="{B34208EB-B9B8-4078-8716-571824153CDD}" name="שעור מסך נכסי השקעה**" dataDxfId="169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B0A7244-D437-4F49-8590-D3131F5C4D28}" name="RowTitleRegion1.a1.b4.1" displayName="_RowTitleRegion1.a1.b4.1_17" ref="A1:B4" totalsRowShown="0" headerRowDxfId="168" dataDxfId="167" tableBorderDxfId="166" headerRowCellStyle="Normal_2007-16618" dataCellStyle="Normal_2007-16618">
  <autoFilter ref="A1:B4" xr:uid="{4B0A7244-D437-4F49-8590-D3131F5C4D28}">
    <filterColumn colId="0" hiddenButton="1"/>
    <filterColumn colId="1" hiddenButton="1"/>
  </autoFilter>
  <tableColumns count="2">
    <tableColumn id="1" xr3:uid="{C2A3EFF3-10DF-43E7-8A2F-12F9048406CA}" name="תאריך הדיווח" dataDxfId="165" dataCellStyle="Normal_2007-16618"/>
    <tableColumn id="2" xr3:uid="{70130E83-E3BB-4D79-9A97-532B8A322B37}" name="31/12/2023" dataDxfId="164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526FF79-DFDB-4070-8189-A50D25D26F86}" name="TitleRegion1.a5.q387.1" displayName="TitleRegion1.a5.q387.1" ref="A5:Q387" totalsRowShown="0" headerRowDxfId="163" dataDxfId="161" headerRowBorderDxfId="162">
  <autoFilter ref="A5:Q387" xr:uid="{E526FF79-DFDB-4070-8189-A50D25D26F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B9FB7FD-6442-4197-A9DC-72D72ECB64BB}" name="שם המנפיק/שם נייר ערך" dataDxfId="160"/>
    <tableColumn id="2" xr3:uid="{68E0E36E-08E0-4A1D-BD32-B9D897F2CF03}" name="קונסורציום כן/לא" dataDxfId="159"/>
    <tableColumn id="3" xr3:uid="{E6D351C3-E77B-4D1C-BB16-6B027EEA9F68}" name="מספר ני&quot;ע" dataDxfId="158"/>
    <tableColumn id="4" xr3:uid="{B32A2816-2AB0-4E49-9478-6DEC1E2F79EE}" name="מספר מנפיק" dataDxfId="157"/>
    <tableColumn id="5" xr3:uid="{B14A52EB-5C45-4245-AB76-92258B09CA69}" name="דירוג" dataDxfId="156"/>
    <tableColumn id="6" xr3:uid="{5270AB97-7C34-47A7-8226-1111D5A02F28}" name="תאריך רכישה" dataDxfId="155"/>
    <tableColumn id="7" xr3:uid="{4E63F422-CE2B-4ACD-91D2-05C0B026501E}" name="שם מדרג" dataDxfId="154"/>
    <tableColumn id="8" xr3:uid="{4F67D92F-C55B-45FD-A593-9CC5A8DA7E16}" name="מח&quot;מ" dataDxfId="153"/>
    <tableColumn id="9" xr3:uid="{3FB899AE-D653-4957-A58A-9676DDF6FCEC}" name="ענף משק" dataDxfId="152"/>
    <tableColumn id="10" xr3:uid="{0B4D9ACF-86A4-4510-87A1-4128EF39260E}" name="סוג מטבע" dataDxfId="151"/>
    <tableColumn id="11" xr3:uid="{69EFDAC5-1FD9-4B73-9B2F-63A728E3771F}" name="שיעור ריבית ממוצע" dataDxfId="150"/>
    <tableColumn id="12" xr3:uid="{6B9D54C1-E5C5-4DA4-A7FC-2D80FBB41B1B}" name="תשואה לפידיון" dataDxfId="149"/>
    <tableColumn id="13" xr3:uid="{A73BADEB-3EF6-4D35-ADB2-57D4500D6B6C}" name="ערך נקוב****" dataDxfId="148"/>
    <tableColumn id="14" xr3:uid="{EC1735AA-3077-4950-9F65-EE8B5B6726C3}" name="שער***" dataDxfId="147"/>
    <tableColumn id="15" xr3:uid="{C97C72B1-1709-437A-8EBC-B2CA1F5087DC}" name="שווי הוגן" dataDxfId="146"/>
    <tableColumn id="16" xr3:uid="{72A3D3F6-8976-44C2-9CFA-11141729D244}" name="שעור מנכסי אפיק ההשקעה" dataDxfId="145"/>
    <tableColumn id="17" xr3:uid="{F2BE8328-92C3-4C39-BD23-15B8FAB86936}" name="שעור מסך נכסי השקעה**" dataDxfId="144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AAF2455B-BB74-4957-82B2-10F942ECB633}" name="RowTitleRegion1.a1.b4.1" displayName="_RowTitleRegion1.a1.b4.1_18" ref="A1:B4" totalsRowShown="0" headerRowDxfId="143" dataDxfId="142" tableBorderDxfId="141" headerRowCellStyle="Normal_2007-16618" dataCellStyle="Normal_2007-16618">
  <autoFilter ref="A1:B4" xr:uid="{AAF2455B-BB74-4957-82B2-10F942ECB633}">
    <filterColumn colId="0" hiddenButton="1"/>
    <filterColumn colId="1" hiddenButton="1"/>
  </autoFilter>
  <tableColumns count="2">
    <tableColumn id="1" xr3:uid="{715818F5-6C7D-4B8B-AFA9-99EA6523CF57}" name="תאריך הדיווח" dataDxfId="140" dataCellStyle="Normal_2007-16618"/>
    <tableColumn id="2" xr3:uid="{821D3D61-E4BB-4831-ACEB-008861908445}" name="31/12/2023" dataDxfId="139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D4A5EEB-4F53-4E2D-BC2D-4E5DD9532B92}" name="TitleRegion1.a5.n12.1" displayName="TitleRegion1.a5.n12.1" ref="A5:N12" totalsRowShown="0" headerRowDxfId="138" dataDxfId="136" headerRowBorderDxfId="137">
  <autoFilter ref="A5:N12" xr:uid="{ED4A5EEB-4F53-4E2D-BC2D-4E5DD9532B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2A6E079-569E-4C58-8785-8D5BCC0C5DBE}" name="שם המנפיק/שם נייר ערך" dataDxfId="135"/>
    <tableColumn id="2" xr3:uid="{EE4E90B0-8BB3-4BE8-9BFB-3607DDF611E0}" name="מספר ני&quot;ע" dataDxfId="134"/>
    <tableColumn id="3" xr3:uid="{BE53220D-31BC-47C9-B397-83103B33FC3A}" name="מספר מנפיק" dataDxfId="133"/>
    <tableColumn id="4" xr3:uid="{C74408FC-FD79-4035-8D0B-A3884F9E7F03}" name="דירוג" dataDxfId="132"/>
    <tableColumn id="5" xr3:uid="{7E159A43-746E-411E-9535-4BE016466134}" name="שם מדרג" dataDxfId="131"/>
    <tableColumn id="6" xr3:uid="{F258690D-9999-41AA-86C4-193EF1431B6D}" name="מח&quot;מ" dataDxfId="130"/>
    <tableColumn id="7" xr3:uid="{8A20B252-2A43-4D87-A794-4F5957FC8CF9}" name="סוג מטבע" dataDxfId="129"/>
    <tableColumn id="8" xr3:uid="{3EA756B2-5ED1-47D8-B1AE-AC8D5EDC0148}" name="תנאי ושיעור ריבית" dataDxfId="128"/>
    <tableColumn id="9" xr3:uid="{AD7D7492-CC79-4A59-86A4-1BA88E768685}" name="תשואה לפידיון" dataDxfId="127"/>
    <tableColumn id="10" xr3:uid="{37067DAF-3F8C-4C7F-BCAF-17D272FF95F6}" name="ערך נקוב****" dataDxfId="126"/>
    <tableColumn id="11" xr3:uid="{7448DFE3-939C-4A69-B477-7570541D1BA5}" name="שער***" dataDxfId="125"/>
    <tableColumn id="12" xr3:uid="{75A32008-C0D8-402A-8EE5-E6FE9B91DCC8}" name="שווי הוגן" dataDxfId="124"/>
    <tableColumn id="13" xr3:uid="{ECDB6974-4335-4C73-A9FE-5BCB9ECDAF08}" name="שעור מנכסי אפיק ההשקעה" dataDxfId="123"/>
    <tableColumn id="14" xr3:uid="{D57D30BD-41E3-4716-B83A-FC366A73C8A6}" name="שעור מסך נכסי השקעה**" dataDxfId="122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EACCE02C-B113-4B1A-9E2C-29FA12ABAD4E}" name="RowTitleRegion1.a1.b4.1" displayName="_RowTitleRegion1.a1.b4.1_19" ref="A1:B4" totalsRowShown="0" headerRowDxfId="121" dataDxfId="120" tableBorderDxfId="119" headerRowCellStyle="Normal_2007-16618" dataCellStyle="Normal_2007-16618">
  <autoFilter ref="A1:B4" xr:uid="{EACCE02C-B113-4B1A-9E2C-29FA12ABAD4E}">
    <filterColumn colId="0" hiddenButton="1"/>
    <filterColumn colId="1" hiddenButton="1"/>
  </autoFilter>
  <tableColumns count="2">
    <tableColumn id="1" xr3:uid="{C44313D7-F1BC-4E5A-8F4C-B9C1D259AFD5}" name="תאריך הדיווח" dataDxfId="118" dataCellStyle="Normal_2007-16618"/>
    <tableColumn id="2" xr3:uid="{4285AB5D-82CB-4A49-AA1C-79DD741ACB42}" name="31/12/2023" dataDxfId="117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87E8D1F-9653-4BAE-8B1B-028782EA0AD3}" name="TitleRegion1.a5.i8.1" displayName="TitleRegion1.a5.i8.1" ref="A5:I8" totalsRowShown="0" headerRowDxfId="116" headerRowBorderDxfId="115">
  <autoFilter ref="A5:I8" xr:uid="{287E8D1F-9653-4BAE-8B1B-028782EA0AD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A74DF42-8182-4AF7-BE08-ACA63599FEB2}" name="שם המנפיק/שם נייר ערך"/>
    <tableColumn id="2" xr3:uid="{131447C3-E17C-4D83-B5EA-3073751F2C33}" name="תאריך שערוך אחרון"/>
    <tableColumn id="3" xr3:uid="{539D6896-50B2-41BD-B997-E13ED3FBF063}" name="אופי הנכס"/>
    <tableColumn id="4" xr3:uid="{326F815E-D1C5-4A2D-B878-9BA5CBD2DC03}" name="שעור תשואה במהלך התקופה"/>
    <tableColumn id="5" xr3:uid="{5EA866A1-4C11-4AD0-A0ED-871F87972B0E}" name="סוג מטבע"/>
    <tableColumn id="6" xr3:uid="{52701EFD-EDAA-45D3-8666-4BF4CCC53AE0}" name="שווי משוערך"/>
    <tableColumn id="7" xr3:uid="{64EED3C1-E150-4F19-A85D-12CAE81FE37A}" name="שעור מנכסי אפיק ההשקעה"/>
    <tableColumn id="8" xr3:uid="{D9D7A1F4-107B-47D9-BF8D-67B2D9DF8E37}" name="שעור מסך נכסי השקעה"/>
    <tableColumn id="9" xr3:uid="{50153C77-B9DE-469E-B602-6CB94C12F142}" name="כתובת הנכס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9EF3A4A-4844-4A38-935E-188CA990792F}" name="RowTitleRegion1.a1.b4.1" displayName="_RowTitleRegion1.a1.b4.1_20" ref="A1:B4" totalsRowShown="0" headerRowDxfId="114" dataDxfId="113" tableBorderDxfId="112" headerRowCellStyle="Normal_2007-16618" dataCellStyle="Normal_2007-16618">
  <autoFilter ref="A1:B4" xr:uid="{B9EF3A4A-4844-4A38-935E-188CA990792F}">
    <filterColumn colId="0" hiddenButton="1"/>
    <filterColumn colId="1" hiddenButton="1"/>
  </autoFilter>
  <tableColumns count="2">
    <tableColumn id="1" xr3:uid="{3077BAC9-4065-4EF0-A7BF-98252B41947B}" name="תאריך הדיווח" dataDxfId="111" dataCellStyle="Normal_2007-16618"/>
    <tableColumn id="2" xr3:uid="{AE609750-7A8F-427D-AF4F-8987C6676291}" name="31/12/2023" dataDxfId="110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658B293-BAFF-4657-8B1F-5C36ABFF9DA4}" name="TitleRegion1.a5.j8.1" displayName="TitleRegion1.a5.j8.1" ref="A5:J8" totalsRowShown="0" headerRowDxfId="109" headerRowBorderDxfId="108">
  <autoFilter ref="A5:J8" xr:uid="{2658B293-BAFF-4657-8B1F-5C36ABFF9D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6E78999-FD60-443F-BD32-3B332CCA000F}" name="שם המנפיק/שם נייר ערך"/>
    <tableColumn id="2" xr3:uid="{7669D286-1F24-47E4-98C2-A681ADEA057B}" name="מספר מנפיק"/>
    <tableColumn id="3" xr3:uid="{B0E78799-1CFC-41B3-BA40-7F1D6CE9948A}" name="דירוג"/>
    <tableColumn id="4" xr3:uid="{3B9178EA-2502-448F-8210-8E68E1E44133}" name="שם המדרג"/>
    <tableColumn id="5" xr3:uid="{B59AA9EE-34C6-42EB-A077-556C59D9252C}" name="שעור הריבית"/>
    <tableColumn id="6" xr3:uid="{BB71769D-48E3-4830-B747-C182305FF62D}" name="סוג מטבע"/>
    <tableColumn id="7" xr3:uid="{CB0E244A-4BC7-4CDB-9899-CFD0BC210F59}" name="תשואה לפדיון"/>
    <tableColumn id="8" xr3:uid="{DD4D11B9-4746-4E07-80F5-BE664F19D4B7}" name="שווי הוגן"/>
    <tableColumn id="9" xr3:uid="{EBA2132F-9044-4C50-9394-61E965E2BFAB}" name="שעור מנכסי אפיק ההשקעה"/>
    <tableColumn id="10" xr3:uid="{A160E906-C694-4004-AFD4-25F8224B133B}" name="שעור מסך נכסי השקעה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8B15539-51FF-4776-844A-7FC2FFB5F13E}" name="RowTitleRegion1.a1.b4.1" displayName="_RowTitleRegion1.a1.b4.1_21" ref="A1:B4" totalsRowShown="0" headerRowDxfId="107" dataDxfId="106" tableBorderDxfId="105" headerRowCellStyle="Normal_2007-16618" dataCellStyle="Normal_2007-16618">
  <autoFilter ref="A1:B4" xr:uid="{A8B15539-51FF-4776-844A-7FC2FFB5F13E}">
    <filterColumn colId="0" hiddenButton="1"/>
    <filterColumn colId="1" hiddenButton="1"/>
  </autoFilter>
  <tableColumns count="2">
    <tableColumn id="1" xr3:uid="{AC4AE616-3638-4847-8A50-D0B34411B1E4}" name="תאריך הדיווח" dataDxfId="104" dataCellStyle="Normal_2007-16618"/>
    <tableColumn id="2" xr3:uid="{3AC41A2E-182B-49B3-85FA-1A8A6C1735B1}" name="31/12/2023" dataDxfId="103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A6A8E6C1-A382-4109-9954-FC9F9539BA36}" name="TitleRegion1.a5.j17.1" displayName="TitleRegion1.a5.j17.1" ref="A5:J17" totalsRowShown="0" headerRowDxfId="102" dataDxfId="100" headerRowBorderDxfId="101">
  <autoFilter ref="A5:J17" xr:uid="{A6A8E6C1-A382-4109-9954-FC9F9539BA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0D9D5F8-F923-4907-ADFC-F657C2B3C99F}" name="שם המנפיק/שם נייר ערך" dataDxfId="99"/>
    <tableColumn id="2" xr3:uid="{EA9807C1-4061-433D-8E3C-17F74D683A0A}" name="מספר ני&quot;ע" dataDxfId="98"/>
    <tableColumn id="3" xr3:uid="{665D64BB-7615-44D3-A1B4-41BBFD84CFA1}" name="דירוג" dataDxfId="97"/>
    <tableColumn id="4" xr3:uid="{871256D3-FBC1-462A-BF78-C753C203CB11}" name="שם המדרג" dataDxfId="96"/>
    <tableColumn id="5" xr3:uid="{C09D2A37-7C87-4011-9A2B-D31954C86664}" name="שעור הריבית" dataDxfId="95"/>
    <tableColumn id="6" xr3:uid="{AA65390E-5DB3-4526-890F-44A83959F6E2}" name="סוג מטבע" dataDxfId="94"/>
    <tableColumn id="7" xr3:uid="{BD2142C1-793C-41A7-BCA7-16ACBA8A5196}" name="תשואה לפדיון" dataDxfId="93"/>
    <tableColumn id="8" xr3:uid="{D9B85011-03BB-4191-A17B-69F7570AC6F5}" name="שווי הוגן" dataDxfId="92"/>
    <tableColumn id="9" xr3:uid="{5CC77541-2576-43B9-A8B3-FC881F76672F}" name="שעור מנכסי אפיק ההשקעה" dataDxfId="91">
      <calculatedColumnFormula>IFERROR(H6/$H$8,0)</calculatedColumnFormula>
    </tableColumn>
    <tableColumn id="10" xr3:uid="{A971775D-0218-4E3C-9E59-B95A73EE7799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AC9E954-BA88-4189-84EA-A2A531C93FB5}" name="RowTitleRegion1.a1.b4.1" displayName="_RowTitleRegion1.a1.b4.1_22" ref="A1:B4" totalsRowShown="0" headerRowDxfId="89" dataDxfId="88" tableBorderDxfId="87" headerRowCellStyle="Normal_2007-16618" dataCellStyle="Normal_2007-16618">
  <autoFilter ref="A1:B4" xr:uid="{5AC9E954-BA88-4189-84EA-A2A531C93FB5}">
    <filterColumn colId="0" hiddenButton="1"/>
    <filterColumn colId="1" hiddenButton="1"/>
  </autoFilter>
  <tableColumns count="2">
    <tableColumn id="1" xr3:uid="{4B964317-9565-441F-85AA-D0235674FAA1}" name="תאריך הדיווח" dataDxfId="86" dataCellStyle="Normal_2007-16618"/>
    <tableColumn id="2" xr3:uid="{220EEB6E-38C5-49BC-9A38-F87335E473D0}" name="31/12/2023" dataDxfId="85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D850F90-FD9E-48E4-9A11-F07DD99DA8EF}" name="TitleRegion1.a5.c79.1" displayName="TitleRegion1.a5.c79.1" ref="A5:C79" totalsRowShown="0" headerRowBorderDxfId="84">
  <autoFilter ref="A5:C79" xr:uid="{7D850F90-FD9E-48E4-9A11-F07DD99DA8EF}">
    <filterColumn colId="0" hiddenButton="1"/>
    <filterColumn colId="1" hiddenButton="1"/>
    <filterColumn colId="2" hiddenButton="1"/>
  </autoFilter>
  <tableColumns count="3">
    <tableColumn id="1" xr3:uid="{BA7CDF0A-F949-4F6A-AEB2-CB734EC70EEC}" name="שם המנפיק/שם נייר ערך" dataDxfId="83"/>
    <tableColumn id="2" xr3:uid="{688CB536-9401-44A9-AACC-36D434F9E149}" name="סכום ההתחייבות" dataDxfId="82"/>
    <tableColumn id="3" xr3:uid="{1BD52A46-6FA3-4386-8141-5D0699D77F16}" name="תאריך סיום ההתחייבות" dataDxfId="81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2B13DD45-C38F-4608-99BC-49B10A072979}" name="RowTitleRegion1.a1.b4.1" displayName="_RowTitleRegion1.a1.b4.1_23" ref="A1:B4" totalsRowShown="0" headerRowDxfId="80" dataDxfId="79" tableBorderDxfId="78" headerRowCellStyle="Normal_2007-16618" dataCellStyle="Normal_2007-16618">
  <autoFilter ref="A1:B4" xr:uid="{2B13DD45-C38F-4608-99BC-49B10A072979}">
    <filterColumn colId="0" hiddenButton="1"/>
    <filterColumn colId="1" hiddenButton="1"/>
  </autoFilter>
  <tableColumns count="2">
    <tableColumn id="1" xr3:uid="{AEE909CC-0ADB-41AE-A081-47552EE40BAE}" name="תאריך הדיווח" dataDxfId="77" dataCellStyle="Normal_2007-16618"/>
    <tableColumn id="2" xr3:uid="{586AA09C-97F6-4B2F-BC0E-584BF994A437}" name="31/12/2023" dataDxfId="76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2DB9C4B-1091-4332-BFAF-42554A47DD58}" name="TitleRegion1.a5.o11.1" displayName="TitleRegion1.a5.o11.1" ref="A5:O11" totalsRowShown="0" headerRowDxfId="75" dataDxfId="73" headerRowBorderDxfId="74" tableBorderDxfId="72">
  <autoFilter ref="A5:O11" xr:uid="{92DB9C4B-1091-4332-BFAF-42554A47DD5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7BD5F39-513A-4A07-A5BA-69C98C11ECFF}" name="שם המנפיק/שם נייר ערך" dataDxfId="71"/>
    <tableColumn id="2" xr3:uid="{11B2EEB9-F8E8-427E-97A3-14114DB107D2}" name="מספר ני&quot;ע" dataDxfId="70"/>
    <tableColumn id="3" xr3:uid="{5200794F-1A57-40E7-9791-2F2567EEB72A}" name="ענף מסחר" dataDxfId="69"/>
    <tableColumn id="4" xr3:uid="{72AF05F3-3FB5-4387-AF91-F016FC243A64}" name="דירוג" dataDxfId="68"/>
    <tableColumn id="5" xr3:uid="{9C9ACDE5-54FC-4C25-8F5B-135EE87E81B2}" name="שם מדרג" dataDxfId="67"/>
    <tableColumn id="6" xr3:uid="{95976DE6-A05C-4BF8-A865-696C9FF95AAF}" name="תאריך רכישה" dataDxfId="66"/>
    <tableColumn id="7" xr3:uid="{6F9E74E6-8774-41B5-915F-C588B6CD67F4}" name="מח&quot;מ" dataDxfId="65"/>
    <tableColumn id="8" xr3:uid="{A0E916ED-9D8A-46F1-8CCA-97D5E834033B}" name="סוג מטבע" dataDxfId="64"/>
    <tableColumn id="9" xr3:uid="{AAD51F95-3EE7-4393-8C13-BEB83F59F000}" name="שיעור ריבית" dataDxfId="63"/>
    <tableColumn id="10" xr3:uid="{5C11F9AE-03C2-407F-A1D5-D1F69C987AE7}" name="ריבית אפקטיבית" dataDxfId="62"/>
    <tableColumn id="11" xr3:uid="{31ACD2AF-4807-46F1-AAE4-8682D2EF8925}" name="ערך נקוב ****" dataDxfId="61"/>
    <tableColumn id="12" xr3:uid="{CA3903CB-6918-4D23-9D12-56B269C184F7}" name="עלות מתואמת" dataDxfId="60"/>
    <tableColumn id="13" xr3:uid="{8A8AD205-66E6-4131-BD5D-992DA2152967}" name="שעור מערך נקוב מונפק" dataDxfId="59"/>
    <tableColumn id="14" xr3:uid="{640197F3-FCCE-4CCB-91A5-0FDB7863C622}" name="שעור מנכסי אפיק ההשקעה" dataDxfId="58"/>
    <tableColumn id="15" xr3:uid="{D5228D0B-96DE-40C3-A75A-37369A04F287}" name="שעור מסך נכסי השקעה**" dataDxfId="57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D5B3AE3-2201-44E6-9720-D50810B17739}" name="RowTitleRegion1.a1.b4.1" displayName="_RowTitleRegion1.a1.b4.1_24" ref="A1:B4" totalsRowShown="0" headerRowDxfId="56" dataDxfId="55" tableBorderDxfId="54" headerRowCellStyle="Normal_2007-16618" dataCellStyle="Normal_2007-16618">
  <autoFilter ref="A1:B4" xr:uid="{9D5B3AE3-2201-44E6-9720-D50810B17739}">
    <filterColumn colId="0" hiddenButton="1"/>
    <filterColumn colId="1" hiddenButton="1"/>
  </autoFilter>
  <tableColumns count="2">
    <tableColumn id="1" xr3:uid="{5C40EAA0-564C-4DB1-9E23-A6AD0E165F74}" name="תאריך הדיווח" dataDxfId="53" dataCellStyle="Normal_2007-16618"/>
    <tableColumn id="2" xr3:uid="{3474871B-50BD-48BF-BAB1-D2CC00B3711F}" name="31/12/2023" dataDxfId="52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144D6700-2BA9-4C8E-8A20-2D8EFB2B0677}" name="TitleRegion1.a5.o11.1" displayName="TitleRegion1.a5.o11.1_" ref="A5:O11" totalsRowShown="0" headerRowDxfId="51" dataDxfId="49" headerRowBorderDxfId="50" tableBorderDxfId="48">
  <autoFilter ref="A5:O11" xr:uid="{144D6700-2BA9-4C8E-8A20-2D8EFB2B06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28E358B-5F9B-4C5C-B01C-681158F057EE}" name="שם המנפיק/שם נייר ערך" dataDxfId="47"/>
    <tableColumn id="2" xr3:uid="{337EC540-78B6-4CC6-A979-FE2880A6A5C2}" name="מספר ני&quot;ע" dataDxfId="46"/>
    <tableColumn id="3" xr3:uid="{884DCDD5-0D77-47ED-9F8F-CC0BC0219A83}" name="ענף מסחר" dataDxfId="45"/>
    <tableColumn id="4" xr3:uid="{E9BBC674-F3B6-40C0-AB9F-9A3AF8C80EB1}" name="דירוג" dataDxfId="44"/>
    <tableColumn id="5" xr3:uid="{243761C9-703D-4B58-8747-4A042B5A56B0}" name="שם מדרג" dataDxfId="43"/>
    <tableColumn id="6" xr3:uid="{19AB4A77-30DC-413E-AF42-102ECFA68DA0}" name="תאריך רכישה" dataDxfId="42"/>
    <tableColumn id="7" xr3:uid="{D4804DE2-04BD-40B7-901C-FDD9C0727758}" name="מח&quot;מ" dataDxfId="41"/>
    <tableColumn id="8" xr3:uid="{E3DA850E-144D-4005-8F71-82F18B29095C}" name="סוג מטבע" dataDxfId="40"/>
    <tableColumn id="9" xr3:uid="{EAF6489F-4E62-4694-8CD4-BCE2DE92BD5F}" name="שיעור ריבית" dataDxfId="39"/>
    <tableColumn id="10" xr3:uid="{B998050B-0EEF-45D7-9B80-274B9482FFA4}" name="ריבית אפקטיבית" dataDxfId="38"/>
    <tableColumn id="11" xr3:uid="{522AF5ED-02E2-4EC0-92C0-C256566E9EAF}" name="ערך נקוב****" dataDxfId="37"/>
    <tableColumn id="12" xr3:uid="{FF0A220B-D443-4718-B4B6-20D3DF1DFAC7}" name="עלות מתואמת" dataDxfId="36"/>
    <tableColumn id="13" xr3:uid="{0A805C24-C3C0-4612-8F93-125ECD9075DA}" name="שעור מערך נקוב מונפק" dataDxfId="35"/>
    <tableColumn id="14" xr3:uid="{A8022374-4C70-4468-BFA9-9DE2E8F328C5}" name="שעור מנכסי אפיק ההשקעה" dataDxfId="34"/>
    <tableColumn id="15" xr3:uid="{A5B3CA22-2379-40C3-850A-6A56C6AA236E}" name="שעור מסך נכסי השקעה**" dataDxfId="3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EF4614-3369-4A34-958F-82706E557472}" name="RowTitleRegion1.a1.b4.1" displayName="_RowTitleRegion1.a1.b4.1_25" ref="A1:B4" totalsRowShown="0" headerRowDxfId="32" dataDxfId="31" tableBorderDxfId="30" headerRowCellStyle="Normal_2007-16618" dataCellStyle="Normal_2007-16618">
  <autoFilter ref="A1:B4" xr:uid="{2CEF4614-3369-4A34-958F-82706E557472}">
    <filterColumn colId="0" hiddenButton="1"/>
    <filterColumn colId="1" hiddenButton="1"/>
  </autoFilter>
  <tableColumns count="2">
    <tableColumn id="1" xr3:uid="{DDE70539-83F9-491E-9FE3-FF79FB767852}" name="תאריך הדיווח" dataDxfId="29" dataCellStyle="Normal_2007-16618"/>
    <tableColumn id="2" xr3:uid="{5B01D069-FB50-4C11-AFE9-699CE85A83DB}" name="31/12/2023" dataDxfId="28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C53BD66-4686-47BA-8C27-044B3539FE92}" name="TitleRegion1.a5.o11.1" displayName="_TitleRegion1.a5.o11.1" ref="A5:O11" totalsRowShown="0" headerRowDxfId="27" dataDxfId="25" headerRowBorderDxfId="26" tableBorderDxfId="24">
  <autoFilter ref="A5:O11" xr:uid="{4C53BD66-4686-47BA-8C27-044B3539FE9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FD9A3BA-B8C7-422A-BFFF-11DB094D0C48}" name="שם המנפיק/שם נייר ערך" dataDxfId="23"/>
    <tableColumn id="2" xr3:uid="{996BC085-D551-4873-A413-C0037E13C5D6}" name="מספר ני&quot;ע" dataDxfId="22"/>
    <tableColumn id="3" xr3:uid="{E33C8F82-40C8-483C-B565-2E02D53AD191}" name="ענף מסחר" dataDxfId="21"/>
    <tableColumn id="4" xr3:uid="{6E43D09A-97EC-477A-82CB-4E21310E49C6}" name="דירוג" dataDxfId="20"/>
    <tableColumn id="5" xr3:uid="{32144677-820D-49A0-970C-12121863A122}" name="שם מדרג" dataDxfId="19"/>
    <tableColumn id="6" xr3:uid="{99AD289D-368D-4B74-B481-F297991AF8C1}" name="תאריך רכישה" dataDxfId="18"/>
    <tableColumn id="7" xr3:uid="{8FFCDC3D-0EE4-40A2-BF55-FBE3868C1368}" name="מח&quot;מ" dataDxfId="17"/>
    <tableColumn id="8" xr3:uid="{96ED5BDF-9F53-4793-8C19-351932B5A374}" name="סוג מטבע" dataDxfId="16"/>
    <tableColumn id="9" xr3:uid="{7689705D-D96F-4BCE-A442-16C1E76CA42F}" name="שיעור ריבית" dataDxfId="15"/>
    <tableColumn id="10" xr3:uid="{9848F1B0-B15D-436D-91D1-714B5B745849}" name="ריבית אפקטיבית" dataDxfId="14"/>
    <tableColumn id="11" xr3:uid="{48DBB3D7-624B-40D7-8366-2EC2BBDC77B5}" name="ערך נקוב****" dataDxfId="13"/>
    <tableColumn id="12" xr3:uid="{4A982943-82F9-4D38-8F9B-E024E62695C5}" name="עלות מתואמת" dataDxfId="12"/>
    <tableColumn id="13" xr3:uid="{232DD3AF-2D0D-444B-80E6-8BFDE721E24E}" name="שעור מערך נקוב מונפק" dataDxfId="11"/>
    <tableColumn id="14" xr3:uid="{FDE96E26-F0D7-4C6B-B457-8D17447EBE66}" name="שעור מנכסי אפיק ההשקעה" dataDxfId="10"/>
    <tableColumn id="15" xr3:uid="{3519A7F9-3909-4DAE-9DE0-AC46E678968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9.28515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7" t="s">
        <v>136</v>
      </c>
      <c r="C1" s="37" t="s" vm="1">
        <v>196</v>
      </c>
    </row>
    <row r="2" spans="1:4">
      <c r="B2" s="37" t="s">
        <v>135</v>
      </c>
      <c r="C2" s="37" t="s">
        <v>197</v>
      </c>
    </row>
    <row r="3" spans="1:4">
      <c r="B3" s="37" t="s">
        <v>137</v>
      </c>
      <c r="C3" s="37" t="s">
        <v>198</v>
      </c>
    </row>
    <row r="4" spans="1:4">
      <c r="B4" s="37" t="s">
        <v>138</v>
      </c>
      <c r="C4" s="37">
        <v>2144</v>
      </c>
    </row>
    <row r="5" spans="1:4" ht="18.75">
      <c r="A5" s="106" t="s">
        <v>1993</v>
      </c>
      <c r="B5" s="105" t="s">
        <v>146</v>
      </c>
      <c r="C5" s="107" t="s">
        <v>1994</v>
      </c>
      <c r="D5" s="108" t="s">
        <v>1995</v>
      </c>
    </row>
    <row r="6" spans="1:4" s="9" customFormat="1">
      <c r="A6" s="109" t="s">
        <v>1993</v>
      </c>
      <c r="B6" s="110" t="s">
        <v>1993</v>
      </c>
      <c r="C6" s="18" t="s">
        <v>107</v>
      </c>
      <c r="D6" s="19" t="s">
        <v>105</v>
      </c>
    </row>
    <row r="7" spans="1:4" s="9" customFormat="1">
      <c r="A7" s="109" t="s">
        <v>1993</v>
      </c>
      <c r="B7" s="110" t="s">
        <v>1993</v>
      </c>
      <c r="C7" s="20" t="s">
        <v>178</v>
      </c>
      <c r="D7" s="21" t="s">
        <v>19</v>
      </c>
    </row>
    <row r="8" spans="1:4" s="10" customFormat="1" ht="20.25">
      <c r="A8" s="111" t="s">
        <v>1993</v>
      </c>
      <c r="B8" s="112" t="s">
        <v>1993</v>
      </c>
      <c r="C8" s="14" t="s">
        <v>0</v>
      </c>
      <c r="D8" s="22" t="s">
        <v>1</v>
      </c>
    </row>
    <row r="9" spans="1:4" s="10" customFormat="1" ht="20.25">
      <c r="A9" s="111" t="s">
        <v>1993</v>
      </c>
      <c r="B9" s="45" t="s">
        <v>145</v>
      </c>
      <c r="C9" s="86">
        <f>C10+C11+C22+C32+C33+C34+C35+C36</f>
        <v>260795.24304645666</v>
      </c>
      <c r="D9" s="87">
        <f>C9/$C$41</f>
        <v>1</v>
      </c>
    </row>
    <row r="10" spans="1:4">
      <c r="A10" s="33" t="s">
        <v>117</v>
      </c>
      <c r="B10" s="23" t="s">
        <v>147</v>
      </c>
      <c r="C10" s="86">
        <f>מזומנים!I8</f>
        <v>19514.853342825001</v>
      </c>
      <c r="D10" s="87">
        <f t="shared" ref="D10:D41" si="0">C10/$C$41</f>
        <v>7.4828256508301147E-2</v>
      </c>
    </row>
    <row r="11" spans="1:4">
      <c r="A11" s="106" t="s">
        <v>1993</v>
      </c>
      <c r="B11" s="23" t="s">
        <v>148</v>
      </c>
      <c r="C11" s="86">
        <f>SUM(C12:C21)</f>
        <v>136662.88063739799</v>
      </c>
      <c r="D11" s="87">
        <f t="shared" si="0"/>
        <v>0.52402367098794667</v>
      </c>
    </row>
    <row r="12" spans="1:4">
      <c r="A12" s="35" t="s">
        <v>117</v>
      </c>
      <c r="B12" s="24" t="s">
        <v>68</v>
      </c>
      <c r="C12" s="86" vm="2">
        <v>61629.125546597992</v>
      </c>
      <c r="D12" s="87">
        <f t="shared" si="0"/>
        <v>0.23631230702938746</v>
      </c>
    </row>
    <row r="13" spans="1:4">
      <c r="A13" s="35" t="s">
        <v>117</v>
      </c>
      <c r="B13" s="24" t="s">
        <v>69</v>
      </c>
      <c r="C13" s="86">
        <v>0</v>
      </c>
      <c r="D13" s="87">
        <f t="shared" si="0"/>
        <v>0</v>
      </c>
    </row>
    <row r="14" spans="1:4">
      <c r="A14" s="35" t="s">
        <v>117</v>
      </c>
      <c r="B14" s="24" t="s">
        <v>70</v>
      </c>
      <c r="C14" s="86" vm="3">
        <v>69574.594214066994</v>
      </c>
      <c r="D14" s="87">
        <f t="shared" si="0"/>
        <v>0.26677861682344162</v>
      </c>
    </row>
    <row r="15" spans="1:4">
      <c r="A15" s="35" t="s">
        <v>117</v>
      </c>
      <c r="B15" s="24" t="s">
        <v>71</v>
      </c>
      <c r="C15" s="86">
        <v>0</v>
      </c>
      <c r="D15" s="87">
        <f t="shared" si="0"/>
        <v>0</v>
      </c>
    </row>
    <row r="16" spans="1:4">
      <c r="A16" s="35" t="s">
        <v>117</v>
      </c>
      <c r="B16" s="24" t="s">
        <v>191</v>
      </c>
      <c r="C16" s="86" vm="4">
        <v>3127.7367454190003</v>
      </c>
      <c r="D16" s="87">
        <f t="shared" si="0"/>
        <v>1.1993074370845952E-2</v>
      </c>
    </row>
    <row r="17" spans="1:4">
      <c r="A17" s="35" t="s">
        <v>117</v>
      </c>
      <c r="B17" s="24" t="s">
        <v>72</v>
      </c>
      <c r="C17" s="86" vm="5">
        <v>1916.7604144290001</v>
      </c>
      <c r="D17" s="87">
        <f t="shared" si="0"/>
        <v>7.3496755233666538E-3</v>
      </c>
    </row>
    <row r="18" spans="1:4">
      <c r="A18" s="35" t="s">
        <v>117</v>
      </c>
      <c r="B18" s="24" t="s">
        <v>73</v>
      </c>
      <c r="C18" s="86">
        <v>0</v>
      </c>
      <c r="D18" s="87">
        <f t="shared" si="0"/>
        <v>0</v>
      </c>
    </row>
    <row r="19" spans="1:4">
      <c r="A19" s="35" t="s">
        <v>117</v>
      </c>
      <c r="B19" s="24" t="s">
        <v>74</v>
      </c>
      <c r="C19" s="86">
        <v>0</v>
      </c>
      <c r="D19" s="87">
        <f t="shared" si="0"/>
        <v>0</v>
      </c>
    </row>
    <row r="20" spans="1:4">
      <c r="A20" s="35" t="s">
        <v>117</v>
      </c>
      <c r="B20" s="24" t="s">
        <v>75</v>
      </c>
      <c r="C20" s="86" vm="6">
        <v>414.66371688499999</v>
      </c>
      <c r="D20" s="87">
        <f t="shared" si="0"/>
        <v>1.5899972409049426E-3</v>
      </c>
    </row>
    <row r="21" spans="1:4">
      <c r="A21" s="35" t="s">
        <v>117</v>
      </c>
      <c r="B21" s="24" t="s">
        <v>76</v>
      </c>
      <c r="C21" s="86">
        <v>0</v>
      </c>
      <c r="D21" s="87">
        <f t="shared" si="0"/>
        <v>0</v>
      </c>
    </row>
    <row r="22" spans="1:4">
      <c r="A22" s="106" t="s">
        <v>1993</v>
      </c>
      <c r="B22" s="23" t="s">
        <v>149</v>
      </c>
      <c r="C22" s="86">
        <f>SUM(C23:C31)</f>
        <v>75776.123092592999</v>
      </c>
      <c r="D22" s="87">
        <f t="shared" si="0"/>
        <v>0.29055791895366223</v>
      </c>
    </row>
    <row r="23" spans="1:4">
      <c r="A23" s="35" t="s">
        <v>117</v>
      </c>
      <c r="B23" s="24" t="s">
        <v>77</v>
      </c>
      <c r="C23" s="86" vm="7">
        <v>70413.010475746007</v>
      </c>
      <c r="D23" s="87">
        <f t="shared" si="0"/>
        <v>0.26999346174118294</v>
      </c>
    </row>
    <row r="24" spans="1:4">
      <c r="A24" s="35" t="s">
        <v>117</v>
      </c>
      <c r="B24" s="24" t="s">
        <v>78</v>
      </c>
      <c r="C24" s="86" vm="8">
        <v>340.74779948700001</v>
      </c>
      <c r="D24" s="87">
        <f t="shared" si="0"/>
        <v>1.3065721425996296E-3</v>
      </c>
    </row>
    <row r="25" spans="1:4">
      <c r="A25" s="35" t="s">
        <v>117</v>
      </c>
      <c r="B25" s="24" t="s">
        <v>70</v>
      </c>
      <c r="C25" s="86" vm="9">
        <v>3100.3635281180009</v>
      </c>
      <c r="D25" s="87">
        <f t="shared" si="0"/>
        <v>1.1888113801085393E-2</v>
      </c>
    </row>
    <row r="26" spans="1:4">
      <c r="A26" s="35" t="s">
        <v>117</v>
      </c>
      <c r="B26" s="24" t="s">
        <v>79</v>
      </c>
      <c r="C26" s="86" vm="10">
        <v>5.6947271999999993E-2</v>
      </c>
      <c r="D26" s="87">
        <f t="shared" si="0"/>
        <v>2.183600871502695E-7</v>
      </c>
    </row>
    <row r="27" spans="1:4">
      <c r="A27" s="35" t="s">
        <v>117</v>
      </c>
      <c r="B27" s="24" t="s">
        <v>80</v>
      </c>
      <c r="C27" s="86" vm="11">
        <v>1485.1975170110004</v>
      </c>
      <c r="D27" s="87">
        <f t="shared" si="0"/>
        <v>5.6948796291749664E-3</v>
      </c>
    </row>
    <row r="28" spans="1:4">
      <c r="A28" s="35" t="s">
        <v>117</v>
      </c>
      <c r="B28" s="24" t="s">
        <v>81</v>
      </c>
      <c r="C28" s="86">
        <v>0</v>
      </c>
      <c r="D28" s="87">
        <f t="shared" si="0"/>
        <v>0</v>
      </c>
    </row>
    <row r="29" spans="1:4">
      <c r="A29" s="35" t="s">
        <v>117</v>
      </c>
      <c r="B29" s="24" t="s">
        <v>161</v>
      </c>
      <c r="C29" s="86">
        <v>0</v>
      </c>
      <c r="D29" s="87">
        <f t="shared" si="0"/>
        <v>0</v>
      </c>
    </row>
    <row r="30" spans="1:4">
      <c r="A30" s="35" t="s">
        <v>117</v>
      </c>
      <c r="B30" s="24" t="s">
        <v>102</v>
      </c>
      <c r="C30" s="86" vm="12">
        <v>436.74682495899998</v>
      </c>
      <c r="D30" s="87">
        <f t="shared" si="0"/>
        <v>1.6746732795321741E-3</v>
      </c>
    </row>
    <row r="31" spans="1:4">
      <c r="A31" s="35" t="s">
        <v>117</v>
      </c>
      <c r="B31" s="24" t="s">
        <v>82</v>
      </c>
      <c r="C31" s="86">
        <v>0</v>
      </c>
      <c r="D31" s="87">
        <f t="shared" si="0"/>
        <v>0</v>
      </c>
    </row>
    <row r="32" spans="1:4">
      <c r="A32" s="35" t="s">
        <v>117</v>
      </c>
      <c r="B32" s="23" t="s">
        <v>150</v>
      </c>
      <c r="C32" s="86" vm="13">
        <v>28889.354164370005</v>
      </c>
      <c r="D32" s="87">
        <f t="shared" si="0"/>
        <v>0.11077408401664678</v>
      </c>
    </row>
    <row r="33" spans="1:4">
      <c r="A33" s="35" t="s">
        <v>117</v>
      </c>
      <c r="B33" s="23" t="s">
        <v>151</v>
      </c>
      <c r="C33" s="86">
        <v>0</v>
      </c>
      <c r="D33" s="87">
        <f t="shared" si="0"/>
        <v>0</v>
      </c>
    </row>
    <row r="34" spans="1:4">
      <c r="A34" s="35" t="s">
        <v>117</v>
      </c>
      <c r="B34" s="23" t="s">
        <v>152</v>
      </c>
      <c r="C34" s="86">
        <v>0</v>
      </c>
      <c r="D34" s="87">
        <f t="shared" si="0"/>
        <v>0</v>
      </c>
    </row>
    <row r="35" spans="1:4">
      <c r="A35" s="35" t="s">
        <v>117</v>
      </c>
      <c r="B35" s="36" t="s">
        <v>153</v>
      </c>
      <c r="C35" s="86">
        <v>0</v>
      </c>
      <c r="D35" s="87">
        <f t="shared" si="0"/>
        <v>0</v>
      </c>
    </row>
    <row r="36" spans="1:4">
      <c r="A36" s="35" t="s">
        <v>117</v>
      </c>
      <c r="B36" s="23" t="s">
        <v>154</v>
      </c>
      <c r="C36" s="86">
        <f>'השקעות אחרות '!H8</f>
        <v>-47.968190729341991</v>
      </c>
      <c r="D36" s="87">
        <f t="shared" si="0"/>
        <v>-1.8393046655685048E-4</v>
      </c>
    </row>
    <row r="37" spans="1:4">
      <c r="A37" s="113" t="s">
        <v>1993</v>
      </c>
      <c r="B37" s="46" t="s">
        <v>156</v>
      </c>
      <c r="C37" s="86">
        <f>SUM(C38:C40)</f>
        <v>0</v>
      </c>
      <c r="D37" s="87">
        <f t="shared" si="0"/>
        <v>0</v>
      </c>
    </row>
    <row r="38" spans="1:4">
      <c r="A38" s="35" t="s">
        <v>117</v>
      </c>
      <c r="B38" s="47" t="s">
        <v>157</v>
      </c>
      <c r="C38" s="86">
        <v>0</v>
      </c>
      <c r="D38" s="87">
        <f t="shared" si="0"/>
        <v>0</v>
      </c>
    </row>
    <row r="39" spans="1:4">
      <c r="A39" s="35" t="s">
        <v>117</v>
      </c>
      <c r="B39" s="47" t="s">
        <v>176</v>
      </c>
      <c r="C39" s="86">
        <v>0</v>
      </c>
      <c r="D39" s="87">
        <f t="shared" si="0"/>
        <v>0</v>
      </c>
    </row>
    <row r="40" spans="1:4">
      <c r="A40" s="35" t="s">
        <v>117</v>
      </c>
      <c r="B40" s="47" t="s">
        <v>158</v>
      </c>
      <c r="C40" s="86">
        <v>0</v>
      </c>
      <c r="D40" s="87">
        <f t="shared" si="0"/>
        <v>0</v>
      </c>
    </row>
    <row r="41" spans="1:4">
      <c r="A41" s="106" t="s">
        <v>1993</v>
      </c>
      <c r="B41" s="47" t="s">
        <v>83</v>
      </c>
      <c r="C41" s="86">
        <f>C37+C9</f>
        <v>260795.24304645666</v>
      </c>
      <c r="D41" s="87">
        <f t="shared" si="0"/>
        <v>1</v>
      </c>
    </row>
    <row r="42" spans="1:4">
      <c r="A42" s="35" t="s">
        <v>117</v>
      </c>
      <c r="B42" s="47" t="s">
        <v>155</v>
      </c>
      <c r="C42" s="86">
        <f>'יתרת התחייבות להשקעה'!B8</f>
        <v>6568.4275750433289</v>
      </c>
      <c r="D42" s="114" t="s">
        <v>1993</v>
      </c>
    </row>
    <row r="43" spans="1:4">
      <c r="A43" s="106" t="s">
        <v>1993</v>
      </c>
      <c r="B43" s="5" t="s">
        <v>106</v>
      </c>
      <c r="C43" s="106" t="s">
        <v>1993</v>
      </c>
      <c r="D43" s="106" t="s">
        <v>1993</v>
      </c>
    </row>
    <row r="44" spans="1:4">
      <c r="A44" s="106" t="s">
        <v>1993</v>
      </c>
      <c r="B44" s="115" t="s">
        <v>1993</v>
      </c>
      <c r="C44" s="50" t="s">
        <v>143</v>
      </c>
      <c r="D44" s="30" t="s">
        <v>101</v>
      </c>
    </row>
    <row r="45" spans="1:4">
      <c r="A45" s="106" t="s">
        <v>1993</v>
      </c>
      <c r="B45" s="115" t="s">
        <v>1993</v>
      </c>
      <c r="C45" s="51" t="s">
        <v>0</v>
      </c>
      <c r="D45" s="19" t="s">
        <v>1</v>
      </c>
    </row>
    <row r="46" spans="1:4">
      <c r="A46" s="106" t="s">
        <v>1993</v>
      </c>
      <c r="B46" s="115" t="s">
        <v>1993</v>
      </c>
      <c r="C46" s="88" t="s">
        <v>126</v>
      </c>
      <c r="D46" s="89" vm="14">
        <v>2.4752999999999998</v>
      </c>
    </row>
    <row r="47" spans="1:4">
      <c r="A47" s="106" t="s">
        <v>1993</v>
      </c>
      <c r="B47" s="115" t="s">
        <v>1993</v>
      </c>
      <c r="C47" s="88" t="s">
        <v>133</v>
      </c>
      <c r="D47" s="89">
        <v>0.74744976816074182</v>
      </c>
    </row>
    <row r="48" spans="1:4">
      <c r="A48" s="106" t="s">
        <v>1993</v>
      </c>
      <c r="B48" s="115" t="s">
        <v>1993</v>
      </c>
      <c r="C48" s="88" t="s">
        <v>130</v>
      </c>
      <c r="D48" s="89" vm="15">
        <v>2.7391000000000001</v>
      </c>
    </row>
    <row r="49" spans="1:4">
      <c r="A49" s="106" t="s">
        <v>1993</v>
      </c>
      <c r="B49" s="116" t="s">
        <v>1993</v>
      </c>
      <c r="C49" s="88" t="s">
        <v>1605</v>
      </c>
      <c r="D49" s="89" vm="16">
        <v>4.3135000000000003</v>
      </c>
    </row>
    <row r="50" spans="1:4">
      <c r="A50" s="106" t="s">
        <v>1993</v>
      </c>
      <c r="B50" s="115" t="s">
        <v>1993</v>
      </c>
      <c r="C50" s="88" t="s">
        <v>124</v>
      </c>
      <c r="D50" s="89" vm="17">
        <v>4.0115999999999996</v>
      </c>
    </row>
    <row r="51" spans="1:4">
      <c r="A51" s="106" t="s">
        <v>1993</v>
      </c>
      <c r="B51" s="115" t="s">
        <v>1993</v>
      </c>
      <c r="C51" s="88" t="s">
        <v>125</v>
      </c>
      <c r="D51" s="89" vm="18">
        <v>4.6208999999999998</v>
      </c>
    </row>
    <row r="52" spans="1:4">
      <c r="A52" s="106" t="s">
        <v>1993</v>
      </c>
      <c r="B52" s="115" t="s">
        <v>1993</v>
      </c>
      <c r="C52" s="88" t="s">
        <v>127</v>
      </c>
      <c r="D52" s="89">
        <v>0.46448192400783739</v>
      </c>
    </row>
    <row r="53" spans="1:4">
      <c r="A53" s="106" t="s">
        <v>1993</v>
      </c>
      <c r="B53" s="115" t="s">
        <v>1993</v>
      </c>
      <c r="C53" s="88" t="s">
        <v>131</v>
      </c>
      <c r="D53" s="89">
        <v>2.5637E-2</v>
      </c>
    </row>
    <row r="54" spans="1:4">
      <c r="A54" s="106" t="s">
        <v>1993</v>
      </c>
      <c r="B54" s="115" t="s">
        <v>1993</v>
      </c>
      <c r="C54" s="88" t="s">
        <v>132</v>
      </c>
      <c r="D54" s="89">
        <v>0.2137704222363675</v>
      </c>
    </row>
    <row r="55" spans="1:4">
      <c r="A55" s="106" t="s">
        <v>1993</v>
      </c>
      <c r="B55" s="115" t="s">
        <v>1993</v>
      </c>
      <c r="C55" s="88" t="s">
        <v>129</v>
      </c>
      <c r="D55" s="89" vm="19">
        <v>0.53820000000000001</v>
      </c>
    </row>
    <row r="56" spans="1:4">
      <c r="A56" s="106" t="s">
        <v>1993</v>
      </c>
      <c r="B56" s="115" t="s">
        <v>1993</v>
      </c>
      <c r="C56" s="88" t="s">
        <v>1606</v>
      </c>
      <c r="D56" s="89">
        <v>2.2929893999999997</v>
      </c>
    </row>
    <row r="57" spans="1:4">
      <c r="A57" s="106" t="s">
        <v>1993</v>
      </c>
      <c r="B57" s="115" t="s">
        <v>1993</v>
      </c>
      <c r="C57" s="88" t="s">
        <v>128</v>
      </c>
      <c r="D57" s="89" vm="20">
        <v>0.36270000000000002</v>
      </c>
    </row>
    <row r="58" spans="1:4">
      <c r="A58" s="106" t="s">
        <v>1993</v>
      </c>
      <c r="B58" s="115" t="s">
        <v>1993</v>
      </c>
      <c r="C58" s="88" t="s">
        <v>122</v>
      </c>
      <c r="D58" s="89" vm="21">
        <v>3.6269999999999998</v>
      </c>
    </row>
    <row r="59" spans="1:4">
      <c r="A59" s="106" t="s">
        <v>1993</v>
      </c>
      <c r="B59" s="115" t="s">
        <v>1993</v>
      </c>
      <c r="C59" s="88" t="s">
        <v>134</v>
      </c>
      <c r="D59" s="89" vm="22">
        <v>0.19539999999999999</v>
      </c>
    </row>
    <row r="60" spans="1:4">
      <c r="A60" s="106" t="s">
        <v>1993</v>
      </c>
      <c r="B60" s="115" t="s">
        <v>1993</v>
      </c>
      <c r="C60" s="88" t="s">
        <v>1607</v>
      </c>
      <c r="D60" s="89" vm="23">
        <v>0.35589999999999999</v>
      </c>
    </row>
    <row r="61" spans="1:4">
      <c r="A61" s="106" t="s">
        <v>1993</v>
      </c>
      <c r="B61" s="115" t="s">
        <v>1993</v>
      </c>
      <c r="C61" s="88" t="s">
        <v>1608</v>
      </c>
      <c r="D61" s="89">
        <v>4.0537957812358541E-2</v>
      </c>
    </row>
    <row r="62" spans="1:4">
      <c r="A62" s="106" t="s">
        <v>1993</v>
      </c>
      <c r="B62" s="115" t="s">
        <v>1993</v>
      </c>
      <c r="C62" s="88" t="s">
        <v>1609</v>
      </c>
      <c r="D62" s="89">
        <v>0.51084507042253524</v>
      </c>
    </row>
    <row r="63" spans="1:4">
      <c r="A63" s="106" t="s">
        <v>1993</v>
      </c>
      <c r="B63" s="115" t="s">
        <v>1993</v>
      </c>
      <c r="C63" s="88" t="s">
        <v>123</v>
      </c>
      <c r="D63" s="8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49.285156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136</v>
      </c>
      <c r="B1" s="37" t="s" vm="1">
        <v>196</v>
      </c>
    </row>
    <row r="2" spans="1:11">
      <c r="A2" s="37" t="s">
        <v>135</v>
      </c>
      <c r="B2" s="37" t="s">
        <v>197</v>
      </c>
    </row>
    <row r="3" spans="1:11">
      <c r="A3" s="37" t="s">
        <v>137</v>
      </c>
      <c r="B3" s="37" t="s">
        <v>198</v>
      </c>
    </row>
    <row r="4" spans="1:11">
      <c r="A4" s="37" t="s">
        <v>138</v>
      </c>
      <c r="B4" s="37">
        <v>2144</v>
      </c>
    </row>
    <row r="5" spans="1:11" s="3" customFormat="1">
      <c r="A5" s="54" t="s">
        <v>111</v>
      </c>
      <c r="B5" s="40" t="s">
        <v>44</v>
      </c>
      <c r="C5" s="40" t="s">
        <v>113</v>
      </c>
      <c r="D5" s="40" t="s">
        <v>14</v>
      </c>
      <c r="E5" s="40" t="s">
        <v>65</v>
      </c>
      <c r="F5" s="40" t="s">
        <v>99</v>
      </c>
      <c r="G5" s="40" t="s">
        <v>16</v>
      </c>
      <c r="H5" s="40" t="s">
        <v>18</v>
      </c>
      <c r="I5" s="40" t="s">
        <v>60</v>
      </c>
      <c r="J5" s="40" t="s">
        <v>139</v>
      </c>
      <c r="K5" s="42" t="s">
        <v>140</v>
      </c>
    </row>
    <row r="6" spans="1:11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18" t="s">
        <v>1993</v>
      </c>
      <c r="F6" s="118" t="s">
        <v>1993</v>
      </c>
      <c r="G6" s="12" t="s">
        <v>19</v>
      </c>
      <c r="H6" s="12" t="s">
        <v>19</v>
      </c>
      <c r="I6" s="12" t="s">
        <v>178</v>
      </c>
      <c r="J6" s="12" t="s">
        <v>19</v>
      </c>
      <c r="K6" s="13" t="s">
        <v>19</v>
      </c>
    </row>
    <row r="7" spans="1:11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5" t="s">
        <v>43</v>
      </c>
      <c r="B8" s="120" t="s">
        <v>1993</v>
      </c>
      <c r="C8" s="120" t="s">
        <v>1993</v>
      </c>
      <c r="D8" s="120" t="s">
        <v>1993</v>
      </c>
      <c r="E8" s="120" t="s">
        <v>1993</v>
      </c>
      <c r="F8" s="120" t="s">
        <v>1993</v>
      </c>
      <c r="G8" s="120" t="s">
        <v>1993</v>
      </c>
      <c r="H8" s="120" t="s">
        <v>1993</v>
      </c>
      <c r="I8" s="63">
        <f>I9</f>
        <v>19514.853342825001</v>
      </c>
      <c r="J8" s="64">
        <f>IFERROR(I8/$I$8,0)</f>
        <v>1</v>
      </c>
      <c r="K8" s="64">
        <f>I8/'סכום נכסי הקרן'!$C$41</f>
        <v>7.4828256508301147E-2</v>
      </c>
    </row>
    <row r="9" spans="1:11">
      <c r="A9" s="56" t="s">
        <v>170</v>
      </c>
      <c r="B9" s="121" t="s">
        <v>1993</v>
      </c>
      <c r="C9" s="121" t="s">
        <v>1993</v>
      </c>
      <c r="D9" s="121" t="s">
        <v>1993</v>
      </c>
      <c r="E9" s="121" t="s">
        <v>1993</v>
      </c>
      <c r="F9" s="121" t="s">
        <v>1993</v>
      </c>
      <c r="G9" s="121" t="s">
        <v>1993</v>
      </c>
      <c r="H9" s="121" t="s">
        <v>1993</v>
      </c>
      <c r="I9" s="66">
        <f>I10+I19</f>
        <v>19514.853342825001</v>
      </c>
      <c r="J9" s="67">
        <f t="shared" ref="J9:J38" si="0">IFERROR(I9/$I$8,0)</f>
        <v>1</v>
      </c>
      <c r="K9" s="67">
        <f>I9/'סכום נכסי הקרן'!$C$41</f>
        <v>7.4828256508301147E-2</v>
      </c>
    </row>
    <row r="10" spans="1:11">
      <c r="A10" s="75" t="s">
        <v>41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121" t="s">
        <v>1993</v>
      </c>
      <c r="H10" s="121" t="s">
        <v>1993</v>
      </c>
      <c r="I10" s="66">
        <f>SUM(I11:I17)</f>
        <v>16967.73724735</v>
      </c>
      <c r="J10" s="67">
        <f t="shared" si="0"/>
        <v>0.86947808160641415</v>
      </c>
      <c r="K10" s="67">
        <f>I10/'סכום נכסי הקרן'!$C$41</f>
        <v>6.5061528918790357E-2</v>
      </c>
    </row>
    <row r="11" spans="1:11">
      <c r="A11" s="62" t="s">
        <v>1610</v>
      </c>
      <c r="B11" s="59">
        <v>30011000</v>
      </c>
      <c r="C11" s="59">
        <v>11</v>
      </c>
      <c r="D11" s="59" t="s">
        <v>290</v>
      </c>
      <c r="E11" s="59" t="s">
        <v>291</v>
      </c>
      <c r="F11" s="72" t="s">
        <v>123</v>
      </c>
      <c r="G11" s="122" t="s">
        <v>1993</v>
      </c>
      <c r="H11" s="122" t="s">
        <v>1993</v>
      </c>
      <c r="I11" s="69">
        <v>14.904746128000001</v>
      </c>
      <c r="J11" s="70">
        <f t="shared" si="0"/>
        <v>7.637641885471821E-4</v>
      </c>
      <c r="K11" s="70">
        <f>I11/'סכום נכסי הקרן'!$C$41</f>
        <v>5.7151142612463026E-5</v>
      </c>
    </row>
    <row r="12" spans="1:11">
      <c r="A12" s="62" t="s">
        <v>1611</v>
      </c>
      <c r="B12" s="59">
        <v>30012000</v>
      </c>
      <c r="C12" s="59">
        <v>12</v>
      </c>
      <c r="D12" s="59" t="s">
        <v>290</v>
      </c>
      <c r="E12" s="59" t="s">
        <v>291</v>
      </c>
      <c r="F12" s="72" t="s">
        <v>123</v>
      </c>
      <c r="G12" s="122" t="s">
        <v>1993</v>
      </c>
      <c r="H12" s="122" t="s">
        <v>1993</v>
      </c>
      <c r="I12" s="69">
        <v>1063.548230116</v>
      </c>
      <c r="J12" s="70">
        <f t="shared" si="0"/>
        <v>5.4499422128992496E-2</v>
      </c>
      <c r="K12" s="70">
        <f>I12/'סכום נכסי הקרן'!$C$41</f>
        <v>4.0780967386224347E-3</v>
      </c>
    </row>
    <row r="13" spans="1:11">
      <c r="A13" s="62" t="s">
        <v>1612</v>
      </c>
      <c r="B13" s="59">
        <v>34810000</v>
      </c>
      <c r="C13" s="59">
        <v>10</v>
      </c>
      <c r="D13" s="59" t="s">
        <v>290</v>
      </c>
      <c r="E13" s="59" t="s">
        <v>291</v>
      </c>
      <c r="F13" s="72" t="s">
        <v>123</v>
      </c>
      <c r="G13" s="122" t="s">
        <v>1993</v>
      </c>
      <c r="H13" s="122" t="s">
        <v>1993</v>
      </c>
      <c r="I13" s="69">
        <v>321.88057987399998</v>
      </c>
      <c r="J13" s="70">
        <f t="shared" si="0"/>
        <v>1.649413265984627E-2</v>
      </c>
      <c r="K13" s="70">
        <f>I13/'סכום נכסי הקרן'!$C$41</f>
        <v>1.2342271895529242E-3</v>
      </c>
    </row>
    <row r="14" spans="1:11">
      <c r="A14" s="62" t="s">
        <v>1612</v>
      </c>
      <c r="B14" s="59">
        <v>34110000</v>
      </c>
      <c r="C14" s="59">
        <v>10</v>
      </c>
      <c r="D14" s="59" t="s">
        <v>290</v>
      </c>
      <c r="E14" s="59" t="s">
        <v>291</v>
      </c>
      <c r="F14" s="72" t="s">
        <v>123</v>
      </c>
      <c r="G14" s="122" t="s">
        <v>1993</v>
      </c>
      <c r="H14" s="122" t="s">
        <v>1993</v>
      </c>
      <c r="I14" s="69">
        <v>1101.953365542</v>
      </c>
      <c r="J14" s="70">
        <f t="shared" si="0"/>
        <v>5.6467417212087513E-2</v>
      </c>
      <c r="K14" s="70">
        <f>I14/'סכום נכסי הקרן'!$C$41</f>
        <v>4.2253583795073442E-3</v>
      </c>
    </row>
    <row r="15" spans="1:11">
      <c r="A15" s="62" t="s">
        <v>1612</v>
      </c>
      <c r="B15" s="59">
        <v>30110000</v>
      </c>
      <c r="C15" s="59">
        <v>10</v>
      </c>
      <c r="D15" s="59" t="s">
        <v>290</v>
      </c>
      <c r="E15" s="59" t="s">
        <v>291</v>
      </c>
      <c r="F15" s="72" t="s">
        <v>123</v>
      </c>
      <c r="G15" s="122" t="s">
        <v>1993</v>
      </c>
      <c r="H15" s="122" t="s">
        <v>1993</v>
      </c>
      <c r="I15" s="69">
        <v>14401.04917</v>
      </c>
      <c r="J15" s="70">
        <f t="shared" si="0"/>
        <v>0.73795323577437044</v>
      </c>
      <c r="K15" s="70">
        <f>I15/'סכום נכסי הקרן'!$C$41</f>
        <v>5.5219754017655436E-2</v>
      </c>
    </row>
    <row r="16" spans="1:11">
      <c r="A16" s="62" t="s">
        <v>1613</v>
      </c>
      <c r="B16" s="59">
        <v>30120000</v>
      </c>
      <c r="C16" s="59">
        <v>20</v>
      </c>
      <c r="D16" s="59" t="s">
        <v>290</v>
      </c>
      <c r="E16" s="59" t="s">
        <v>291</v>
      </c>
      <c r="F16" s="72" t="s">
        <v>123</v>
      </c>
      <c r="G16" s="122" t="s">
        <v>1993</v>
      </c>
      <c r="H16" s="122" t="s">
        <v>1993</v>
      </c>
      <c r="I16" s="69">
        <v>43.236945689999999</v>
      </c>
      <c r="J16" s="70">
        <f t="shared" si="0"/>
        <v>2.2155916281019279E-3</v>
      </c>
      <c r="K16" s="70">
        <f>I16/'סכום נכסי הקרן'!$C$41</f>
        <v>1.6578885866525564E-4</v>
      </c>
    </row>
    <row r="17" spans="1:11">
      <c r="A17" s="62" t="s">
        <v>1614</v>
      </c>
      <c r="B17" s="59">
        <v>30026000</v>
      </c>
      <c r="C17" s="59">
        <v>26</v>
      </c>
      <c r="D17" s="59" t="s">
        <v>290</v>
      </c>
      <c r="E17" s="59" t="s">
        <v>291</v>
      </c>
      <c r="F17" s="72" t="s">
        <v>123</v>
      </c>
      <c r="G17" s="122" t="s">
        <v>1993</v>
      </c>
      <c r="H17" s="122" t="s">
        <v>1993</v>
      </c>
      <c r="I17" s="69">
        <v>21.164210000000001</v>
      </c>
      <c r="J17" s="70">
        <f t="shared" si="0"/>
        <v>1.0845180144682673E-3</v>
      </c>
      <c r="K17" s="70">
        <f>I17/'סכום נכסי הקרן'!$C$41</f>
        <v>8.1152592174504973E-5</v>
      </c>
    </row>
    <row r="18" spans="1:11">
      <c r="A18" s="123" t="s">
        <v>1993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  <c r="K18" s="124" t="s">
        <v>1993</v>
      </c>
    </row>
    <row r="19" spans="1:11">
      <c r="A19" s="75" t="s">
        <v>42</v>
      </c>
      <c r="B19" s="121" t="s">
        <v>1993</v>
      </c>
      <c r="C19" s="121" t="s">
        <v>1993</v>
      </c>
      <c r="D19" s="121" t="s">
        <v>1993</v>
      </c>
      <c r="E19" s="121" t="s">
        <v>1993</v>
      </c>
      <c r="F19" s="121" t="s">
        <v>1993</v>
      </c>
      <c r="G19" s="121" t="s">
        <v>1993</v>
      </c>
      <c r="H19" s="121" t="s">
        <v>1993</v>
      </c>
      <c r="I19" s="66">
        <f>SUM(I20:I38)</f>
        <v>2547.1160954749998</v>
      </c>
      <c r="J19" s="67">
        <f t="shared" si="0"/>
        <v>0.13052191839358579</v>
      </c>
      <c r="K19" s="67">
        <f>I19/'סכום נכסי הקרן'!$C$41</f>
        <v>9.7667275895107885E-3</v>
      </c>
    </row>
    <row r="20" spans="1:11">
      <c r="A20" s="62" t="s">
        <v>1610</v>
      </c>
      <c r="B20" s="59">
        <v>30211000</v>
      </c>
      <c r="C20" s="59">
        <v>11</v>
      </c>
      <c r="D20" s="59" t="s">
        <v>290</v>
      </c>
      <c r="E20" s="59" t="s">
        <v>291</v>
      </c>
      <c r="F20" s="72" t="s">
        <v>125</v>
      </c>
      <c r="G20" s="124" t="s">
        <v>1993</v>
      </c>
      <c r="H20" s="122" t="s">
        <v>1993</v>
      </c>
      <c r="I20" s="69">
        <v>6.4339599999999986E-4</v>
      </c>
      <c r="J20" s="70">
        <f t="shared" si="0"/>
        <v>3.2969553431799493E-8</v>
      </c>
      <c r="K20" s="70">
        <f>I20/'סכום נכסי הקרן'!$C$41</f>
        <v>2.4670542011588331E-9</v>
      </c>
    </row>
    <row r="21" spans="1:11">
      <c r="A21" s="62" t="s">
        <v>1610</v>
      </c>
      <c r="B21" s="59">
        <v>30311000</v>
      </c>
      <c r="C21" s="59">
        <v>11</v>
      </c>
      <c r="D21" s="59" t="s">
        <v>290</v>
      </c>
      <c r="E21" s="59" t="s">
        <v>291</v>
      </c>
      <c r="F21" s="72" t="s">
        <v>122</v>
      </c>
      <c r="G21" s="124" t="s">
        <v>1993</v>
      </c>
      <c r="H21" s="122" t="s">
        <v>1993</v>
      </c>
      <c r="I21" s="69">
        <v>212.253272079</v>
      </c>
      <c r="J21" s="70">
        <f t="shared" si="0"/>
        <v>1.0876498447119453E-2</v>
      </c>
      <c r="K21" s="70">
        <f>I21/'סכום נכסי הקרן'!$C$41</f>
        <v>8.1386941571319363E-4</v>
      </c>
    </row>
    <row r="22" spans="1:11">
      <c r="A22" s="62" t="s">
        <v>1611</v>
      </c>
      <c r="B22" s="59">
        <v>32012000</v>
      </c>
      <c r="C22" s="59">
        <v>12</v>
      </c>
      <c r="D22" s="59" t="s">
        <v>290</v>
      </c>
      <c r="E22" s="59" t="s">
        <v>291</v>
      </c>
      <c r="F22" s="72" t="s">
        <v>124</v>
      </c>
      <c r="G22" s="124" t="s">
        <v>1993</v>
      </c>
      <c r="H22" s="122" t="s">
        <v>1993</v>
      </c>
      <c r="I22" s="69">
        <v>208.47942300700001</v>
      </c>
      <c r="J22" s="70">
        <f t="shared" si="0"/>
        <v>1.0683115027541386E-2</v>
      </c>
      <c r="K22" s="70">
        <f>I22/'סכום נכסי הקרן'!$C$41</f>
        <v>7.9939887158855349E-4</v>
      </c>
    </row>
    <row r="23" spans="1:11">
      <c r="A23" s="62" t="s">
        <v>1611</v>
      </c>
      <c r="B23" s="59">
        <v>30312000</v>
      </c>
      <c r="C23" s="59">
        <v>12</v>
      </c>
      <c r="D23" s="59" t="s">
        <v>290</v>
      </c>
      <c r="E23" s="59" t="s">
        <v>291</v>
      </c>
      <c r="F23" s="72" t="s">
        <v>122</v>
      </c>
      <c r="G23" s="124" t="s">
        <v>1993</v>
      </c>
      <c r="H23" s="122" t="s">
        <v>1993</v>
      </c>
      <c r="I23" s="69">
        <v>267.73169896499996</v>
      </c>
      <c r="J23" s="70">
        <f t="shared" si="0"/>
        <v>1.3719380528341839E-2</v>
      </c>
      <c r="K23" s="70">
        <f>I23/'סכום נכסי הקרן'!$C$41</f>
        <v>1.0265973253097552E-3</v>
      </c>
    </row>
    <row r="24" spans="1:11">
      <c r="A24" s="62" t="s">
        <v>1611</v>
      </c>
      <c r="B24" s="59">
        <v>30212000</v>
      </c>
      <c r="C24" s="59">
        <v>12</v>
      </c>
      <c r="D24" s="59" t="s">
        <v>290</v>
      </c>
      <c r="E24" s="59" t="s">
        <v>291</v>
      </c>
      <c r="F24" s="72" t="s">
        <v>125</v>
      </c>
      <c r="G24" s="124" t="s">
        <v>1993</v>
      </c>
      <c r="H24" s="122" t="s">
        <v>1993</v>
      </c>
      <c r="I24" s="69">
        <v>46.871728789999992</v>
      </c>
      <c r="J24" s="70">
        <f t="shared" si="0"/>
        <v>2.4018488874390262E-3</v>
      </c>
      <c r="K24" s="70">
        <f>I24/'סכום נכסי הקרן'!$C$41</f>
        <v>1.7972616464346521E-4</v>
      </c>
    </row>
    <row r="25" spans="1:11">
      <c r="A25" s="62" t="s">
        <v>1612</v>
      </c>
      <c r="B25" s="59">
        <v>34510000</v>
      </c>
      <c r="C25" s="59">
        <v>10</v>
      </c>
      <c r="D25" s="59" t="s">
        <v>290</v>
      </c>
      <c r="E25" s="59" t="s">
        <v>291</v>
      </c>
      <c r="F25" s="72" t="s">
        <v>124</v>
      </c>
      <c r="G25" s="124" t="s">
        <v>1993</v>
      </c>
      <c r="H25" s="122" t="s">
        <v>1993</v>
      </c>
      <c r="I25" s="69">
        <v>25.445271589000001</v>
      </c>
      <c r="J25" s="70">
        <f t="shared" si="0"/>
        <v>1.3038925346756669E-3</v>
      </c>
      <c r="K25" s="70">
        <f>I25/'סכום נכסי הקרן'!$C$41</f>
        <v>9.7568005043969757E-5</v>
      </c>
    </row>
    <row r="26" spans="1:11">
      <c r="A26" s="62" t="s">
        <v>1612</v>
      </c>
      <c r="B26" s="59">
        <v>32010000</v>
      </c>
      <c r="C26" s="59">
        <v>10</v>
      </c>
      <c r="D26" s="59" t="s">
        <v>290</v>
      </c>
      <c r="E26" s="59" t="s">
        <v>291</v>
      </c>
      <c r="F26" s="72" t="s">
        <v>124</v>
      </c>
      <c r="G26" s="124" t="s">
        <v>1993</v>
      </c>
      <c r="H26" s="122" t="s">
        <v>1993</v>
      </c>
      <c r="I26" s="69">
        <v>9.381969999999999</v>
      </c>
      <c r="J26" s="70">
        <f t="shared" si="0"/>
        <v>4.8076046666522632E-4</v>
      </c>
      <c r="K26" s="70">
        <f>I26/'סכום נכסי הקרן'!$C$41</f>
        <v>3.5974467518676121E-5</v>
      </c>
    </row>
    <row r="27" spans="1:11">
      <c r="A27" s="62" t="s">
        <v>1612</v>
      </c>
      <c r="B27" s="59">
        <v>33810000</v>
      </c>
      <c r="C27" s="59">
        <v>10</v>
      </c>
      <c r="D27" s="59" t="s">
        <v>290</v>
      </c>
      <c r="E27" s="59" t="s">
        <v>291</v>
      </c>
      <c r="F27" s="72" t="s">
        <v>125</v>
      </c>
      <c r="G27" s="124" t="s">
        <v>1993</v>
      </c>
      <c r="H27" s="122" t="s">
        <v>1993</v>
      </c>
      <c r="I27" s="69">
        <v>27.858434446000008</v>
      </c>
      <c r="J27" s="70">
        <f t="shared" si="0"/>
        <v>1.4275502847292819E-3</v>
      </c>
      <c r="K27" s="70">
        <f>I27/'סכום נכסי הקרן'!$C$41</f>
        <v>1.0682109888422104E-4</v>
      </c>
    </row>
    <row r="28" spans="1:11">
      <c r="A28" s="62" t="s">
        <v>1612</v>
      </c>
      <c r="B28" s="59">
        <v>34610000</v>
      </c>
      <c r="C28" s="59">
        <v>10</v>
      </c>
      <c r="D28" s="59" t="s">
        <v>290</v>
      </c>
      <c r="E28" s="59" t="s">
        <v>291</v>
      </c>
      <c r="F28" s="72" t="s">
        <v>126</v>
      </c>
      <c r="G28" s="124" t="s">
        <v>1993</v>
      </c>
      <c r="H28" s="122" t="s">
        <v>1993</v>
      </c>
      <c r="I28" s="69">
        <v>12.554979364000001</v>
      </c>
      <c r="J28" s="70">
        <f t="shared" si="0"/>
        <v>6.4335504568965017E-4</v>
      </c>
      <c r="K28" s="70">
        <f>I28/'סכום נכסי הקרן'!$C$41</f>
        <v>4.8141136384774953E-5</v>
      </c>
    </row>
    <row r="29" spans="1:11">
      <c r="A29" s="62" t="s">
        <v>1612</v>
      </c>
      <c r="B29" s="59">
        <v>30210000</v>
      </c>
      <c r="C29" s="59">
        <v>10</v>
      </c>
      <c r="D29" s="59" t="s">
        <v>290</v>
      </c>
      <c r="E29" s="59" t="s">
        <v>291</v>
      </c>
      <c r="F29" s="72" t="s">
        <v>125</v>
      </c>
      <c r="G29" s="124" t="s">
        <v>1993</v>
      </c>
      <c r="H29" s="122" t="s">
        <v>1993</v>
      </c>
      <c r="I29" s="69">
        <v>15.03941</v>
      </c>
      <c r="J29" s="70">
        <f t="shared" si="0"/>
        <v>7.70664771894354E-4</v>
      </c>
      <c r="K29" s="70">
        <f>I29/'סכום נכסי הקרן'!$C$41</f>
        <v>5.7667501233222112E-5</v>
      </c>
    </row>
    <row r="30" spans="1:11">
      <c r="A30" s="62" t="s">
        <v>1612</v>
      </c>
      <c r="B30" s="59">
        <v>34710000</v>
      </c>
      <c r="C30" s="59">
        <v>10</v>
      </c>
      <c r="D30" s="59" t="s">
        <v>290</v>
      </c>
      <c r="E30" s="59" t="s">
        <v>291</v>
      </c>
      <c r="F30" s="72" t="s">
        <v>130</v>
      </c>
      <c r="G30" s="124" t="s">
        <v>1993</v>
      </c>
      <c r="H30" s="122" t="s">
        <v>1993</v>
      </c>
      <c r="I30" s="69">
        <v>9.6332336429999987</v>
      </c>
      <c r="J30" s="70">
        <f t="shared" si="0"/>
        <v>4.93635974289391E-4</v>
      </c>
      <c r="K30" s="70">
        <f>I30/'סכום נכסי הקרן'!$C$41</f>
        <v>3.6937919305851701E-5</v>
      </c>
    </row>
    <row r="31" spans="1:11">
      <c r="A31" s="62" t="s">
        <v>1612</v>
      </c>
      <c r="B31" s="59">
        <v>31410000</v>
      </c>
      <c r="C31" s="59">
        <v>10</v>
      </c>
      <c r="D31" s="59" t="s">
        <v>290</v>
      </c>
      <c r="E31" s="59" t="s">
        <v>291</v>
      </c>
      <c r="F31" s="72" t="s">
        <v>122</v>
      </c>
      <c r="G31" s="124" t="s">
        <v>1993</v>
      </c>
      <c r="H31" s="122" t="s">
        <v>1993</v>
      </c>
      <c r="I31" s="69">
        <v>1.3687696200000001</v>
      </c>
      <c r="J31" s="70">
        <f t="shared" si="0"/>
        <v>7.0139887600193201E-5</v>
      </c>
      <c r="K31" s="70">
        <f>I31/'סכום נכסי הקרן'!$C$41</f>
        <v>5.248445500810668E-6</v>
      </c>
    </row>
    <row r="32" spans="1:11">
      <c r="A32" s="62" t="s">
        <v>1612</v>
      </c>
      <c r="B32" s="59">
        <v>30910000</v>
      </c>
      <c r="C32" s="59">
        <v>10</v>
      </c>
      <c r="D32" s="59" t="s">
        <v>290</v>
      </c>
      <c r="E32" s="59" t="s">
        <v>291</v>
      </c>
      <c r="F32" s="72" t="s">
        <v>1607</v>
      </c>
      <c r="G32" s="124" t="s">
        <v>1993</v>
      </c>
      <c r="H32" s="122" t="s">
        <v>1993</v>
      </c>
      <c r="I32" s="69">
        <v>6.428378221</v>
      </c>
      <c r="J32" s="70">
        <f t="shared" si="0"/>
        <v>3.29409507110824E-4</v>
      </c>
      <c r="K32" s="70">
        <f>I32/'סכום נכסי הקרן'!$C$41</f>
        <v>2.4649139094361792E-5</v>
      </c>
    </row>
    <row r="33" spans="1:11">
      <c r="A33" s="62" t="s">
        <v>1612</v>
      </c>
      <c r="B33" s="59">
        <v>34010000</v>
      </c>
      <c r="C33" s="59">
        <v>10</v>
      </c>
      <c r="D33" s="59" t="s">
        <v>290</v>
      </c>
      <c r="E33" s="59" t="s">
        <v>291</v>
      </c>
      <c r="F33" s="72" t="s">
        <v>122</v>
      </c>
      <c r="G33" s="124" t="s">
        <v>1993</v>
      </c>
      <c r="H33" s="122" t="s">
        <v>1993</v>
      </c>
      <c r="I33" s="69">
        <v>1250.596161959</v>
      </c>
      <c r="J33" s="70">
        <f t="shared" si="0"/>
        <v>6.4084322848309033E-2</v>
      </c>
      <c r="K33" s="70">
        <f>I33/'סכום נכסי הקרן'!$C$41</f>
        <v>4.7953181482540521E-3</v>
      </c>
    </row>
    <row r="34" spans="1:11">
      <c r="A34" s="62" t="s">
        <v>1612</v>
      </c>
      <c r="B34" s="59">
        <v>30810000</v>
      </c>
      <c r="C34" s="59">
        <v>10</v>
      </c>
      <c r="D34" s="59" t="s">
        <v>290</v>
      </c>
      <c r="E34" s="59" t="s">
        <v>291</v>
      </c>
      <c r="F34" s="72" t="s">
        <v>128</v>
      </c>
      <c r="G34" s="124" t="s">
        <v>1993</v>
      </c>
      <c r="H34" s="122" t="s">
        <v>1993</v>
      </c>
      <c r="I34" s="69">
        <v>6.0088824999999998E-2</v>
      </c>
      <c r="J34" s="70">
        <f t="shared" si="0"/>
        <v>3.0791327992271471E-6</v>
      </c>
      <c r="K34" s="70">
        <f>I34/'סכום נכסי הקרן'!$C$41</f>
        <v>2.3040613892369232E-7</v>
      </c>
    </row>
    <row r="35" spans="1:11">
      <c r="A35" s="62" t="s">
        <v>1613</v>
      </c>
      <c r="B35" s="59">
        <v>33820000</v>
      </c>
      <c r="C35" s="59">
        <v>20</v>
      </c>
      <c r="D35" s="59" t="s">
        <v>290</v>
      </c>
      <c r="E35" s="59" t="s">
        <v>291</v>
      </c>
      <c r="F35" s="72" t="s">
        <v>125</v>
      </c>
      <c r="G35" s="124" t="s">
        <v>1993</v>
      </c>
      <c r="H35" s="122" t="s">
        <v>1993</v>
      </c>
      <c r="I35" s="69">
        <v>1.3355670000000002E-3</v>
      </c>
      <c r="J35" s="70">
        <f t="shared" si="0"/>
        <v>6.8438485113752918E-8</v>
      </c>
      <c r="K35" s="70">
        <f>I35/'סכום נכסי הקרן'!$C$41</f>
        <v>5.1211325191314535E-9</v>
      </c>
    </row>
    <row r="36" spans="1:11">
      <c r="A36" s="62" t="s">
        <v>1613</v>
      </c>
      <c r="B36" s="59">
        <v>32020000</v>
      </c>
      <c r="C36" s="59">
        <v>20</v>
      </c>
      <c r="D36" s="59" t="s">
        <v>290</v>
      </c>
      <c r="E36" s="59" t="s">
        <v>291</v>
      </c>
      <c r="F36" s="72" t="s">
        <v>124</v>
      </c>
      <c r="G36" s="124" t="s">
        <v>1993</v>
      </c>
      <c r="H36" s="122" t="s">
        <v>1993</v>
      </c>
      <c r="I36" s="69">
        <v>1.2722279999999998E-3</v>
      </c>
      <c r="J36" s="70">
        <f t="shared" si="0"/>
        <v>6.519280353535212E-8</v>
      </c>
      <c r="K36" s="70">
        <f>I36/'סכום נכסי הקרן'!$C$41</f>
        <v>4.8782638254386101E-9</v>
      </c>
    </row>
    <row r="37" spans="1:11">
      <c r="A37" s="62" t="s">
        <v>1613</v>
      </c>
      <c r="B37" s="59">
        <v>34020000</v>
      </c>
      <c r="C37" s="59">
        <v>20</v>
      </c>
      <c r="D37" s="59" t="s">
        <v>290</v>
      </c>
      <c r="E37" s="59" t="s">
        <v>291</v>
      </c>
      <c r="F37" s="72" t="s">
        <v>122</v>
      </c>
      <c r="G37" s="124" t="s">
        <v>1993</v>
      </c>
      <c r="H37" s="122" t="s">
        <v>1993</v>
      </c>
      <c r="I37" s="69">
        <v>443.254133776</v>
      </c>
      <c r="J37" s="70">
        <f t="shared" si="0"/>
        <v>2.2713679984634402E-2</v>
      </c>
      <c r="K37" s="70">
        <f>I37/'סכום נכסי הקרן'!$C$41</f>
        <v>1.6996250721376888E-3</v>
      </c>
    </row>
    <row r="38" spans="1:11">
      <c r="A38" s="62" t="s">
        <v>1614</v>
      </c>
      <c r="B38" s="59">
        <v>30326000</v>
      </c>
      <c r="C38" s="59">
        <v>26</v>
      </c>
      <c r="D38" s="59" t="s">
        <v>290</v>
      </c>
      <c r="E38" s="59" t="s">
        <v>291</v>
      </c>
      <c r="F38" s="72" t="s">
        <v>122</v>
      </c>
      <c r="G38" s="124" t="s">
        <v>1993</v>
      </c>
      <c r="H38" s="122" t="s">
        <v>1993</v>
      </c>
      <c r="I38" s="69">
        <v>10.155889999999999</v>
      </c>
      <c r="J38" s="70">
        <f t="shared" si="0"/>
        <v>5.2041846390477747E-4</v>
      </c>
      <c r="K38" s="70">
        <f>I38/'סכום נכסי הקרן'!$C$41</f>
        <v>3.8942006308722758E-5</v>
      </c>
    </row>
    <row r="39" spans="1:11">
      <c r="A39" s="123" t="s">
        <v>1993</v>
      </c>
      <c r="B39" s="124" t="s">
        <v>1993</v>
      </c>
      <c r="C39" s="124" t="s">
        <v>1993</v>
      </c>
      <c r="D39" s="124" t="s">
        <v>1993</v>
      </c>
      <c r="E39" s="124" t="s">
        <v>1993</v>
      </c>
      <c r="F39" s="124" t="s">
        <v>1993</v>
      </c>
      <c r="G39" s="124" t="s">
        <v>1993</v>
      </c>
      <c r="H39" s="124" t="s">
        <v>1993</v>
      </c>
      <c r="I39" s="124" t="s">
        <v>1993</v>
      </c>
      <c r="J39" s="124" t="s">
        <v>1993</v>
      </c>
      <c r="K39" s="124" t="s">
        <v>1993</v>
      </c>
    </row>
    <row r="40" spans="1:11">
      <c r="A40" s="125" t="s">
        <v>1993</v>
      </c>
      <c r="B40" s="125" t="s">
        <v>1993</v>
      </c>
      <c r="C40" s="126" t="s">
        <v>1993</v>
      </c>
      <c r="D40" s="126" t="s">
        <v>1993</v>
      </c>
      <c r="E40" s="126" t="s">
        <v>1993</v>
      </c>
      <c r="F40" s="126" t="s">
        <v>1993</v>
      </c>
      <c r="G40" s="126" t="s">
        <v>1993</v>
      </c>
      <c r="H40" s="126" t="s">
        <v>1993</v>
      </c>
      <c r="I40" s="126" t="s">
        <v>1993</v>
      </c>
      <c r="J40" s="126" t="s">
        <v>1993</v>
      </c>
      <c r="K40" s="126" t="s">
        <v>1993</v>
      </c>
    </row>
    <row r="41" spans="1:11">
      <c r="A41" s="125" t="s">
        <v>1993</v>
      </c>
      <c r="B41" s="125" t="s">
        <v>1993</v>
      </c>
      <c r="C41" s="126" t="s">
        <v>1993</v>
      </c>
      <c r="D41" s="126" t="s">
        <v>1993</v>
      </c>
      <c r="E41" s="126" t="s">
        <v>1993</v>
      </c>
      <c r="F41" s="126" t="s">
        <v>1993</v>
      </c>
      <c r="G41" s="126" t="s">
        <v>1993</v>
      </c>
      <c r="H41" s="126" t="s">
        <v>1993</v>
      </c>
      <c r="I41" s="126" t="s">
        <v>1993</v>
      </c>
      <c r="J41" s="126" t="s">
        <v>1993</v>
      </c>
      <c r="K41" s="126" t="s">
        <v>1993</v>
      </c>
    </row>
    <row r="42" spans="1:11">
      <c r="A42" s="125" t="s">
        <v>1993</v>
      </c>
      <c r="B42" s="125" t="s">
        <v>1993</v>
      </c>
      <c r="C42" s="126" t="s">
        <v>1993</v>
      </c>
      <c r="D42" s="126" t="s">
        <v>1993</v>
      </c>
      <c r="E42" s="126" t="s">
        <v>1993</v>
      </c>
      <c r="F42" s="126" t="s">
        <v>1993</v>
      </c>
      <c r="G42" s="126" t="s">
        <v>1993</v>
      </c>
      <c r="H42" s="126" t="s">
        <v>1993</v>
      </c>
      <c r="I42" s="126" t="s">
        <v>1993</v>
      </c>
      <c r="J42" s="126" t="s">
        <v>1993</v>
      </c>
      <c r="K42" s="126" t="s">
        <v>1993</v>
      </c>
    </row>
    <row r="43" spans="1:11">
      <c r="A43" s="90" t="s">
        <v>190</v>
      </c>
      <c r="B43" s="125" t="s">
        <v>1993</v>
      </c>
      <c r="C43" s="126" t="s">
        <v>1993</v>
      </c>
      <c r="D43" s="126" t="s">
        <v>1993</v>
      </c>
      <c r="E43" s="126" t="s">
        <v>1993</v>
      </c>
      <c r="F43" s="126" t="s">
        <v>1993</v>
      </c>
      <c r="G43" s="126" t="s">
        <v>1993</v>
      </c>
      <c r="H43" s="126" t="s">
        <v>1993</v>
      </c>
      <c r="I43" s="126" t="s">
        <v>1993</v>
      </c>
      <c r="J43" s="126" t="s">
        <v>1993</v>
      </c>
      <c r="K43" s="126" t="s">
        <v>1993</v>
      </c>
    </row>
    <row r="44" spans="1:11" hidden="1">
      <c r="A44" s="91"/>
      <c r="C44" s="1"/>
    </row>
    <row r="45" spans="1:11" hidden="1">
      <c r="C45" s="1"/>
    </row>
    <row r="46" spans="1:11" hidden="1">
      <c r="C46" s="1"/>
    </row>
    <row r="47" spans="1:11" hidden="1">
      <c r="C47" s="1"/>
    </row>
    <row r="48" spans="1:11" hidden="1">
      <c r="C48" s="1"/>
    </row>
    <row r="49" spans="3:3" hidden="1">
      <c r="C49" s="1"/>
    </row>
    <row r="50" spans="3:3" hidden="1">
      <c r="C50" s="1"/>
    </row>
    <row r="51" spans="3:3" hidden="1">
      <c r="C51" s="1"/>
    </row>
    <row r="52" spans="3:3" hidden="1">
      <c r="C52" s="1"/>
    </row>
    <row r="53" spans="3:3" hidden="1">
      <c r="C53" s="1"/>
    </row>
    <row r="54" spans="3:3" hidden="1">
      <c r="C54" s="1"/>
    </row>
    <row r="55" spans="3:3" hidden="1">
      <c r="C55" s="1"/>
    </row>
    <row r="56" spans="3:3" hidden="1">
      <c r="C56" s="1"/>
    </row>
    <row r="57" spans="3:3" hidden="1">
      <c r="C57" s="1"/>
    </row>
    <row r="58" spans="3:3" hidden="1">
      <c r="C58" s="1"/>
    </row>
    <row r="59" spans="3:3" hidden="1">
      <c r="C59" s="1"/>
    </row>
    <row r="60" spans="3:3" hidden="1">
      <c r="C60" s="1"/>
    </row>
    <row r="61" spans="3:3" hidden="1">
      <c r="C61" s="1"/>
    </row>
    <row r="62" spans="3:3" hidden="1">
      <c r="C62" s="1"/>
    </row>
    <row r="63" spans="3:3" hidden="1">
      <c r="C63" s="1"/>
    </row>
    <row r="64" spans="3:3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C505" s="1"/>
    </row>
    <row r="506" spans="3:4" hidden="1">
      <c r="C506" s="1"/>
    </row>
    <row r="507" spans="3:4" hidden="1">
      <c r="D507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49.285156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136</v>
      </c>
      <c r="B1" s="37" t="s" vm="1">
        <v>196</v>
      </c>
    </row>
    <row r="2" spans="1:17">
      <c r="A2" s="37" t="s">
        <v>135</v>
      </c>
      <c r="B2" s="37" t="s">
        <v>197</v>
      </c>
    </row>
    <row r="3" spans="1:17">
      <c r="A3" s="37" t="s">
        <v>137</v>
      </c>
      <c r="B3" s="37" t="s">
        <v>198</v>
      </c>
    </row>
    <row r="4" spans="1:17">
      <c r="A4" s="37" t="s">
        <v>138</v>
      </c>
      <c r="B4" s="37">
        <v>2144</v>
      </c>
    </row>
    <row r="5" spans="1:17">
      <c r="A5" s="144" t="s">
        <v>85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6"/>
    </row>
    <row r="6" spans="1:17" s="3" customFormat="1">
      <c r="A6" s="38" t="s">
        <v>111</v>
      </c>
      <c r="B6" s="39" t="s">
        <v>44</v>
      </c>
      <c r="C6" s="39" t="s">
        <v>115</v>
      </c>
      <c r="D6" s="39" t="s">
        <v>14</v>
      </c>
      <c r="E6" s="39" t="s">
        <v>65</v>
      </c>
      <c r="F6" s="39" t="s">
        <v>100</v>
      </c>
      <c r="G6" s="39" t="s">
        <v>17</v>
      </c>
      <c r="H6" s="39" t="s">
        <v>99</v>
      </c>
      <c r="I6" s="39" t="s">
        <v>16</v>
      </c>
      <c r="J6" s="39" t="s">
        <v>18</v>
      </c>
      <c r="K6" s="39" t="s">
        <v>175</v>
      </c>
      <c r="L6" s="39" t="s">
        <v>174</v>
      </c>
      <c r="M6" s="39" t="s">
        <v>189</v>
      </c>
      <c r="N6" s="39" t="s">
        <v>60</v>
      </c>
      <c r="O6" s="39" t="s">
        <v>177</v>
      </c>
      <c r="P6" s="39" t="s">
        <v>139</v>
      </c>
      <c r="Q6" s="127" t="s">
        <v>141</v>
      </c>
    </row>
    <row r="7" spans="1:17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27" t="s">
        <v>21</v>
      </c>
      <c r="G7" s="27" t="s">
        <v>20</v>
      </c>
      <c r="H7" s="118" t="s">
        <v>1993</v>
      </c>
      <c r="I7" s="27" t="s">
        <v>19</v>
      </c>
      <c r="J7" s="27" t="s">
        <v>19</v>
      </c>
      <c r="K7" s="27" t="s">
        <v>182</v>
      </c>
      <c r="L7" s="118" t="s">
        <v>1993</v>
      </c>
      <c r="M7" s="12" t="s">
        <v>178</v>
      </c>
      <c r="N7" s="27" t="s">
        <v>183</v>
      </c>
      <c r="O7" s="27" t="s">
        <v>19</v>
      </c>
      <c r="P7" s="27" t="s">
        <v>19</v>
      </c>
      <c r="Q7" s="28" t="s">
        <v>19</v>
      </c>
    </row>
    <row r="8" spans="1:17" s="4" customFormat="1" ht="20.25">
      <c r="A8" s="119" t="s">
        <v>1993</v>
      </c>
      <c r="B8" s="29" t="s">
        <v>0</v>
      </c>
      <c r="C8" s="29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5" t="s">
        <v>110</v>
      </c>
    </row>
    <row r="9" spans="1:17" s="4" customFormat="1" ht="20.25">
      <c r="A9" s="55" t="s">
        <v>27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120" t="s">
        <v>1993</v>
      </c>
      <c r="G9" s="63">
        <v>6.5366176790258157</v>
      </c>
      <c r="H9" s="120" t="s">
        <v>1993</v>
      </c>
      <c r="I9" s="120" t="s">
        <v>1993</v>
      </c>
      <c r="J9" s="64">
        <v>3.0683351563366375E-2</v>
      </c>
      <c r="K9" s="120" t="s">
        <v>1993</v>
      </c>
      <c r="L9" s="120" t="s">
        <v>1993</v>
      </c>
      <c r="M9" s="120" t="s">
        <v>1993</v>
      </c>
      <c r="N9" s="63">
        <v>61629.125546597985</v>
      </c>
      <c r="O9" s="120" t="s">
        <v>1993</v>
      </c>
      <c r="P9" s="64">
        <f>IFERROR(N9/$N$9,0)</f>
        <v>1</v>
      </c>
      <c r="Q9" s="64">
        <f>N9/'סכום נכסי הקרן'!$C$41</f>
        <v>0.23631230702938744</v>
      </c>
    </row>
    <row r="10" spans="1:17">
      <c r="A10" s="56" t="s">
        <v>170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66">
        <v>6.5299327912653666</v>
      </c>
      <c r="H10" s="121" t="s">
        <v>1993</v>
      </c>
      <c r="I10" s="121" t="s">
        <v>1993</v>
      </c>
      <c r="J10" s="67">
        <v>3.0616594420548659E-2</v>
      </c>
      <c r="K10" s="121" t="s">
        <v>1993</v>
      </c>
      <c r="L10" s="121" t="s">
        <v>1993</v>
      </c>
      <c r="M10" s="121" t="s">
        <v>1993</v>
      </c>
      <c r="N10" s="66">
        <v>61452.149555285003</v>
      </c>
      <c r="O10" s="121" t="s">
        <v>1993</v>
      </c>
      <c r="P10" s="67">
        <f t="shared" ref="P10:P61" si="0">IFERROR(N10/$N$9,0)</f>
        <v>0.99712837088400408</v>
      </c>
      <c r="Q10" s="67">
        <f>N10/'סכום נכסי הקרן'!$C$41</f>
        <v>0.23563370572805367</v>
      </c>
    </row>
    <row r="11" spans="1:17">
      <c r="A11" s="58" t="s">
        <v>26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69">
        <v>6.4369348871249707</v>
      </c>
      <c r="H11" s="124" t="s">
        <v>1993</v>
      </c>
      <c r="I11" s="124" t="s">
        <v>1993</v>
      </c>
      <c r="J11" s="70">
        <v>1.3152099804705828E-2</v>
      </c>
      <c r="K11" s="124" t="s">
        <v>1993</v>
      </c>
      <c r="L11" s="124" t="s">
        <v>1993</v>
      </c>
      <c r="M11" s="124" t="s">
        <v>1993</v>
      </c>
      <c r="N11" s="69">
        <v>22470.02937729</v>
      </c>
      <c r="O11" s="124" t="s">
        <v>1993</v>
      </c>
      <c r="P11" s="70">
        <f t="shared" si="0"/>
        <v>0.36460081459861599</v>
      </c>
      <c r="Q11" s="70">
        <f>N11/'סכום נכסי הקרן'!$C$41</f>
        <v>8.6159659642592909E-2</v>
      </c>
    </row>
    <row r="12" spans="1:17">
      <c r="A12" s="60" t="s">
        <v>25</v>
      </c>
      <c r="B12" s="121" t="s">
        <v>1993</v>
      </c>
      <c r="C12" s="121" t="s">
        <v>1993</v>
      </c>
      <c r="D12" s="121" t="s">
        <v>1993</v>
      </c>
      <c r="E12" s="121" t="s">
        <v>1993</v>
      </c>
      <c r="F12" s="121" t="s">
        <v>1993</v>
      </c>
      <c r="G12" s="66">
        <v>6.4369348871249707</v>
      </c>
      <c r="H12" s="121" t="s">
        <v>1993</v>
      </c>
      <c r="I12" s="121" t="s">
        <v>1993</v>
      </c>
      <c r="J12" s="67">
        <v>1.3152099804705828E-2</v>
      </c>
      <c r="K12" s="121" t="s">
        <v>1993</v>
      </c>
      <c r="L12" s="121" t="s">
        <v>1993</v>
      </c>
      <c r="M12" s="121" t="s">
        <v>1993</v>
      </c>
      <c r="N12" s="66">
        <v>22470.02937729</v>
      </c>
      <c r="O12" s="121" t="s">
        <v>1993</v>
      </c>
      <c r="P12" s="67">
        <f t="shared" si="0"/>
        <v>0.36460081459861599</v>
      </c>
      <c r="Q12" s="67">
        <f>N12/'סכום נכסי הקרן'!$C$41</f>
        <v>8.6159659642592909E-2</v>
      </c>
    </row>
    <row r="13" spans="1:17">
      <c r="A13" s="61" t="s">
        <v>199</v>
      </c>
      <c r="B13" s="59" t="s">
        <v>200</v>
      </c>
      <c r="C13" s="72" t="s">
        <v>116</v>
      </c>
      <c r="D13" s="59" t="s">
        <v>201</v>
      </c>
      <c r="E13" s="124" t="s">
        <v>1993</v>
      </c>
      <c r="F13" s="124" t="s">
        <v>1993</v>
      </c>
      <c r="G13" s="69">
        <v>0.57999999975668293</v>
      </c>
      <c r="H13" s="72" t="s">
        <v>123</v>
      </c>
      <c r="I13" s="73">
        <v>0.04</v>
      </c>
      <c r="J13" s="70">
        <v>8.0999999996467977E-3</v>
      </c>
      <c r="K13" s="69">
        <v>1787.774392</v>
      </c>
      <c r="L13" s="71">
        <v>142.53</v>
      </c>
      <c r="M13" s="124" t="s">
        <v>1993</v>
      </c>
      <c r="N13" s="69">
        <v>2.548114789</v>
      </c>
      <c r="O13" s="70">
        <v>2.0424604147676555E-7</v>
      </c>
      <c r="P13" s="70">
        <f t="shared" si="0"/>
        <v>4.1345950740017588E-5</v>
      </c>
      <c r="Q13" s="70">
        <f>N13/'סכום נכסי הקרן'!$C$41</f>
        <v>9.7705570056969657E-6</v>
      </c>
    </row>
    <row r="14" spans="1:17">
      <c r="A14" s="61" t="s">
        <v>202</v>
      </c>
      <c r="B14" s="59" t="s">
        <v>203</v>
      </c>
      <c r="C14" s="72" t="s">
        <v>116</v>
      </c>
      <c r="D14" s="59" t="s">
        <v>201</v>
      </c>
      <c r="E14" s="124" t="s">
        <v>1993</v>
      </c>
      <c r="F14" s="124" t="s">
        <v>1993</v>
      </c>
      <c r="G14" s="69">
        <v>3.3699999999998349</v>
      </c>
      <c r="H14" s="72" t="s">
        <v>123</v>
      </c>
      <c r="I14" s="73">
        <v>7.4999999999999997E-3</v>
      </c>
      <c r="J14" s="70">
        <v>1.1600000000000938E-2</v>
      </c>
      <c r="K14" s="69">
        <v>1908271.5124639999</v>
      </c>
      <c r="L14" s="71">
        <v>111.6</v>
      </c>
      <c r="M14" s="124" t="s">
        <v>1993</v>
      </c>
      <c r="N14" s="69">
        <v>2129.631114455</v>
      </c>
      <c r="O14" s="70">
        <v>9.1133301406480906E-5</v>
      </c>
      <c r="P14" s="70">
        <f t="shared" si="0"/>
        <v>3.4555595192483766E-2</v>
      </c>
      <c r="Q14" s="70">
        <f>N14/'סכום נכסי הקרן'!$C$41</f>
        <v>8.165912420709449E-3</v>
      </c>
    </row>
    <row r="15" spans="1:17">
      <c r="A15" s="61" t="s">
        <v>204</v>
      </c>
      <c r="B15" s="59" t="s">
        <v>205</v>
      </c>
      <c r="C15" s="72" t="s">
        <v>116</v>
      </c>
      <c r="D15" s="59" t="s">
        <v>201</v>
      </c>
      <c r="E15" s="124" t="s">
        <v>1993</v>
      </c>
      <c r="F15" s="124" t="s">
        <v>1993</v>
      </c>
      <c r="G15" s="69">
        <v>5.3399999999998506</v>
      </c>
      <c r="H15" s="72" t="s">
        <v>123</v>
      </c>
      <c r="I15" s="73">
        <v>5.0000000000000001E-3</v>
      </c>
      <c r="J15" s="70">
        <v>1.2600000000000593E-2</v>
      </c>
      <c r="K15" s="69">
        <v>4097023.163286</v>
      </c>
      <c r="L15" s="71">
        <v>107.42</v>
      </c>
      <c r="M15" s="124" t="s">
        <v>1993</v>
      </c>
      <c r="N15" s="69">
        <v>4401.022347049</v>
      </c>
      <c r="O15" s="70">
        <v>2.0157013555753594E-4</v>
      </c>
      <c r="P15" s="70">
        <f t="shared" si="0"/>
        <v>7.1411403423554537E-2</v>
      </c>
      <c r="Q15" s="70">
        <f>N15/'סכום נכסי הקרן'!$C$41</f>
        <v>1.6875393491226472E-2</v>
      </c>
    </row>
    <row r="16" spans="1:17">
      <c r="A16" s="61" t="s">
        <v>206</v>
      </c>
      <c r="B16" s="59" t="s">
        <v>207</v>
      </c>
      <c r="C16" s="72" t="s">
        <v>116</v>
      </c>
      <c r="D16" s="59" t="s">
        <v>201</v>
      </c>
      <c r="E16" s="124" t="s">
        <v>1993</v>
      </c>
      <c r="F16" s="124" t="s">
        <v>1993</v>
      </c>
      <c r="G16" s="69">
        <v>10.1599999999994</v>
      </c>
      <c r="H16" s="72" t="s">
        <v>123</v>
      </c>
      <c r="I16" s="73">
        <v>0.04</v>
      </c>
      <c r="J16" s="70">
        <v>1.5300000000011986E-2</v>
      </c>
      <c r="K16" s="69">
        <v>193449.54214599999</v>
      </c>
      <c r="L16" s="71">
        <v>172.48</v>
      </c>
      <c r="M16" s="124" t="s">
        <v>1993</v>
      </c>
      <c r="N16" s="69">
        <v>333.66174982000001</v>
      </c>
      <c r="O16" s="70">
        <v>1.2141969817295089E-5</v>
      </c>
      <c r="P16" s="70">
        <f t="shared" si="0"/>
        <v>5.4140270020173699E-3</v>
      </c>
      <c r="Q16" s="70">
        <f>N16/'סכום נכסי הקרן'!$C$41</f>
        <v>1.2794012111661229E-3</v>
      </c>
    </row>
    <row r="17" spans="1:17">
      <c r="A17" s="61" t="s">
        <v>208</v>
      </c>
      <c r="B17" s="59" t="s">
        <v>209</v>
      </c>
      <c r="C17" s="72" t="s">
        <v>116</v>
      </c>
      <c r="D17" s="59" t="s">
        <v>201</v>
      </c>
      <c r="E17" s="124" t="s">
        <v>1993</v>
      </c>
      <c r="F17" s="124" t="s">
        <v>1993</v>
      </c>
      <c r="G17" s="69">
        <v>19.080000000011783</v>
      </c>
      <c r="H17" s="72" t="s">
        <v>123</v>
      </c>
      <c r="I17" s="73">
        <v>0.01</v>
      </c>
      <c r="J17" s="70">
        <v>1.7300000000026117E-2</v>
      </c>
      <c r="K17" s="69">
        <v>182793.827705</v>
      </c>
      <c r="L17" s="71">
        <v>98.46</v>
      </c>
      <c r="M17" s="124" t="s">
        <v>1993</v>
      </c>
      <c r="N17" s="69">
        <v>179.97880596099998</v>
      </c>
      <c r="O17" s="70">
        <v>1.0096259469429173E-5</v>
      </c>
      <c r="P17" s="70">
        <f t="shared" si="0"/>
        <v>2.9203530695063556E-3</v>
      </c>
      <c r="Q17" s="70">
        <f>N17/'סכום נכסי הקרן'!$C$41</f>
        <v>6.9011537119539998E-4</v>
      </c>
    </row>
    <row r="18" spans="1:17">
      <c r="A18" s="61" t="s">
        <v>210</v>
      </c>
      <c r="B18" s="59" t="s">
        <v>211</v>
      </c>
      <c r="C18" s="72" t="s">
        <v>116</v>
      </c>
      <c r="D18" s="59" t="s">
        <v>201</v>
      </c>
      <c r="E18" s="124" t="s">
        <v>1993</v>
      </c>
      <c r="F18" s="124" t="s">
        <v>1993</v>
      </c>
      <c r="G18" s="69">
        <v>2.57999999999983</v>
      </c>
      <c r="H18" s="72" t="s">
        <v>123</v>
      </c>
      <c r="I18" s="73">
        <v>1E-3</v>
      </c>
      <c r="J18" s="70">
        <v>1.1299999999999361E-2</v>
      </c>
      <c r="K18" s="69">
        <v>4318382.5143680004</v>
      </c>
      <c r="L18" s="71">
        <v>108.67</v>
      </c>
      <c r="M18" s="124" t="s">
        <v>1993</v>
      </c>
      <c r="N18" s="69">
        <v>4692.7861774100002</v>
      </c>
      <c r="O18" s="70">
        <v>2.1517070820259435E-4</v>
      </c>
      <c r="P18" s="70">
        <f t="shared" si="0"/>
        <v>7.6145590835322963E-2</v>
      </c>
      <c r="Q18" s="70">
        <f>N18/'סכום נכסי הקרן'!$C$41</f>
        <v>1.799414024041095E-2</v>
      </c>
    </row>
    <row r="19" spans="1:17">
      <c r="A19" s="61" t="s">
        <v>212</v>
      </c>
      <c r="B19" s="59" t="s">
        <v>213</v>
      </c>
      <c r="C19" s="72" t="s">
        <v>116</v>
      </c>
      <c r="D19" s="59" t="s">
        <v>201</v>
      </c>
      <c r="E19" s="124" t="s">
        <v>1993</v>
      </c>
      <c r="F19" s="124" t="s">
        <v>1993</v>
      </c>
      <c r="G19" s="69">
        <v>14.420000000006535</v>
      </c>
      <c r="H19" s="72" t="s">
        <v>123</v>
      </c>
      <c r="I19" s="73">
        <v>2.75E-2</v>
      </c>
      <c r="J19" s="70">
        <v>1.6500000000004855E-2</v>
      </c>
      <c r="K19" s="69">
        <v>440428.83399800002</v>
      </c>
      <c r="L19" s="71">
        <v>140.35</v>
      </c>
      <c r="M19" s="124" t="s">
        <v>1993</v>
      </c>
      <c r="N19" s="69">
        <v>618.14189583799998</v>
      </c>
      <c r="O19" s="70">
        <v>2.4165571943808079E-5</v>
      </c>
      <c r="P19" s="70">
        <f t="shared" si="0"/>
        <v>1.0030028665109337E-2</v>
      </c>
      <c r="Q19" s="70">
        <f>N19/'סכום נכסי הקרן'!$C$41</f>
        <v>2.3702192134228751E-3</v>
      </c>
    </row>
    <row r="20" spans="1:17">
      <c r="A20" s="61" t="s">
        <v>214</v>
      </c>
      <c r="B20" s="59" t="s">
        <v>215</v>
      </c>
      <c r="C20" s="72" t="s">
        <v>116</v>
      </c>
      <c r="D20" s="59" t="s">
        <v>201</v>
      </c>
      <c r="E20" s="124" t="s">
        <v>1993</v>
      </c>
      <c r="F20" s="124" t="s">
        <v>1993</v>
      </c>
      <c r="G20" s="69">
        <v>1.8299999999998162</v>
      </c>
      <c r="H20" s="72" t="s">
        <v>123</v>
      </c>
      <c r="I20" s="73">
        <v>7.4999999999999997E-3</v>
      </c>
      <c r="J20" s="70">
        <v>1.2499999999998932E-2</v>
      </c>
      <c r="K20" s="69">
        <v>2105130.0024199998</v>
      </c>
      <c r="L20" s="71">
        <v>111.09</v>
      </c>
      <c r="M20" s="124" t="s">
        <v>1993</v>
      </c>
      <c r="N20" s="69">
        <v>2338.5889632210001</v>
      </c>
      <c r="O20" s="70">
        <v>9.6998405819754302E-5</v>
      </c>
      <c r="P20" s="70">
        <f t="shared" si="0"/>
        <v>3.7946164941976751E-2</v>
      </c>
      <c r="Q20" s="70">
        <f>N20/'סכום נכסי הקרן'!$C$41</f>
        <v>8.9671457803561869E-3</v>
      </c>
    </row>
    <row r="21" spans="1:17">
      <c r="A21" s="61" t="s">
        <v>216</v>
      </c>
      <c r="B21" s="59" t="s">
        <v>217</v>
      </c>
      <c r="C21" s="72" t="s">
        <v>116</v>
      </c>
      <c r="D21" s="59" t="s">
        <v>201</v>
      </c>
      <c r="E21" s="124" t="s">
        <v>1993</v>
      </c>
      <c r="F21" s="124" t="s">
        <v>1993</v>
      </c>
      <c r="G21" s="69">
        <v>4.7300000000016054</v>
      </c>
      <c r="H21" s="72" t="s">
        <v>123</v>
      </c>
      <c r="I21" s="73">
        <v>1.1000000000000001E-2</v>
      </c>
      <c r="J21" s="70">
        <v>1.2100000000002919E-2</v>
      </c>
      <c r="K21" s="69">
        <v>1362030.1885350002</v>
      </c>
      <c r="L21" s="71">
        <v>100.55</v>
      </c>
      <c r="M21" s="124" t="s">
        <v>1993</v>
      </c>
      <c r="N21" s="69">
        <v>1369.5214492599998</v>
      </c>
      <c r="O21" s="70">
        <v>2.0035922473216525E-4</v>
      </c>
      <c r="P21" s="70">
        <f t="shared" si="0"/>
        <v>2.2221984120551899E-2</v>
      </c>
      <c r="Q21" s="70">
        <f>N21/'סכום נכסי הקרן'!$C$41</f>
        <v>5.2513283342980324E-3</v>
      </c>
    </row>
    <row r="22" spans="1:17">
      <c r="A22" s="61" t="s">
        <v>218</v>
      </c>
      <c r="B22" s="59" t="s">
        <v>219</v>
      </c>
      <c r="C22" s="72" t="s">
        <v>116</v>
      </c>
      <c r="D22" s="59" t="s">
        <v>201</v>
      </c>
      <c r="E22" s="124" t="s">
        <v>1993</v>
      </c>
      <c r="F22" s="124" t="s">
        <v>1993</v>
      </c>
      <c r="G22" s="69">
        <v>7.8899999999998771</v>
      </c>
      <c r="H22" s="72" t="s">
        <v>123</v>
      </c>
      <c r="I22" s="73">
        <v>1E-3</v>
      </c>
      <c r="J22" s="70">
        <v>1.460000000000092E-2</v>
      </c>
      <c r="K22" s="69">
        <v>4995163.1554669999</v>
      </c>
      <c r="L22" s="71">
        <v>100.3</v>
      </c>
      <c r="M22" s="124" t="s">
        <v>1993</v>
      </c>
      <c r="N22" s="69">
        <v>5010.1487327490004</v>
      </c>
      <c r="O22" s="70">
        <v>1.9360666014098523E-4</v>
      </c>
      <c r="P22" s="70">
        <f t="shared" si="0"/>
        <v>8.1295145571403743E-2</v>
      </c>
      <c r="Q22" s="70">
        <f>N22/'סכום נכסי הקרן'!$C$41</f>
        <v>1.9211043400268309E-2</v>
      </c>
    </row>
    <row r="23" spans="1:17">
      <c r="A23" s="61" t="s">
        <v>220</v>
      </c>
      <c r="B23" s="59" t="s">
        <v>221</v>
      </c>
      <c r="C23" s="72" t="s">
        <v>116</v>
      </c>
      <c r="D23" s="59" t="s">
        <v>201</v>
      </c>
      <c r="E23" s="124" t="s">
        <v>1993</v>
      </c>
      <c r="F23" s="124" t="s">
        <v>1993</v>
      </c>
      <c r="G23" s="69">
        <v>25.700000000003154</v>
      </c>
      <c r="H23" s="72" t="s">
        <v>123</v>
      </c>
      <c r="I23" s="73">
        <v>5.0000000000000001E-3</v>
      </c>
      <c r="J23" s="70">
        <v>1.7899999999999857E-2</v>
      </c>
      <c r="K23" s="69">
        <v>1738588.2486699999</v>
      </c>
      <c r="L23" s="71">
        <v>80.180000000000007</v>
      </c>
      <c r="M23" s="124" t="s">
        <v>1993</v>
      </c>
      <c r="N23" s="69">
        <v>1394.0000267380001</v>
      </c>
      <c r="O23" s="70">
        <v>1.1072303398384563E-4</v>
      </c>
      <c r="P23" s="70">
        <f t="shared" si="0"/>
        <v>2.2619175825949245E-2</v>
      </c>
      <c r="Q23" s="70">
        <f>N23/'סכום נכסי הקרן'!$C$41</f>
        <v>5.3451896225334156E-3</v>
      </c>
    </row>
    <row r="24" spans="1:17">
      <c r="A24" s="128" t="s">
        <v>1993</v>
      </c>
      <c r="B24" s="124" t="s">
        <v>1993</v>
      </c>
      <c r="C24" s="124" t="s">
        <v>1993</v>
      </c>
      <c r="D24" s="124" t="s">
        <v>1993</v>
      </c>
      <c r="E24" s="124" t="s">
        <v>1993</v>
      </c>
      <c r="F24" s="124" t="s">
        <v>1993</v>
      </c>
      <c r="G24" s="124" t="s">
        <v>1993</v>
      </c>
      <c r="H24" s="124" t="s">
        <v>1993</v>
      </c>
      <c r="I24" s="124" t="s">
        <v>1993</v>
      </c>
      <c r="J24" s="124" t="s">
        <v>1993</v>
      </c>
      <c r="K24" s="124" t="s">
        <v>1993</v>
      </c>
      <c r="L24" s="124" t="s">
        <v>1993</v>
      </c>
      <c r="M24" s="124" t="s">
        <v>1993</v>
      </c>
      <c r="N24" s="124" t="s">
        <v>1993</v>
      </c>
      <c r="O24" s="124" t="s">
        <v>1993</v>
      </c>
      <c r="P24" s="124" t="s">
        <v>1993</v>
      </c>
      <c r="Q24" s="124" t="s">
        <v>1993</v>
      </c>
    </row>
    <row r="25" spans="1:17">
      <c r="A25" s="58" t="s">
        <v>46</v>
      </c>
      <c r="B25" s="124" t="s">
        <v>1993</v>
      </c>
      <c r="C25" s="124" t="s">
        <v>1993</v>
      </c>
      <c r="D25" s="124" t="s">
        <v>1993</v>
      </c>
      <c r="E25" s="124" t="s">
        <v>1993</v>
      </c>
      <c r="F25" s="124" t="s">
        <v>1993</v>
      </c>
      <c r="G25" s="69">
        <v>6.5835385374002495</v>
      </c>
      <c r="H25" s="124" t="s">
        <v>1993</v>
      </c>
      <c r="I25" s="124" t="s">
        <v>1993</v>
      </c>
      <c r="J25" s="70">
        <v>4.0683458544040645E-2</v>
      </c>
      <c r="K25" s="124" t="s">
        <v>1993</v>
      </c>
      <c r="L25" s="124" t="s">
        <v>1993</v>
      </c>
      <c r="M25" s="124" t="s">
        <v>1993</v>
      </c>
      <c r="N25" s="69">
        <v>38982.120177995006</v>
      </c>
      <c r="O25" s="124" t="s">
        <v>1993</v>
      </c>
      <c r="P25" s="70">
        <f t="shared" si="0"/>
        <v>0.63252755628538815</v>
      </c>
      <c r="Q25" s="70">
        <f>N25/'סכום נכסי הקרן'!$C$41</f>
        <v>0.14947404608546078</v>
      </c>
    </row>
    <row r="26" spans="1:17">
      <c r="A26" s="60" t="s">
        <v>22</v>
      </c>
      <c r="B26" s="121" t="s">
        <v>1993</v>
      </c>
      <c r="C26" s="121" t="s">
        <v>1993</v>
      </c>
      <c r="D26" s="121" t="s">
        <v>1993</v>
      </c>
      <c r="E26" s="121" t="s">
        <v>1993</v>
      </c>
      <c r="F26" s="121" t="s">
        <v>1993</v>
      </c>
      <c r="G26" s="66">
        <v>0.35886340295977376</v>
      </c>
      <c r="H26" s="121" t="s">
        <v>1993</v>
      </c>
      <c r="I26" s="121" t="s">
        <v>1993</v>
      </c>
      <c r="J26" s="67">
        <v>4.3134091988250314E-2</v>
      </c>
      <c r="K26" s="121" t="s">
        <v>1993</v>
      </c>
      <c r="L26" s="121" t="s">
        <v>1993</v>
      </c>
      <c r="M26" s="121" t="s">
        <v>1993</v>
      </c>
      <c r="N26" s="66">
        <v>7806.011509017002</v>
      </c>
      <c r="O26" s="121" t="s">
        <v>1993</v>
      </c>
      <c r="P26" s="67">
        <f t="shared" si="0"/>
        <v>0.1266610785044297</v>
      </c>
      <c r="Q26" s="67">
        <f>N26/'סכום נכסי הקרן'!$C$41</f>
        <v>2.9931571672212141E-2</v>
      </c>
    </row>
    <row r="27" spans="1:17">
      <c r="A27" s="61" t="s">
        <v>222</v>
      </c>
      <c r="B27" s="59" t="s">
        <v>223</v>
      </c>
      <c r="C27" s="72" t="s">
        <v>116</v>
      </c>
      <c r="D27" s="59" t="s">
        <v>201</v>
      </c>
      <c r="E27" s="124" t="s">
        <v>1993</v>
      </c>
      <c r="F27" s="124" t="s">
        <v>1993</v>
      </c>
      <c r="G27" s="69">
        <v>0.84999999999850495</v>
      </c>
      <c r="H27" s="72" t="s">
        <v>123</v>
      </c>
      <c r="I27" s="73">
        <v>0</v>
      </c>
      <c r="J27" s="70">
        <v>4.1399999999964111E-2</v>
      </c>
      <c r="K27" s="69">
        <v>69234.06</v>
      </c>
      <c r="L27" s="71">
        <v>96.61</v>
      </c>
      <c r="M27" s="124" t="s">
        <v>1993</v>
      </c>
      <c r="N27" s="69">
        <v>66.887025366000003</v>
      </c>
      <c r="O27" s="70">
        <v>4.94529E-6</v>
      </c>
      <c r="P27" s="70">
        <f t="shared" si="0"/>
        <v>1.0853151780553256E-3</v>
      </c>
      <c r="Q27" s="70">
        <f>N27/'סכום נכסי הקרן'!$C$41</f>
        <v>2.5647333358026439E-4</v>
      </c>
    </row>
    <row r="28" spans="1:17">
      <c r="A28" s="61" t="s">
        <v>224</v>
      </c>
      <c r="B28" s="59" t="s">
        <v>225</v>
      </c>
      <c r="C28" s="72" t="s">
        <v>116</v>
      </c>
      <c r="D28" s="59" t="s">
        <v>201</v>
      </c>
      <c r="E28" s="124" t="s">
        <v>1993</v>
      </c>
      <c r="F28" s="124" t="s">
        <v>1993</v>
      </c>
      <c r="G28" s="69">
        <v>1.0000000000156752E-2</v>
      </c>
      <c r="H28" s="72" t="s">
        <v>123</v>
      </c>
      <c r="I28" s="73">
        <v>0</v>
      </c>
      <c r="J28" s="70">
        <v>3.71999999999897E-2</v>
      </c>
      <c r="K28" s="69">
        <v>893310.65781700006</v>
      </c>
      <c r="L28" s="71">
        <v>99.98</v>
      </c>
      <c r="M28" s="124" t="s">
        <v>1993</v>
      </c>
      <c r="N28" s="69">
        <v>893.13199568599998</v>
      </c>
      <c r="O28" s="70">
        <v>1.7179051111865387E-5</v>
      </c>
      <c r="P28" s="70">
        <f t="shared" si="0"/>
        <v>1.4492043944558324E-2</v>
      </c>
      <c r="Q28" s="70">
        <f>N28/'סכום נכסי הקרן'!$C$41</f>
        <v>3.4246483381098415E-3</v>
      </c>
    </row>
    <row r="29" spans="1:17">
      <c r="A29" s="61" t="s">
        <v>226</v>
      </c>
      <c r="B29" s="59" t="s">
        <v>227</v>
      </c>
      <c r="C29" s="72" t="s">
        <v>116</v>
      </c>
      <c r="D29" s="59" t="s">
        <v>201</v>
      </c>
      <c r="E29" s="124" t="s">
        <v>1993</v>
      </c>
      <c r="F29" s="124" t="s">
        <v>1993</v>
      </c>
      <c r="G29" s="69">
        <v>0.92999999999917204</v>
      </c>
      <c r="H29" s="72" t="s">
        <v>123</v>
      </c>
      <c r="I29" s="73">
        <v>0</v>
      </c>
      <c r="J29" s="70">
        <v>4.1099999999998006E-2</v>
      </c>
      <c r="K29" s="69">
        <v>890257.45499999996</v>
      </c>
      <c r="L29" s="71">
        <v>96.34</v>
      </c>
      <c r="M29" s="124" t="s">
        <v>1993</v>
      </c>
      <c r="N29" s="69">
        <v>857.67403214700005</v>
      </c>
      <c r="O29" s="70">
        <v>6.3589818214285717E-5</v>
      </c>
      <c r="P29" s="70">
        <f t="shared" si="0"/>
        <v>1.3916699686068236E-2</v>
      </c>
      <c r="Q29" s="70">
        <f>N29/'סכום נכסי הקרן'!$C$41</f>
        <v>3.2886874090499365E-3</v>
      </c>
    </row>
    <row r="30" spans="1:17">
      <c r="A30" s="61" t="s">
        <v>228</v>
      </c>
      <c r="B30" s="59" t="s">
        <v>229</v>
      </c>
      <c r="C30" s="72" t="s">
        <v>116</v>
      </c>
      <c r="D30" s="59" t="s">
        <v>201</v>
      </c>
      <c r="E30" s="124" t="s">
        <v>1993</v>
      </c>
      <c r="F30" s="124" t="s">
        <v>1993</v>
      </c>
      <c r="G30" s="69">
        <v>0.10000000000043625</v>
      </c>
      <c r="H30" s="72" t="s">
        <v>123</v>
      </c>
      <c r="I30" s="73">
        <v>0</v>
      </c>
      <c r="J30" s="70">
        <v>4.5500000000031265E-2</v>
      </c>
      <c r="K30" s="69">
        <v>690766.66280999989</v>
      </c>
      <c r="L30" s="71">
        <v>99.55</v>
      </c>
      <c r="M30" s="124" t="s">
        <v>1993</v>
      </c>
      <c r="N30" s="69">
        <v>687.65821282700006</v>
      </c>
      <c r="O30" s="70">
        <v>1.3815333256199997E-5</v>
      </c>
      <c r="P30" s="70">
        <f t="shared" si="0"/>
        <v>1.1158006976864525E-2</v>
      </c>
      <c r="Q30" s="70">
        <f>N30/'סכום נכסי הקרן'!$C$41</f>
        <v>2.6367743705528568E-3</v>
      </c>
    </row>
    <row r="31" spans="1:17">
      <c r="A31" s="61" t="s">
        <v>230</v>
      </c>
      <c r="B31" s="59" t="s">
        <v>231</v>
      </c>
      <c r="C31" s="72" t="s">
        <v>116</v>
      </c>
      <c r="D31" s="59" t="s">
        <v>201</v>
      </c>
      <c r="E31" s="124" t="s">
        <v>1993</v>
      </c>
      <c r="F31" s="124" t="s">
        <v>1993</v>
      </c>
      <c r="G31" s="69">
        <v>0.18000000000014399</v>
      </c>
      <c r="H31" s="72" t="s">
        <v>123</v>
      </c>
      <c r="I31" s="73">
        <v>0</v>
      </c>
      <c r="J31" s="70">
        <v>4.500000000001439E-2</v>
      </c>
      <c r="K31" s="69">
        <v>1400184.5819999999</v>
      </c>
      <c r="L31" s="71">
        <v>99.22</v>
      </c>
      <c r="M31" s="124" t="s">
        <v>1993</v>
      </c>
      <c r="N31" s="69">
        <v>1389.2631422600002</v>
      </c>
      <c r="O31" s="70">
        <v>2.7454599647058823E-5</v>
      </c>
      <c r="P31" s="70">
        <f t="shared" si="0"/>
        <v>2.2542314691932044E-2</v>
      </c>
      <c r="Q31" s="70">
        <f>N31/'סכום נכסי הקרן'!$C$41</f>
        <v>5.3270263906329161E-3</v>
      </c>
    </row>
    <row r="32" spans="1:17">
      <c r="A32" s="61" t="s">
        <v>232</v>
      </c>
      <c r="B32" s="59" t="s">
        <v>233</v>
      </c>
      <c r="C32" s="72" t="s">
        <v>116</v>
      </c>
      <c r="D32" s="59" t="s">
        <v>201</v>
      </c>
      <c r="E32" s="124" t="s">
        <v>1993</v>
      </c>
      <c r="F32" s="124" t="s">
        <v>1993</v>
      </c>
      <c r="G32" s="69">
        <v>0.25</v>
      </c>
      <c r="H32" s="72" t="s">
        <v>123</v>
      </c>
      <c r="I32" s="73">
        <v>0</v>
      </c>
      <c r="J32" s="70">
        <v>4.440000000002077E-2</v>
      </c>
      <c r="K32" s="69">
        <v>973072.25814000005</v>
      </c>
      <c r="L32" s="71">
        <v>98.9</v>
      </c>
      <c r="M32" s="124" t="s">
        <v>1993</v>
      </c>
      <c r="N32" s="69">
        <v>962.36846330000014</v>
      </c>
      <c r="O32" s="70">
        <v>4.8653612907000004E-5</v>
      </c>
      <c r="P32" s="70">
        <f t="shared" si="0"/>
        <v>1.5615481393977433E-2</v>
      </c>
      <c r="Q32" s="70">
        <f>N32/'סכום נכסי הקרן'!$C$41</f>
        <v>3.6901304335852821E-3</v>
      </c>
    </row>
    <row r="33" spans="1:17">
      <c r="A33" s="61" t="s">
        <v>234</v>
      </c>
      <c r="B33" s="59" t="s">
        <v>235</v>
      </c>
      <c r="C33" s="72" t="s">
        <v>116</v>
      </c>
      <c r="D33" s="59" t="s">
        <v>201</v>
      </c>
      <c r="E33" s="124" t="s">
        <v>1993</v>
      </c>
      <c r="F33" s="124" t="s">
        <v>1993</v>
      </c>
      <c r="G33" s="69">
        <v>0.34999999999952569</v>
      </c>
      <c r="H33" s="72" t="s">
        <v>123</v>
      </c>
      <c r="I33" s="73">
        <v>0</v>
      </c>
      <c r="J33" s="70">
        <v>4.4600000000001902E-2</v>
      </c>
      <c r="K33" s="69">
        <v>1284434.595</v>
      </c>
      <c r="L33" s="71">
        <v>98.48</v>
      </c>
      <c r="M33" s="124" t="s">
        <v>1993</v>
      </c>
      <c r="N33" s="69">
        <v>1264.9111891560001</v>
      </c>
      <c r="O33" s="70">
        <v>7.1357477500000004E-5</v>
      </c>
      <c r="P33" s="70">
        <f t="shared" si="0"/>
        <v>2.0524568180017362E-2</v>
      </c>
      <c r="Q33" s="70">
        <f>N33/'סכום נכסי הקרן'!$C$41</f>
        <v>4.8502080574018584E-3</v>
      </c>
    </row>
    <row r="34" spans="1:17">
      <c r="A34" s="61" t="s">
        <v>236</v>
      </c>
      <c r="B34" s="59" t="s">
        <v>237</v>
      </c>
      <c r="C34" s="72" t="s">
        <v>116</v>
      </c>
      <c r="D34" s="59" t="s">
        <v>201</v>
      </c>
      <c r="E34" s="124" t="s">
        <v>1993</v>
      </c>
      <c r="F34" s="124" t="s">
        <v>1993</v>
      </c>
      <c r="G34" s="69">
        <v>0.42999999999993627</v>
      </c>
      <c r="H34" s="72" t="s">
        <v>123</v>
      </c>
      <c r="I34" s="73">
        <v>0</v>
      </c>
      <c r="J34" s="70">
        <v>4.4699999999994272E-2</v>
      </c>
      <c r="K34" s="69">
        <v>798967.89</v>
      </c>
      <c r="L34" s="71">
        <v>98.15</v>
      </c>
      <c r="M34" s="124" t="s">
        <v>1993</v>
      </c>
      <c r="N34" s="69">
        <v>784.18698403499991</v>
      </c>
      <c r="O34" s="70">
        <v>4.4387105000000001E-5</v>
      </c>
      <c r="P34" s="70">
        <f t="shared" si="0"/>
        <v>1.2724291916848204E-2</v>
      </c>
      <c r="Q34" s="70">
        <f>N34/'סכום נכסי הקרן'!$C$41</f>
        <v>3.0069067781857855E-3</v>
      </c>
    </row>
    <row r="35" spans="1:17">
      <c r="A35" s="61" t="s">
        <v>238</v>
      </c>
      <c r="B35" s="59" t="s">
        <v>239</v>
      </c>
      <c r="C35" s="72" t="s">
        <v>116</v>
      </c>
      <c r="D35" s="59" t="s">
        <v>201</v>
      </c>
      <c r="E35" s="124" t="s">
        <v>1993</v>
      </c>
      <c r="F35" s="124" t="s">
        <v>1993</v>
      </c>
      <c r="G35" s="69">
        <v>0.60000000000119158</v>
      </c>
      <c r="H35" s="72" t="s">
        <v>123</v>
      </c>
      <c r="I35" s="73">
        <v>0</v>
      </c>
      <c r="J35" s="70">
        <v>4.2599999999923741E-2</v>
      </c>
      <c r="K35" s="69">
        <v>172096.092</v>
      </c>
      <c r="L35" s="71">
        <v>97.53</v>
      </c>
      <c r="M35" s="124" t="s">
        <v>1993</v>
      </c>
      <c r="N35" s="69">
        <v>167.84531852800001</v>
      </c>
      <c r="O35" s="70">
        <v>9.5608940000000005E-6</v>
      </c>
      <c r="P35" s="70">
        <f t="shared" si="0"/>
        <v>2.7234739587711919E-3</v>
      </c>
      <c r="Q35" s="70">
        <f>N35/'סכום נכסי הקרן'!$C$41</f>
        <v>6.4359041433167919E-4</v>
      </c>
    </row>
    <row r="36" spans="1:17">
      <c r="A36" s="61" t="s">
        <v>240</v>
      </c>
      <c r="B36" s="59" t="s">
        <v>241</v>
      </c>
      <c r="C36" s="72" t="s">
        <v>116</v>
      </c>
      <c r="D36" s="59" t="s">
        <v>201</v>
      </c>
      <c r="E36" s="124" t="s">
        <v>1993</v>
      </c>
      <c r="F36" s="124" t="s">
        <v>1993</v>
      </c>
      <c r="G36" s="69">
        <v>0.67999999999978145</v>
      </c>
      <c r="H36" s="72" t="s">
        <v>123</v>
      </c>
      <c r="I36" s="73">
        <v>0</v>
      </c>
      <c r="J36" s="70">
        <v>4.1399999999990708E-2</v>
      </c>
      <c r="K36" s="69">
        <v>752477.28</v>
      </c>
      <c r="L36" s="71">
        <v>97.29</v>
      </c>
      <c r="M36" s="124" t="s">
        <v>1993</v>
      </c>
      <c r="N36" s="69">
        <v>732.0851457120001</v>
      </c>
      <c r="O36" s="70">
        <v>4.1804293333333333E-5</v>
      </c>
      <c r="P36" s="70">
        <f t="shared" si="0"/>
        <v>1.1878882577337043E-2</v>
      </c>
      <c r="Q36" s="70">
        <f>N36/'סכום נכסי הקרן'!$C$41</f>
        <v>2.8071261467817127E-3</v>
      </c>
    </row>
    <row r="37" spans="1:17">
      <c r="A37" s="128" t="s">
        <v>1993</v>
      </c>
      <c r="B37" s="124" t="s">
        <v>1993</v>
      </c>
      <c r="C37" s="124" t="s">
        <v>1993</v>
      </c>
      <c r="D37" s="124" t="s">
        <v>1993</v>
      </c>
      <c r="E37" s="124" t="s">
        <v>1993</v>
      </c>
      <c r="F37" s="124" t="s">
        <v>1993</v>
      </c>
      <c r="G37" s="124" t="s">
        <v>1993</v>
      </c>
      <c r="H37" s="124" t="s">
        <v>1993</v>
      </c>
      <c r="I37" s="124" t="s">
        <v>1993</v>
      </c>
      <c r="J37" s="124" t="s">
        <v>1993</v>
      </c>
      <c r="K37" s="124" t="s">
        <v>1993</v>
      </c>
      <c r="L37" s="124" t="s">
        <v>1993</v>
      </c>
      <c r="M37" s="124" t="s">
        <v>1993</v>
      </c>
      <c r="N37" s="124" t="s">
        <v>1993</v>
      </c>
      <c r="O37" s="124" t="s">
        <v>1993</v>
      </c>
      <c r="P37" s="124" t="s">
        <v>1993</v>
      </c>
      <c r="Q37" s="124" t="s">
        <v>1993</v>
      </c>
    </row>
    <row r="38" spans="1:17">
      <c r="A38" s="60" t="s">
        <v>23</v>
      </c>
      <c r="B38" s="121" t="s">
        <v>1993</v>
      </c>
      <c r="C38" s="121" t="s">
        <v>1993</v>
      </c>
      <c r="D38" s="121" t="s">
        <v>1993</v>
      </c>
      <c r="E38" s="121" t="s">
        <v>1993</v>
      </c>
      <c r="F38" s="121" t="s">
        <v>1993</v>
      </c>
      <c r="G38" s="66">
        <v>8.1997224425563342</v>
      </c>
      <c r="H38" s="121" t="s">
        <v>1993</v>
      </c>
      <c r="I38" s="121" t="s">
        <v>1993</v>
      </c>
      <c r="J38" s="67">
        <v>3.998495838541561E-2</v>
      </c>
      <c r="K38" s="121" t="s">
        <v>1993</v>
      </c>
      <c r="L38" s="121" t="s">
        <v>1993</v>
      </c>
      <c r="M38" s="121" t="s">
        <v>1993</v>
      </c>
      <c r="N38" s="66">
        <v>30825.514370722001</v>
      </c>
      <c r="O38" s="121" t="s">
        <v>1993</v>
      </c>
      <c r="P38" s="67">
        <f t="shared" si="0"/>
        <v>0.50017770165203346</v>
      </c>
      <c r="Q38" s="67">
        <f>N38/'סכום נכסי הקרן'!$C$41</f>
        <v>0.11819814660204868</v>
      </c>
    </row>
    <row r="39" spans="1:17">
      <c r="A39" s="61" t="s">
        <v>242</v>
      </c>
      <c r="B39" s="59" t="s">
        <v>243</v>
      </c>
      <c r="C39" s="72" t="s">
        <v>116</v>
      </c>
      <c r="D39" s="59" t="s">
        <v>201</v>
      </c>
      <c r="E39" s="124" t="s">
        <v>1993</v>
      </c>
      <c r="F39" s="124" t="s">
        <v>1993</v>
      </c>
      <c r="G39" s="69">
        <v>11.790000001696052</v>
      </c>
      <c r="H39" s="72" t="s">
        <v>123</v>
      </c>
      <c r="I39" s="73">
        <v>5.5E-2</v>
      </c>
      <c r="J39" s="70">
        <v>4.4100000009520593E-2</v>
      </c>
      <c r="K39" s="69">
        <v>1338.427737</v>
      </c>
      <c r="L39" s="71">
        <v>118.5</v>
      </c>
      <c r="M39" s="124" t="s">
        <v>1993</v>
      </c>
      <c r="N39" s="69">
        <v>1.586036789</v>
      </c>
      <c r="O39" s="70">
        <v>6.9319699053292462E-8</v>
      </c>
      <c r="P39" s="70">
        <f t="shared" si="0"/>
        <v>2.573518243092371E-5</v>
      </c>
      <c r="Q39" s="70">
        <f>N39/'סכום נכסי הקרן'!$C$41</f>
        <v>6.0815403320737413E-6</v>
      </c>
    </row>
    <row r="40" spans="1:17">
      <c r="A40" s="61" t="s">
        <v>244</v>
      </c>
      <c r="B40" s="59" t="s">
        <v>245</v>
      </c>
      <c r="C40" s="72" t="s">
        <v>116</v>
      </c>
      <c r="D40" s="59" t="s">
        <v>201</v>
      </c>
      <c r="E40" s="124" t="s">
        <v>1993</v>
      </c>
      <c r="F40" s="124" t="s">
        <v>1993</v>
      </c>
      <c r="G40" s="69">
        <v>2.1399999999995409</v>
      </c>
      <c r="H40" s="72" t="s">
        <v>123</v>
      </c>
      <c r="I40" s="73">
        <v>5.0000000000000001E-3</v>
      </c>
      <c r="J40" s="70">
        <v>3.7599999999993611E-2</v>
      </c>
      <c r="K40" s="69">
        <v>1068473.364579</v>
      </c>
      <c r="L40" s="71">
        <v>93.78</v>
      </c>
      <c r="M40" s="124" t="s">
        <v>1993</v>
      </c>
      <c r="N40" s="69">
        <v>1002.014299339</v>
      </c>
      <c r="O40" s="70">
        <v>3.9985164313894919E-5</v>
      </c>
      <c r="P40" s="70">
        <f t="shared" si="0"/>
        <v>1.6258778466382323E-2</v>
      </c>
      <c r="Q40" s="70">
        <f>N40/'סכום נכסי הקרן'!$C$41</f>
        <v>3.8421494488705323E-3</v>
      </c>
    </row>
    <row r="41" spans="1:17">
      <c r="A41" s="61" t="s">
        <v>246</v>
      </c>
      <c r="B41" s="59" t="s">
        <v>247</v>
      </c>
      <c r="C41" s="72" t="s">
        <v>116</v>
      </c>
      <c r="D41" s="59" t="s">
        <v>201</v>
      </c>
      <c r="E41" s="124" t="s">
        <v>1993</v>
      </c>
      <c r="F41" s="124" t="s">
        <v>1993</v>
      </c>
      <c r="G41" s="69">
        <v>4.6700000000005968</v>
      </c>
      <c r="H41" s="72" t="s">
        <v>123</v>
      </c>
      <c r="I41" s="73">
        <v>3.7499999999999999E-2</v>
      </c>
      <c r="J41" s="70">
        <v>3.7200000000005555E-2</v>
      </c>
      <c r="K41" s="69">
        <v>2382083.8885400002</v>
      </c>
      <c r="L41" s="71">
        <v>102.8</v>
      </c>
      <c r="M41" s="124" t="s">
        <v>1993</v>
      </c>
      <c r="N41" s="69">
        <v>2448.7822602619999</v>
      </c>
      <c r="O41" s="70">
        <v>1.8600756158452874E-4</v>
      </c>
      <c r="P41" s="70">
        <f t="shared" si="0"/>
        <v>3.9734171766082703E-2</v>
      </c>
      <c r="Q41" s="70">
        <f>N41/'סכום נכסי הקרן'!$C$41</f>
        <v>9.3896737979449543E-3</v>
      </c>
    </row>
    <row r="42" spans="1:17">
      <c r="A42" s="61" t="s">
        <v>248</v>
      </c>
      <c r="B42" s="59" t="s">
        <v>249</v>
      </c>
      <c r="C42" s="72" t="s">
        <v>116</v>
      </c>
      <c r="D42" s="59" t="s">
        <v>201</v>
      </c>
      <c r="E42" s="124" t="s">
        <v>1993</v>
      </c>
      <c r="F42" s="124" t="s">
        <v>1993</v>
      </c>
      <c r="G42" s="69">
        <v>0.2500000016395505</v>
      </c>
      <c r="H42" s="72" t="s">
        <v>123</v>
      </c>
      <c r="I42" s="73">
        <v>3.7499999999999999E-2</v>
      </c>
      <c r="J42" s="70">
        <v>3.2300000036070114E-2</v>
      </c>
      <c r="K42" s="69">
        <v>296.223052</v>
      </c>
      <c r="L42" s="71">
        <v>102.95</v>
      </c>
      <c r="M42" s="124" t="s">
        <v>1993</v>
      </c>
      <c r="N42" s="69">
        <v>0.30496163000000004</v>
      </c>
      <c r="O42" s="70">
        <v>2.2643755269991744E-8</v>
      </c>
      <c r="P42" s="70">
        <f t="shared" si="0"/>
        <v>4.9483361526753703E-6</v>
      </c>
      <c r="Q42" s="70">
        <f>N42/'סכום נכסי הקרן'!$C$41</f>
        <v>1.1693527321956399E-6</v>
      </c>
    </row>
    <row r="43" spans="1:17">
      <c r="A43" s="61" t="s">
        <v>250</v>
      </c>
      <c r="B43" s="59" t="s">
        <v>251</v>
      </c>
      <c r="C43" s="72" t="s">
        <v>116</v>
      </c>
      <c r="D43" s="59" t="s">
        <v>201</v>
      </c>
      <c r="E43" s="124" t="s">
        <v>1993</v>
      </c>
      <c r="F43" s="124" t="s">
        <v>1993</v>
      </c>
      <c r="G43" s="69">
        <v>3.1300000000005355</v>
      </c>
      <c r="H43" s="72" t="s">
        <v>123</v>
      </c>
      <c r="I43" s="73">
        <v>0.02</v>
      </c>
      <c r="J43" s="70">
        <v>3.6500000000005639E-2</v>
      </c>
      <c r="K43" s="69">
        <v>1471149.893957</v>
      </c>
      <c r="L43" s="71">
        <v>96.55</v>
      </c>
      <c r="M43" s="124" t="s">
        <v>1993</v>
      </c>
      <c r="N43" s="69">
        <v>1420.3952125479998</v>
      </c>
      <c r="O43" s="70">
        <v>5.8730709396071916E-5</v>
      </c>
      <c r="P43" s="70">
        <f t="shared" si="0"/>
        <v>2.304746659879239E-2</v>
      </c>
      <c r="Q43" s="70">
        <f>N43/'סכום נכסי הקרן'!$C$41</f>
        <v>5.4464000031433785E-3</v>
      </c>
    </row>
    <row r="44" spans="1:17">
      <c r="A44" s="61" t="s">
        <v>252</v>
      </c>
      <c r="B44" s="59" t="s">
        <v>253</v>
      </c>
      <c r="C44" s="72" t="s">
        <v>116</v>
      </c>
      <c r="D44" s="59" t="s">
        <v>201</v>
      </c>
      <c r="E44" s="124" t="s">
        <v>1993</v>
      </c>
      <c r="F44" s="124" t="s">
        <v>1993</v>
      </c>
      <c r="G44" s="69">
        <v>6.0200000000004215</v>
      </c>
      <c r="H44" s="72" t="s">
        <v>123</v>
      </c>
      <c r="I44" s="73">
        <v>0.01</v>
      </c>
      <c r="J44" s="70">
        <v>3.8100000000002285E-2</v>
      </c>
      <c r="K44" s="69">
        <v>6516543.1066739997</v>
      </c>
      <c r="L44" s="71">
        <v>85.38</v>
      </c>
      <c r="M44" s="124" t="s">
        <v>1993</v>
      </c>
      <c r="N44" s="69">
        <v>5563.8248246329995</v>
      </c>
      <c r="O44" s="70">
        <v>1.7259873570044196E-4</v>
      </c>
      <c r="P44" s="70">
        <f t="shared" si="0"/>
        <v>9.0279146025302168E-2</v>
      </c>
      <c r="Q44" s="70">
        <f>N44/'סכום נכסי הקרן'!$C$41</f>
        <v>2.1334073273882107E-2</v>
      </c>
    </row>
    <row r="45" spans="1:17">
      <c r="A45" s="61" t="s">
        <v>254</v>
      </c>
      <c r="B45" s="59" t="s">
        <v>255</v>
      </c>
      <c r="C45" s="72" t="s">
        <v>116</v>
      </c>
      <c r="D45" s="59" t="s">
        <v>201</v>
      </c>
      <c r="E45" s="124" t="s">
        <v>1993</v>
      </c>
      <c r="F45" s="124" t="s">
        <v>1993</v>
      </c>
      <c r="G45" s="69">
        <v>14.970000000000208</v>
      </c>
      <c r="H45" s="72" t="s">
        <v>123</v>
      </c>
      <c r="I45" s="73">
        <v>3.7499999999999999E-2</v>
      </c>
      <c r="J45" s="70">
        <v>4.5099999999997128E-2</v>
      </c>
      <c r="K45" s="69">
        <v>1666157.1028440001</v>
      </c>
      <c r="L45" s="71">
        <v>92</v>
      </c>
      <c r="M45" s="124" t="s">
        <v>1993</v>
      </c>
      <c r="N45" s="69">
        <v>1532.8645757439999</v>
      </c>
      <c r="O45" s="70">
        <v>6.6063093892584064E-5</v>
      </c>
      <c r="P45" s="70">
        <f t="shared" si="0"/>
        <v>2.4872405086861015E-2</v>
      </c>
      <c r="Q45" s="70">
        <f>N45/'סכום נכסי הקרן'!$C$41</f>
        <v>5.8776554274455987E-3</v>
      </c>
    </row>
    <row r="46" spans="1:17">
      <c r="A46" s="61" t="s">
        <v>256</v>
      </c>
      <c r="B46" s="59" t="s">
        <v>257</v>
      </c>
      <c r="C46" s="72" t="s">
        <v>116</v>
      </c>
      <c r="D46" s="59" t="s">
        <v>201</v>
      </c>
      <c r="E46" s="124" t="s">
        <v>1993</v>
      </c>
      <c r="F46" s="124" t="s">
        <v>1993</v>
      </c>
      <c r="G46" s="69">
        <v>1.3200000000690215</v>
      </c>
      <c r="H46" s="72" t="s">
        <v>123</v>
      </c>
      <c r="I46" s="73">
        <v>5.0000000000000001E-3</v>
      </c>
      <c r="J46" s="70">
        <v>3.8300000000788814E-2</v>
      </c>
      <c r="K46" s="69">
        <v>4221.3430420000004</v>
      </c>
      <c r="L46" s="71">
        <v>96.1</v>
      </c>
      <c r="M46" s="124" t="s">
        <v>1993</v>
      </c>
      <c r="N46" s="69">
        <v>4.056710496</v>
      </c>
      <c r="O46" s="70">
        <v>1.7986297617207362E-7</v>
      </c>
      <c r="P46" s="70">
        <f t="shared" si="0"/>
        <v>6.5824566875165338E-5</v>
      </c>
      <c r="Q46" s="70">
        <f>N46/'סכום נכסי הקרן'!$C$41</f>
        <v>1.555515525748052E-5</v>
      </c>
    </row>
    <row r="47" spans="1:17">
      <c r="A47" s="61" t="s">
        <v>258</v>
      </c>
      <c r="B47" s="59" t="s">
        <v>259</v>
      </c>
      <c r="C47" s="72" t="s">
        <v>116</v>
      </c>
      <c r="D47" s="59" t="s">
        <v>201</v>
      </c>
      <c r="E47" s="124" t="s">
        <v>1993</v>
      </c>
      <c r="F47" s="124" t="s">
        <v>1993</v>
      </c>
      <c r="G47" s="69">
        <v>7.8200000000004586</v>
      </c>
      <c r="H47" s="72" t="s">
        <v>123</v>
      </c>
      <c r="I47" s="73">
        <v>1.3000000000000001E-2</v>
      </c>
      <c r="J47" s="70">
        <v>3.9700000000001595E-2</v>
      </c>
      <c r="K47" s="69">
        <v>9730112.2772090007</v>
      </c>
      <c r="L47" s="71">
        <v>82.23</v>
      </c>
      <c r="M47" s="124" t="s">
        <v>1993</v>
      </c>
      <c r="N47" s="69">
        <v>8001.0717520759999</v>
      </c>
      <c r="O47" s="70">
        <v>4.5186133734686525E-4</v>
      </c>
      <c r="P47" s="70">
        <f t="shared" si="0"/>
        <v>0.12982614439379581</v>
      </c>
      <c r="Q47" s="70">
        <f>N47/'סכום נכסי הקרן'!$C$41</f>
        <v>3.0679515694428262E-2</v>
      </c>
    </row>
    <row r="48" spans="1:17">
      <c r="A48" s="61" t="s">
        <v>260</v>
      </c>
      <c r="B48" s="59" t="s">
        <v>261</v>
      </c>
      <c r="C48" s="72" t="s">
        <v>116</v>
      </c>
      <c r="D48" s="59" t="s">
        <v>201</v>
      </c>
      <c r="E48" s="124" t="s">
        <v>1993</v>
      </c>
      <c r="F48" s="124" t="s">
        <v>1993</v>
      </c>
      <c r="G48" s="69">
        <v>11.840000000000749</v>
      </c>
      <c r="H48" s="72" t="s">
        <v>123</v>
      </c>
      <c r="I48" s="73">
        <v>1.4999999999999999E-2</v>
      </c>
      <c r="J48" s="70">
        <v>4.3300000000001664E-2</v>
      </c>
      <c r="K48" s="69">
        <v>5752928.8305400005</v>
      </c>
      <c r="L48" s="71">
        <v>72.52</v>
      </c>
      <c r="M48" s="124" t="s">
        <v>1993</v>
      </c>
      <c r="N48" s="69">
        <v>4172.0240825069995</v>
      </c>
      <c r="O48" s="70">
        <v>2.2745902160333908E-4</v>
      </c>
      <c r="P48" s="70">
        <f t="shared" si="0"/>
        <v>6.7695655998761789E-2</v>
      </c>
      <c r="Q48" s="70">
        <f>N48/'סכום נכסי הקרן'!$C$41</f>
        <v>1.599731664493519E-2</v>
      </c>
    </row>
    <row r="49" spans="1:17">
      <c r="A49" s="61" t="s">
        <v>262</v>
      </c>
      <c r="B49" s="59" t="s">
        <v>263</v>
      </c>
      <c r="C49" s="72" t="s">
        <v>116</v>
      </c>
      <c r="D49" s="59" t="s">
        <v>201</v>
      </c>
      <c r="E49" s="124" t="s">
        <v>1993</v>
      </c>
      <c r="F49" s="124" t="s">
        <v>1993</v>
      </c>
      <c r="G49" s="69">
        <v>1.6499999999995507</v>
      </c>
      <c r="H49" s="72" t="s">
        <v>123</v>
      </c>
      <c r="I49" s="73">
        <v>1.7500000000000002E-2</v>
      </c>
      <c r="J49" s="70">
        <v>3.8099999999993708E-2</v>
      </c>
      <c r="K49" s="69">
        <v>686159.98904300004</v>
      </c>
      <c r="L49" s="71">
        <v>97.32</v>
      </c>
      <c r="M49" s="124" t="s">
        <v>1993</v>
      </c>
      <c r="N49" s="69">
        <v>667.77087408199998</v>
      </c>
      <c r="O49" s="70">
        <v>2.8859399876853773E-5</v>
      </c>
      <c r="P49" s="70">
        <f t="shared" si="0"/>
        <v>1.0835313143898111E-2</v>
      </c>
      <c r="Q49" s="70">
        <f>N49/'סכום נכסי הקרן'!$C$41</f>
        <v>2.5605178464204077E-3</v>
      </c>
    </row>
    <row r="50" spans="1:17">
      <c r="A50" s="61" t="s">
        <v>264</v>
      </c>
      <c r="B50" s="59" t="s">
        <v>265</v>
      </c>
      <c r="C50" s="72" t="s">
        <v>116</v>
      </c>
      <c r="D50" s="59" t="s">
        <v>201</v>
      </c>
      <c r="E50" s="124" t="s">
        <v>1993</v>
      </c>
      <c r="F50" s="124" t="s">
        <v>1993</v>
      </c>
      <c r="G50" s="69">
        <v>4.5200000000003095</v>
      </c>
      <c r="H50" s="72" t="s">
        <v>123</v>
      </c>
      <c r="I50" s="73">
        <v>2.2499999999999999E-2</v>
      </c>
      <c r="J50" s="70">
        <v>3.6700000000003861E-2</v>
      </c>
      <c r="K50" s="69">
        <v>3427900.692386</v>
      </c>
      <c r="L50" s="71">
        <v>94.49</v>
      </c>
      <c r="M50" s="124" t="s">
        <v>1993</v>
      </c>
      <c r="N50" s="69">
        <v>3239.0232844249999</v>
      </c>
      <c r="O50" s="70">
        <v>1.2672685798909976E-4</v>
      </c>
      <c r="P50" s="70">
        <f t="shared" si="0"/>
        <v>5.2556697108674111E-2</v>
      </c>
      <c r="Q50" s="70">
        <f>N50/'סכום נכסי הקרן'!$C$41</f>
        <v>1.2419794343595515E-2</v>
      </c>
    </row>
    <row r="51" spans="1:17">
      <c r="A51" s="61" t="s">
        <v>266</v>
      </c>
      <c r="B51" s="59" t="s">
        <v>267</v>
      </c>
      <c r="C51" s="72" t="s">
        <v>116</v>
      </c>
      <c r="D51" s="59" t="s">
        <v>201</v>
      </c>
      <c r="E51" s="124" t="s">
        <v>1993</v>
      </c>
      <c r="F51" s="124" t="s">
        <v>1993</v>
      </c>
      <c r="G51" s="69">
        <v>0.83000000000461049</v>
      </c>
      <c r="H51" s="72" t="s">
        <v>123</v>
      </c>
      <c r="I51" s="73">
        <v>4.0000000000000001E-3</v>
      </c>
      <c r="J51" s="70">
        <v>3.9799999998432416E-2</v>
      </c>
      <c r="K51" s="69">
        <v>11158.305655</v>
      </c>
      <c r="L51" s="71">
        <v>97.19</v>
      </c>
      <c r="M51" s="124" t="s">
        <v>1993</v>
      </c>
      <c r="N51" s="69">
        <v>10.844757365</v>
      </c>
      <c r="O51" s="70">
        <v>6.5510541137003579E-7</v>
      </c>
      <c r="P51" s="70">
        <f t="shared" si="0"/>
        <v>1.7596805518196493E-4</v>
      </c>
      <c r="Q51" s="70">
        <f>N51/'סכום נכסי הקרן'!$C$41</f>
        <v>4.1583417083524691E-5</v>
      </c>
    </row>
    <row r="52" spans="1:17">
      <c r="A52" s="61" t="s">
        <v>268</v>
      </c>
      <c r="B52" s="59" t="s">
        <v>269</v>
      </c>
      <c r="C52" s="72" t="s">
        <v>116</v>
      </c>
      <c r="D52" s="59" t="s">
        <v>201</v>
      </c>
      <c r="E52" s="124" t="s">
        <v>1993</v>
      </c>
      <c r="F52" s="124" t="s">
        <v>1993</v>
      </c>
      <c r="G52" s="69">
        <v>18.309999999999611</v>
      </c>
      <c r="H52" s="72" t="s">
        <v>123</v>
      </c>
      <c r="I52" s="73">
        <v>2.7999999999999997E-2</v>
      </c>
      <c r="J52" s="70">
        <v>4.6199999999999568E-2</v>
      </c>
      <c r="K52" s="69">
        <v>3860389.7650359999</v>
      </c>
      <c r="L52" s="71">
        <v>71.52</v>
      </c>
      <c r="M52" s="124" t="s">
        <v>1993</v>
      </c>
      <c r="N52" s="69">
        <v>2760.9507388259999</v>
      </c>
      <c r="O52" s="70">
        <v>3.3869830196239179E-4</v>
      </c>
      <c r="P52" s="70">
        <f t="shared" si="0"/>
        <v>4.4799446922842281E-2</v>
      </c>
      <c r="Q52" s="70">
        <f>N52/'סכום נכסי הקרן'!$C$41</f>
        <v>1.0586660655977452E-2</v>
      </c>
    </row>
    <row r="53" spans="1:17">
      <c r="A53" s="128" t="s">
        <v>1993</v>
      </c>
      <c r="B53" s="124" t="s">
        <v>1993</v>
      </c>
      <c r="C53" s="124" t="s">
        <v>1993</v>
      </c>
      <c r="D53" s="124" t="s">
        <v>1993</v>
      </c>
      <c r="E53" s="124" t="s">
        <v>1993</v>
      </c>
      <c r="F53" s="124" t="s">
        <v>1993</v>
      </c>
      <c r="G53" s="124" t="s">
        <v>1993</v>
      </c>
      <c r="H53" s="124" t="s">
        <v>1993</v>
      </c>
      <c r="I53" s="124" t="s">
        <v>1993</v>
      </c>
      <c r="J53" s="124" t="s">
        <v>1993</v>
      </c>
      <c r="K53" s="124" t="s">
        <v>1993</v>
      </c>
      <c r="L53" s="124" t="s">
        <v>1993</v>
      </c>
      <c r="M53" s="124" t="s">
        <v>1993</v>
      </c>
      <c r="N53" s="124" t="s">
        <v>1993</v>
      </c>
      <c r="O53" s="124" t="s">
        <v>1993</v>
      </c>
      <c r="P53" s="124" t="s">
        <v>1993</v>
      </c>
      <c r="Q53" s="124" t="s">
        <v>1993</v>
      </c>
    </row>
    <row r="54" spans="1:17">
      <c r="A54" s="60" t="s">
        <v>24</v>
      </c>
      <c r="B54" s="121" t="s">
        <v>1993</v>
      </c>
      <c r="C54" s="121" t="s">
        <v>1993</v>
      </c>
      <c r="D54" s="121" t="s">
        <v>1993</v>
      </c>
      <c r="E54" s="121" t="s">
        <v>1993</v>
      </c>
      <c r="F54" s="121" t="s">
        <v>1993</v>
      </c>
      <c r="G54" s="66">
        <v>3.0757391781357799</v>
      </c>
      <c r="H54" s="121" t="s">
        <v>1993</v>
      </c>
      <c r="I54" s="121" t="s">
        <v>1993</v>
      </c>
      <c r="J54" s="67">
        <v>4.7534550588929296E-2</v>
      </c>
      <c r="K54" s="121" t="s">
        <v>1993</v>
      </c>
      <c r="L54" s="121" t="s">
        <v>1993</v>
      </c>
      <c r="M54" s="121" t="s">
        <v>1993</v>
      </c>
      <c r="N54" s="66">
        <v>350.59429825600006</v>
      </c>
      <c r="O54" s="121" t="s">
        <v>1993</v>
      </c>
      <c r="P54" s="67">
        <f t="shared" si="0"/>
        <v>5.6887761289248625E-3</v>
      </c>
      <c r="Q54" s="67">
        <f>N54/'סכום נכסי הקרן'!$C$41</f>
        <v>1.3443278111999423E-3</v>
      </c>
    </row>
    <row r="55" spans="1:17">
      <c r="A55" s="61" t="s">
        <v>270</v>
      </c>
      <c r="B55" s="59" t="s">
        <v>271</v>
      </c>
      <c r="C55" s="72" t="s">
        <v>116</v>
      </c>
      <c r="D55" s="59" t="s">
        <v>201</v>
      </c>
      <c r="E55" s="124" t="s">
        <v>1993</v>
      </c>
      <c r="F55" s="124" t="s">
        <v>1993</v>
      </c>
      <c r="G55" s="69">
        <v>2.299999999996754</v>
      </c>
      <c r="H55" s="72" t="s">
        <v>123</v>
      </c>
      <c r="I55" s="73">
        <v>4.0999999999999995E-2</v>
      </c>
      <c r="J55" s="70">
        <v>4.7199999999922096E-2</v>
      </c>
      <c r="K55" s="69">
        <v>279664.24096600001</v>
      </c>
      <c r="L55" s="71">
        <v>99.15</v>
      </c>
      <c r="M55" s="124" t="s">
        <v>1993</v>
      </c>
      <c r="N55" s="69">
        <v>277.287092653</v>
      </c>
      <c r="O55" s="70">
        <v>1.3182037470431484E-5</v>
      </c>
      <c r="P55" s="70">
        <f t="shared" si="0"/>
        <v>4.4992865012070038E-3</v>
      </c>
      <c r="Q55" s="70">
        <f>N55/'סכום נכסי הקרן'!$C$41</f>
        <v>1.0632367730864078E-3</v>
      </c>
    </row>
    <row r="56" spans="1:17">
      <c r="A56" s="61" t="s">
        <v>272</v>
      </c>
      <c r="B56" s="59" t="s">
        <v>273</v>
      </c>
      <c r="C56" s="72" t="s">
        <v>116</v>
      </c>
      <c r="D56" s="59" t="s">
        <v>201</v>
      </c>
      <c r="E56" s="124" t="s">
        <v>1993</v>
      </c>
      <c r="F56" s="124" t="s">
        <v>1993</v>
      </c>
      <c r="G56" s="69">
        <v>6.0100000000268743</v>
      </c>
      <c r="H56" s="72" t="s">
        <v>123</v>
      </c>
      <c r="I56" s="73">
        <v>4.0999999999999995E-2</v>
      </c>
      <c r="J56" s="70">
        <v>4.8800000000185521E-2</v>
      </c>
      <c r="K56" s="69">
        <v>76092.179999999993</v>
      </c>
      <c r="L56" s="71">
        <v>96.34</v>
      </c>
      <c r="M56" s="124" t="s">
        <v>1993</v>
      </c>
      <c r="N56" s="69">
        <v>73.307205603</v>
      </c>
      <c r="O56" s="70">
        <v>2.7562402294644613E-6</v>
      </c>
      <c r="P56" s="70">
        <f t="shared" si="0"/>
        <v>1.1894896277178585E-3</v>
      </c>
      <c r="Q56" s="70">
        <f>N56/'סכום נכסי הקרן'!$C$41</f>
        <v>2.8109103811353432E-4</v>
      </c>
    </row>
    <row r="57" spans="1:17">
      <c r="A57" s="128" t="s">
        <v>1993</v>
      </c>
      <c r="B57" s="124" t="s">
        <v>1993</v>
      </c>
      <c r="C57" s="124" t="s">
        <v>1993</v>
      </c>
      <c r="D57" s="124" t="s">
        <v>1993</v>
      </c>
      <c r="E57" s="124" t="s">
        <v>1993</v>
      </c>
      <c r="F57" s="124" t="s">
        <v>1993</v>
      </c>
      <c r="G57" s="124" t="s">
        <v>1993</v>
      </c>
      <c r="H57" s="124" t="s">
        <v>1993</v>
      </c>
      <c r="I57" s="124" t="s">
        <v>1993</v>
      </c>
      <c r="J57" s="124" t="s">
        <v>1993</v>
      </c>
      <c r="K57" s="124" t="s">
        <v>1993</v>
      </c>
      <c r="L57" s="124" t="s">
        <v>1993</v>
      </c>
      <c r="M57" s="124" t="s">
        <v>1993</v>
      </c>
      <c r="N57" s="124" t="s">
        <v>1993</v>
      </c>
      <c r="O57" s="124" t="s">
        <v>1993</v>
      </c>
      <c r="P57" s="124" t="s">
        <v>1993</v>
      </c>
      <c r="Q57" s="124" t="s">
        <v>1993</v>
      </c>
    </row>
    <row r="58" spans="1:17">
      <c r="A58" s="56" t="s">
        <v>169</v>
      </c>
      <c r="B58" s="121" t="s">
        <v>1993</v>
      </c>
      <c r="C58" s="121" t="s">
        <v>1993</v>
      </c>
      <c r="D58" s="121" t="s">
        <v>1993</v>
      </c>
      <c r="E58" s="121" t="s">
        <v>1993</v>
      </c>
      <c r="F58" s="121" t="s">
        <v>1993</v>
      </c>
      <c r="G58" s="66">
        <v>8.8578405712811961</v>
      </c>
      <c r="H58" s="121" t="s">
        <v>1993</v>
      </c>
      <c r="I58" s="121" t="s">
        <v>1993</v>
      </c>
      <c r="J58" s="67">
        <v>5.3863727013630076E-2</v>
      </c>
      <c r="K58" s="121" t="s">
        <v>1993</v>
      </c>
      <c r="L58" s="121" t="s">
        <v>1993</v>
      </c>
      <c r="M58" s="121" t="s">
        <v>1993</v>
      </c>
      <c r="N58" s="66">
        <v>176.97599131300004</v>
      </c>
      <c r="O58" s="121" t="s">
        <v>1993</v>
      </c>
      <c r="P58" s="67">
        <f t="shared" si="0"/>
        <v>2.8716291159962657E-3</v>
      </c>
      <c r="Q58" s="67">
        <f>N58/'סכום נכסי הקרן'!$C$41</f>
        <v>6.786013013338379E-4</v>
      </c>
    </row>
    <row r="59" spans="1:17">
      <c r="A59" s="60" t="s">
        <v>61</v>
      </c>
      <c r="B59" s="121" t="s">
        <v>1993</v>
      </c>
      <c r="C59" s="121" t="s">
        <v>1993</v>
      </c>
      <c r="D59" s="121" t="s">
        <v>1993</v>
      </c>
      <c r="E59" s="121" t="s">
        <v>1993</v>
      </c>
      <c r="F59" s="121" t="s">
        <v>1993</v>
      </c>
      <c r="G59" s="66">
        <v>8.8578405712811961</v>
      </c>
      <c r="H59" s="121" t="s">
        <v>1993</v>
      </c>
      <c r="I59" s="121" t="s">
        <v>1993</v>
      </c>
      <c r="J59" s="67">
        <v>5.3863727013630076E-2</v>
      </c>
      <c r="K59" s="121" t="s">
        <v>1993</v>
      </c>
      <c r="L59" s="121" t="s">
        <v>1993</v>
      </c>
      <c r="M59" s="121" t="s">
        <v>1993</v>
      </c>
      <c r="N59" s="66">
        <v>176.97599131300004</v>
      </c>
      <c r="O59" s="121" t="s">
        <v>1993</v>
      </c>
      <c r="P59" s="67">
        <f t="shared" si="0"/>
        <v>2.8716291159962657E-3</v>
      </c>
      <c r="Q59" s="67">
        <f>N59/'סכום נכסי הקרן'!$C$41</f>
        <v>6.786013013338379E-4</v>
      </c>
    </row>
    <row r="60" spans="1:17">
      <c r="A60" s="61" t="s">
        <v>274</v>
      </c>
      <c r="B60" s="59" t="s">
        <v>275</v>
      </c>
      <c r="C60" s="72" t="s">
        <v>28</v>
      </c>
      <c r="D60" s="59" t="s">
        <v>276</v>
      </c>
      <c r="E60" s="59" t="s">
        <v>277</v>
      </c>
      <c r="F60" s="124" t="s">
        <v>1993</v>
      </c>
      <c r="G60" s="69">
        <v>17.670000000056675</v>
      </c>
      <c r="H60" s="72" t="s">
        <v>122</v>
      </c>
      <c r="I60" s="73">
        <v>4.4999999999999998E-2</v>
      </c>
      <c r="J60" s="70">
        <v>5.7500000000187255E-2</v>
      </c>
      <c r="K60" s="69">
        <v>13989.050966999999</v>
      </c>
      <c r="L60" s="71">
        <v>78.942499999999995</v>
      </c>
      <c r="M60" s="124" t="s">
        <v>1993</v>
      </c>
      <c r="N60" s="69">
        <v>40.054072918999999</v>
      </c>
      <c r="O60" s="70">
        <v>1.3989050966999998E-5</v>
      </c>
      <c r="P60" s="70">
        <f t="shared" si="0"/>
        <v>6.4992116249832201E-4</v>
      </c>
      <c r="Q60" s="70">
        <f>N60/'סכום נכסי הקרן'!$C$41</f>
        <v>1.5358436929719987E-4</v>
      </c>
    </row>
    <row r="61" spans="1:17">
      <c r="A61" s="61" t="s">
        <v>278</v>
      </c>
      <c r="B61" s="59" t="s">
        <v>279</v>
      </c>
      <c r="C61" s="72" t="s">
        <v>28</v>
      </c>
      <c r="D61" s="59" t="s">
        <v>276</v>
      </c>
      <c r="E61" s="59" t="s">
        <v>277</v>
      </c>
      <c r="F61" s="124" t="s">
        <v>1993</v>
      </c>
      <c r="G61" s="69">
        <v>6.2799999999976626</v>
      </c>
      <c r="H61" s="72" t="s">
        <v>122</v>
      </c>
      <c r="I61" s="73">
        <v>6.5000000000000002E-2</v>
      </c>
      <c r="J61" s="70">
        <v>5.2799999999976623E-2</v>
      </c>
      <c r="K61" s="69">
        <v>34809.025000000001</v>
      </c>
      <c r="L61" s="71">
        <v>108.45099999999999</v>
      </c>
      <c r="M61" s="124" t="s">
        <v>1993</v>
      </c>
      <c r="N61" s="69">
        <v>136.92191839400002</v>
      </c>
      <c r="O61" s="70">
        <v>2.3206016666666668E-5</v>
      </c>
      <c r="P61" s="70">
        <f t="shared" si="0"/>
        <v>2.2217079534979432E-3</v>
      </c>
      <c r="Q61" s="70">
        <f>N61/'סכום נכסי הקרן'!$C$41</f>
        <v>5.2501693203663798E-4</v>
      </c>
    </row>
    <row r="62" spans="1:17">
      <c r="A62" s="125" t="s">
        <v>1993</v>
      </c>
      <c r="B62" s="126" t="s">
        <v>1993</v>
      </c>
      <c r="C62" s="126" t="s">
        <v>1993</v>
      </c>
      <c r="D62" s="126" t="s">
        <v>1993</v>
      </c>
      <c r="E62" s="126" t="s">
        <v>1993</v>
      </c>
      <c r="F62" s="126" t="s">
        <v>1993</v>
      </c>
      <c r="G62" s="126" t="s">
        <v>1993</v>
      </c>
      <c r="H62" s="126" t="s">
        <v>1993</v>
      </c>
      <c r="I62" s="126" t="s">
        <v>1993</v>
      </c>
      <c r="J62" s="126" t="s">
        <v>1993</v>
      </c>
      <c r="K62" s="126" t="s">
        <v>1993</v>
      </c>
      <c r="L62" s="126" t="s">
        <v>1993</v>
      </c>
      <c r="M62" s="126" t="s">
        <v>1993</v>
      </c>
      <c r="N62" s="126" t="s">
        <v>1993</v>
      </c>
      <c r="O62" s="126" t="s">
        <v>1993</v>
      </c>
      <c r="P62" s="126" t="s">
        <v>1993</v>
      </c>
      <c r="Q62" s="126" t="s">
        <v>1993</v>
      </c>
    </row>
    <row r="63" spans="1:17">
      <c r="A63" s="125" t="s">
        <v>1993</v>
      </c>
      <c r="B63" s="126" t="s">
        <v>1993</v>
      </c>
      <c r="C63" s="126" t="s">
        <v>1993</v>
      </c>
      <c r="D63" s="126" t="s">
        <v>1993</v>
      </c>
      <c r="E63" s="126" t="s">
        <v>1993</v>
      </c>
      <c r="F63" s="126" t="s">
        <v>1993</v>
      </c>
      <c r="G63" s="126" t="s">
        <v>1993</v>
      </c>
      <c r="H63" s="126" t="s">
        <v>1993</v>
      </c>
      <c r="I63" s="126" t="s">
        <v>1993</v>
      </c>
      <c r="J63" s="126" t="s">
        <v>1993</v>
      </c>
      <c r="K63" s="126" t="s">
        <v>1993</v>
      </c>
      <c r="L63" s="126" t="s">
        <v>1993</v>
      </c>
      <c r="M63" s="126" t="s">
        <v>1993</v>
      </c>
      <c r="N63" s="126" t="s">
        <v>1993</v>
      </c>
      <c r="O63" s="126" t="s">
        <v>1993</v>
      </c>
      <c r="P63" s="126" t="s">
        <v>1993</v>
      </c>
      <c r="Q63" s="126" t="s">
        <v>1993</v>
      </c>
    </row>
    <row r="64" spans="1:17">
      <c r="A64" s="125" t="s">
        <v>1993</v>
      </c>
      <c r="B64" s="126" t="s">
        <v>1993</v>
      </c>
      <c r="C64" s="126" t="s">
        <v>1993</v>
      </c>
      <c r="D64" s="126" t="s">
        <v>1993</v>
      </c>
      <c r="E64" s="126" t="s">
        <v>1993</v>
      </c>
      <c r="F64" s="126" t="s">
        <v>1993</v>
      </c>
      <c r="G64" s="126" t="s">
        <v>1993</v>
      </c>
      <c r="H64" s="126" t="s">
        <v>1993</v>
      </c>
      <c r="I64" s="126" t="s">
        <v>1993</v>
      </c>
      <c r="J64" s="126" t="s">
        <v>1993</v>
      </c>
      <c r="K64" s="126" t="s">
        <v>1993</v>
      </c>
      <c r="L64" s="126" t="s">
        <v>1993</v>
      </c>
      <c r="M64" s="126" t="s">
        <v>1993</v>
      </c>
      <c r="N64" s="126" t="s">
        <v>1993</v>
      </c>
      <c r="O64" s="126" t="s">
        <v>1993</v>
      </c>
      <c r="P64" s="126" t="s">
        <v>1993</v>
      </c>
      <c r="Q64" s="126" t="s">
        <v>1993</v>
      </c>
    </row>
    <row r="65" spans="1:17">
      <c r="A65" s="90" t="s">
        <v>108</v>
      </c>
      <c r="B65" s="129" t="s">
        <v>1993</v>
      </c>
      <c r="C65" s="129" t="s">
        <v>1993</v>
      </c>
      <c r="D65" s="126" t="s">
        <v>1993</v>
      </c>
      <c r="E65" s="126" t="s">
        <v>1993</v>
      </c>
      <c r="F65" s="126" t="s">
        <v>1993</v>
      </c>
      <c r="G65" s="126" t="s">
        <v>1993</v>
      </c>
      <c r="H65" s="126" t="s">
        <v>1993</v>
      </c>
      <c r="I65" s="126" t="s">
        <v>1993</v>
      </c>
      <c r="J65" s="126" t="s">
        <v>1993</v>
      </c>
      <c r="K65" s="126" t="s">
        <v>1993</v>
      </c>
      <c r="L65" s="126" t="s">
        <v>1993</v>
      </c>
      <c r="M65" s="126" t="s">
        <v>1993</v>
      </c>
      <c r="N65" s="126" t="s">
        <v>1993</v>
      </c>
      <c r="O65" s="126" t="s">
        <v>1993</v>
      </c>
      <c r="P65" s="126" t="s">
        <v>1993</v>
      </c>
      <c r="Q65" s="126" t="s">
        <v>1993</v>
      </c>
    </row>
    <row r="66" spans="1:17">
      <c r="A66" s="90" t="s">
        <v>173</v>
      </c>
      <c r="B66" s="129" t="s">
        <v>1993</v>
      </c>
      <c r="C66" s="129" t="s">
        <v>1993</v>
      </c>
      <c r="D66" s="126" t="s">
        <v>1993</v>
      </c>
      <c r="E66" s="126" t="s">
        <v>1993</v>
      </c>
      <c r="F66" s="126" t="s">
        <v>1993</v>
      </c>
      <c r="G66" s="126" t="s">
        <v>1993</v>
      </c>
      <c r="H66" s="126" t="s">
        <v>1993</v>
      </c>
      <c r="I66" s="126" t="s">
        <v>1993</v>
      </c>
      <c r="J66" s="126" t="s">
        <v>1993</v>
      </c>
      <c r="K66" s="126" t="s">
        <v>1993</v>
      </c>
      <c r="L66" s="126" t="s">
        <v>1993</v>
      </c>
      <c r="M66" s="126" t="s">
        <v>1993</v>
      </c>
      <c r="N66" s="126" t="s">
        <v>1993</v>
      </c>
      <c r="O66" s="126" t="s">
        <v>1993</v>
      </c>
      <c r="P66" s="126" t="s">
        <v>1993</v>
      </c>
      <c r="Q66" s="126" t="s">
        <v>1993</v>
      </c>
    </row>
    <row r="67" spans="1:17">
      <c r="A67" s="90" t="s">
        <v>181</v>
      </c>
      <c r="B67" s="130" t="s">
        <v>1993</v>
      </c>
      <c r="C67" s="130" t="s">
        <v>1993</v>
      </c>
      <c r="D67" s="126" t="s">
        <v>1993</v>
      </c>
      <c r="E67" s="126" t="s">
        <v>1993</v>
      </c>
      <c r="F67" s="126" t="s">
        <v>1993</v>
      </c>
      <c r="G67" s="126" t="s">
        <v>1993</v>
      </c>
      <c r="H67" s="126" t="s">
        <v>1993</v>
      </c>
      <c r="I67" s="126" t="s">
        <v>1993</v>
      </c>
      <c r="J67" s="126" t="s">
        <v>1993</v>
      </c>
      <c r="K67" s="126" t="s">
        <v>1993</v>
      </c>
      <c r="L67" s="126" t="s">
        <v>1993</v>
      </c>
      <c r="M67" s="126" t="s">
        <v>1993</v>
      </c>
      <c r="N67" s="126" t="s">
        <v>1993</v>
      </c>
      <c r="O67" s="126" t="s">
        <v>1993</v>
      </c>
      <c r="P67" s="126" t="s">
        <v>1993</v>
      </c>
      <c r="Q67" s="126" t="s">
        <v>1993</v>
      </c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66 C1:C4 M1:M5 B5:C27 N1:P7 D1:H28 B68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7" t="s">
        <v>136</v>
      </c>
      <c r="B1" s="37" t="s" vm="1">
        <v>196</v>
      </c>
    </row>
    <row r="2" spans="1:19">
      <c r="A2" s="37" t="s">
        <v>135</v>
      </c>
      <c r="B2" s="37" t="s">
        <v>197</v>
      </c>
    </row>
    <row r="3" spans="1:19">
      <c r="A3" s="37" t="s">
        <v>137</v>
      </c>
      <c r="B3" s="37" t="s">
        <v>198</v>
      </c>
    </row>
    <row r="4" spans="1:19">
      <c r="A4" s="37" t="s">
        <v>138</v>
      </c>
      <c r="B4" s="37">
        <v>2144</v>
      </c>
    </row>
    <row r="5" spans="1:19" ht="18.75">
      <c r="A5" s="144" t="s">
        <v>86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8"/>
    </row>
    <row r="6" spans="1:19" s="3" customFormat="1">
      <c r="A6" s="131" t="s">
        <v>111</v>
      </c>
      <c r="B6" s="40" t="s">
        <v>44</v>
      </c>
      <c r="C6" s="40" t="s">
        <v>115</v>
      </c>
      <c r="D6" s="40" t="s">
        <v>164</v>
      </c>
      <c r="E6" s="40" t="s">
        <v>113</v>
      </c>
      <c r="F6" s="40" t="s">
        <v>64</v>
      </c>
      <c r="G6" s="40" t="s">
        <v>14</v>
      </c>
      <c r="H6" s="40" t="s">
        <v>65</v>
      </c>
      <c r="I6" s="40" t="s">
        <v>100</v>
      </c>
      <c r="J6" s="40" t="s">
        <v>17</v>
      </c>
      <c r="K6" s="40" t="s">
        <v>99</v>
      </c>
      <c r="L6" s="40" t="s">
        <v>16</v>
      </c>
      <c r="M6" s="40" t="s">
        <v>18</v>
      </c>
      <c r="N6" s="40" t="s">
        <v>175</v>
      </c>
      <c r="O6" s="40" t="s">
        <v>174</v>
      </c>
      <c r="P6" s="40" t="s">
        <v>60</v>
      </c>
      <c r="Q6" s="40" t="s">
        <v>57</v>
      </c>
      <c r="R6" s="40" t="s">
        <v>139</v>
      </c>
      <c r="S6" s="132" t="s">
        <v>141</v>
      </c>
    </row>
    <row r="7" spans="1:19" s="3" customFormat="1">
      <c r="A7" s="133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118" t="s">
        <v>1993</v>
      </c>
      <c r="I7" s="12" t="s">
        <v>21</v>
      </c>
      <c r="J7" s="12" t="s">
        <v>20</v>
      </c>
      <c r="K7" s="118" t="s">
        <v>1993</v>
      </c>
      <c r="L7" s="12" t="s">
        <v>19</v>
      </c>
      <c r="M7" s="12" t="s">
        <v>19</v>
      </c>
      <c r="N7" s="12" t="s">
        <v>182</v>
      </c>
      <c r="O7" s="118" t="s">
        <v>1993</v>
      </c>
      <c r="P7" s="12" t="s">
        <v>178</v>
      </c>
      <c r="Q7" s="12" t="s">
        <v>19</v>
      </c>
      <c r="R7" s="12" t="s">
        <v>19</v>
      </c>
      <c r="S7" s="49" t="s">
        <v>19</v>
      </c>
    </row>
    <row r="8" spans="1:19" s="4" customFormat="1" ht="20.25">
      <c r="A8" s="134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34" t="s">
        <v>142</v>
      </c>
      <c r="S8" s="48" t="s">
        <v>165</v>
      </c>
    </row>
    <row r="9" spans="1:19" s="4" customFormat="1" ht="20.25">
      <c r="A9" s="57" t="s">
        <v>45</v>
      </c>
      <c r="B9" s="121" t="s">
        <v>1993</v>
      </c>
      <c r="C9" s="121" t="s">
        <v>1993</v>
      </c>
      <c r="D9" s="121" t="s">
        <v>1993</v>
      </c>
      <c r="E9" s="121" t="s">
        <v>1993</v>
      </c>
      <c r="F9" s="121" t="s">
        <v>1993</v>
      </c>
      <c r="G9" s="121" t="s">
        <v>1993</v>
      </c>
      <c r="H9" s="121" t="s">
        <v>1993</v>
      </c>
      <c r="I9" s="121" t="s">
        <v>1993</v>
      </c>
      <c r="J9" s="121" t="s">
        <v>1993</v>
      </c>
      <c r="K9" s="121" t="s">
        <v>1993</v>
      </c>
      <c r="L9" s="121" t="s">
        <v>1993</v>
      </c>
      <c r="M9" s="121" t="s">
        <v>1993</v>
      </c>
      <c r="N9" s="121" t="s">
        <v>1993</v>
      </c>
      <c r="O9" s="121" t="s">
        <v>1993</v>
      </c>
      <c r="P9" s="66">
        <v>0</v>
      </c>
      <c r="Q9" s="121" t="s">
        <v>1993</v>
      </c>
      <c r="R9" s="67">
        <v>0</v>
      </c>
      <c r="S9" s="67">
        <v>0</v>
      </c>
    </row>
    <row r="10" spans="1:19">
      <c r="A10" s="124" t="s">
        <v>1993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  <c r="P10" s="124" t="s">
        <v>1993</v>
      </c>
      <c r="Q10" s="124" t="s">
        <v>1993</v>
      </c>
      <c r="R10" s="124" t="s">
        <v>1993</v>
      </c>
      <c r="S10" s="124" t="s">
        <v>1993</v>
      </c>
    </row>
    <row r="11" spans="1:19">
      <c r="A11" s="124" t="s">
        <v>1993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  <c r="P11" s="124" t="s">
        <v>1993</v>
      </c>
      <c r="Q11" s="124" t="s">
        <v>1993</v>
      </c>
      <c r="R11" s="124" t="s">
        <v>1993</v>
      </c>
      <c r="S11" s="124" t="s">
        <v>1993</v>
      </c>
    </row>
    <row r="12" spans="1:19">
      <c r="A12" s="124" t="s">
        <v>1993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  <c r="L12" s="124" t="s">
        <v>1993</v>
      </c>
      <c r="M12" s="124" t="s">
        <v>1993</v>
      </c>
      <c r="N12" s="124" t="s">
        <v>1993</v>
      </c>
      <c r="O12" s="124" t="s">
        <v>1993</v>
      </c>
      <c r="P12" s="124" t="s">
        <v>1993</v>
      </c>
      <c r="Q12" s="124" t="s">
        <v>1993</v>
      </c>
      <c r="R12" s="124" t="s">
        <v>1993</v>
      </c>
      <c r="S12" s="124" t="s">
        <v>1993</v>
      </c>
    </row>
    <row r="13" spans="1:19">
      <c r="A13" s="92" t="s">
        <v>190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  <c r="M13" s="124" t="s">
        <v>1993</v>
      </c>
      <c r="N13" s="124" t="s">
        <v>1993</v>
      </c>
      <c r="O13" s="124" t="s">
        <v>1993</v>
      </c>
      <c r="P13" s="124" t="s">
        <v>1993</v>
      </c>
      <c r="Q13" s="124" t="s">
        <v>1993</v>
      </c>
      <c r="R13" s="124" t="s">
        <v>1993</v>
      </c>
      <c r="S13" s="124" t="s">
        <v>1993</v>
      </c>
    </row>
    <row r="14" spans="1:19">
      <c r="A14" s="92" t="s">
        <v>108</v>
      </c>
      <c r="B14" s="124" t="s">
        <v>1993</v>
      </c>
      <c r="C14" s="124" t="s">
        <v>1993</v>
      </c>
      <c r="D14" s="124" t="s">
        <v>1993</v>
      </c>
      <c r="E14" s="124" t="s">
        <v>1993</v>
      </c>
      <c r="F14" s="124" t="s">
        <v>1993</v>
      </c>
      <c r="G14" s="124" t="s">
        <v>1993</v>
      </c>
      <c r="H14" s="124" t="s">
        <v>1993</v>
      </c>
      <c r="I14" s="124" t="s">
        <v>1993</v>
      </c>
      <c r="J14" s="124" t="s">
        <v>1993</v>
      </c>
      <c r="K14" s="124" t="s">
        <v>1993</v>
      </c>
      <c r="L14" s="124" t="s">
        <v>1993</v>
      </c>
      <c r="M14" s="124" t="s">
        <v>1993</v>
      </c>
      <c r="N14" s="124" t="s">
        <v>1993</v>
      </c>
      <c r="O14" s="124" t="s">
        <v>1993</v>
      </c>
      <c r="P14" s="124" t="s">
        <v>1993</v>
      </c>
      <c r="Q14" s="124" t="s">
        <v>1993</v>
      </c>
      <c r="R14" s="124" t="s">
        <v>1993</v>
      </c>
      <c r="S14" s="124" t="s">
        <v>1993</v>
      </c>
    </row>
    <row r="15" spans="1:19">
      <c r="A15" s="92" t="s">
        <v>173</v>
      </c>
      <c r="B15" s="124" t="s">
        <v>1993</v>
      </c>
      <c r="C15" s="124" t="s">
        <v>1993</v>
      </c>
      <c r="D15" s="124" t="s">
        <v>1993</v>
      </c>
      <c r="E15" s="124" t="s">
        <v>1993</v>
      </c>
      <c r="F15" s="124" t="s">
        <v>1993</v>
      </c>
      <c r="G15" s="124" t="s">
        <v>1993</v>
      </c>
      <c r="H15" s="124" t="s">
        <v>1993</v>
      </c>
      <c r="I15" s="124" t="s">
        <v>1993</v>
      </c>
      <c r="J15" s="124" t="s">
        <v>1993</v>
      </c>
      <c r="K15" s="124" t="s">
        <v>1993</v>
      </c>
      <c r="L15" s="124" t="s">
        <v>1993</v>
      </c>
      <c r="M15" s="124" t="s">
        <v>1993</v>
      </c>
      <c r="N15" s="124" t="s">
        <v>1993</v>
      </c>
      <c r="O15" s="124" t="s">
        <v>1993</v>
      </c>
      <c r="P15" s="124" t="s">
        <v>1993</v>
      </c>
      <c r="Q15" s="124" t="s">
        <v>1993</v>
      </c>
      <c r="R15" s="124" t="s">
        <v>1993</v>
      </c>
      <c r="S15" s="124" t="s">
        <v>1993</v>
      </c>
    </row>
    <row r="16" spans="1:19">
      <c r="A16" s="92" t="s">
        <v>181</v>
      </c>
      <c r="B16" s="124" t="s">
        <v>1993</v>
      </c>
      <c r="C16" s="124" t="s">
        <v>1993</v>
      </c>
      <c r="D16" s="124" t="s">
        <v>1993</v>
      </c>
      <c r="E16" s="124" t="s">
        <v>1993</v>
      </c>
      <c r="F16" s="124" t="s">
        <v>1993</v>
      </c>
      <c r="G16" s="124" t="s">
        <v>1993</v>
      </c>
      <c r="H16" s="124" t="s">
        <v>1993</v>
      </c>
      <c r="I16" s="124" t="s">
        <v>1993</v>
      </c>
      <c r="J16" s="124" t="s">
        <v>1993</v>
      </c>
      <c r="K16" s="124" t="s">
        <v>1993</v>
      </c>
      <c r="L16" s="124" t="s">
        <v>1993</v>
      </c>
      <c r="M16" s="124" t="s">
        <v>1993</v>
      </c>
      <c r="N16" s="124" t="s">
        <v>1993</v>
      </c>
      <c r="O16" s="124" t="s">
        <v>1993</v>
      </c>
      <c r="P16" s="124" t="s">
        <v>1993</v>
      </c>
      <c r="Q16" s="124" t="s">
        <v>1993</v>
      </c>
      <c r="R16" s="124" t="s">
        <v>1993</v>
      </c>
      <c r="S16" s="124" t="s">
        <v>1993</v>
      </c>
    </row>
    <row r="17" spans="1:19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</row>
    <row r="31" spans="1:19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</row>
    <row r="32" spans="1:19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</row>
    <row r="54" spans="1:19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</row>
    <row r="85" spans="1:19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</row>
    <row r="98" spans="1:19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2"/>
      <c r="B693" s="1"/>
      <c r="C693" s="1"/>
      <c r="D693" s="1"/>
      <c r="E693" s="1"/>
      <c r="F693" s="1"/>
    </row>
    <row r="694" spans="1:6" hidden="1">
      <c r="A694" s="32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140625" style="2" bestFit="1" customWidth="1"/>
    <col min="2" max="2" width="49.285156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3.7109375" style="1" customWidth="1"/>
    <col min="15" max="15" width="11.85546875" style="1" bestFit="1" customWidth="1"/>
    <col min="16" max="16" width="30.85546875" style="1" customWidth="1"/>
    <col min="17" max="17" width="10.85546875" style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7" t="s">
        <v>136</v>
      </c>
      <c r="B1" s="37" t="s" vm="1">
        <v>196</v>
      </c>
    </row>
    <row r="2" spans="1:20">
      <c r="A2" s="37" t="s">
        <v>135</v>
      </c>
      <c r="B2" s="37" t="s">
        <v>197</v>
      </c>
    </row>
    <row r="3" spans="1:20">
      <c r="A3" s="37" t="s">
        <v>137</v>
      </c>
      <c r="B3" s="37" t="s">
        <v>198</v>
      </c>
    </row>
    <row r="4" spans="1:20">
      <c r="A4" s="37" t="s">
        <v>138</v>
      </c>
      <c r="B4" s="37">
        <v>2144</v>
      </c>
    </row>
    <row r="5" spans="1:20" ht="18.75">
      <c r="A5" s="149" t="s">
        <v>87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</row>
    <row r="6" spans="1:20" s="3" customFormat="1">
      <c r="A6" s="38" t="s">
        <v>111</v>
      </c>
      <c r="B6" s="39" t="s">
        <v>44</v>
      </c>
      <c r="C6" s="39" t="s">
        <v>115</v>
      </c>
      <c r="D6" s="39" t="s">
        <v>164</v>
      </c>
      <c r="E6" s="39" t="s">
        <v>113</v>
      </c>
      <c r="F6" s="39" t="s">
        <v>64</v>
      </c>
      <c r="G6" s="39" t="s">
        <v>14</v>
      </c>
      <c r="H6" s="39" t="s">
        <v>65</v>
      </c>
      <c r="I6" s="39" t="s">
        <v>100</v>
      </c>
      <c r="J6" s="39" t="s">
        <v>17</v>
      </c>
      <c r="K6" s="39" t="s">
        <v>99</v>
      </c>
      <c r="L6" s="39" t="s">
        <v>16</v>
      </c>
      <c r="M6" s="39" t="s">
        <v>18</v>
      </c>
      <c r="N6" s="40" t="s">
        <v>175</v>
      </c>
      <c r="O6" s="39" t="s">
        <v>174</v>
      </c>
      <c r="P6" s="39" t="s">
        <v>189</v>
      </c>
      <c r="Q6" s="39" t="s">
        <v>60</v>
      </c>
      <c r="R6" s="40" t="s">
        <v>57</v>
      </c>
      <c r="S6" s="39" t="s">
        <v>139</v>
      </c>
      <c r="T6" s="42" t="s">
        <v>141</v>
      </c>
    </row>
    <row r="7" spans="1:20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118" t="s">
        <v>1993</v>
      </c>
      <c r="I7" s="27" t="s">
        <v>21</v>
      </c>
      <c r="J7" s="27" t="s">
        <v>20</v>
      </c>
      <c r="K7" s="118" t="s">
        <v>1993</v>
      </c>
      <c r="L7" s="27" t="s">
        <v>19</v>
      </c>
      <c r="M7" s="27" t="s">
        <v>19</v>
      </c>
      <c r="N7" s="27" t="s">
        <v>182</v>
      </c>
      <c r="O7" s="118" t="s">
        <v>1993</v>
      </c>
      <c r="P7" s="12" t="s">
        <v>178</v>
      </c>
      <c r="Q7" s="27" t="s">
        <v>178</v>
      </c>
      <c r="R7" s="12" t="s">
        <v>19</v>
      </c>
      <c r="S7" s="27" t="s">
        <v>178</v>
      </c>
      <c r="T7" s="13" t="s">
        <v>19</v>
      </c>
    </row>
    <row r="8" spans="1:20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9" t="s">
        <v>13</v>
      </c>
      <c r="P8" s="31" t="s">
        <v>109</v>
      </c>
      <c r="Q8" s="14" t="s">
        <v>110</v>
      </c>
      <c r="R8" s="14" t="s">
        <v>142</v>
      </c>
      <c r="S8" s="14" t="s">
        <v>165</v>
      </c>
      <c r="T8" s="15" t="s">
        <v>184</v>
      </c>
    </row>
    <row r="9" spans="1:20" s="4" customFormat="1" ht="20.25">
      <c r="A9" s="55" t="s">
        <v>32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120" t="s">
        <v>1993</v>
      </c>
      <c r="G9" s="120" t="s">
        <v>1993</v>
      </c>
      <c r="H9" s="120" t="s">
        <v>1993</v>
      </c>
      <c r="I9" s="120" t="s">
        <v>1993</v>
      </c>
      <c r="J9" s="63">
        <v>4.6145645010113192</v>
      </c>
      <c r="K9" s="120" t="s">
        <v>1993</v>
      </c>
      <c r="L9" s="120" t="s">
        <v>1993</v>
      </c>
      <c r="M9" s="76">
        <v>4.1766734506865688E-2</v>
      </c>
      <c r="N9" s="120" t="s">
        <v>1993</v>
      </c>
      <c r="O9" s="120" t="s">
        <v>1993</v>
      </c>
      <c r="P9" s="63">
        <f>P10</f>
        <v>342.72610644899999</v>
      </c>
      <c r="Q9" s="63">
        <v>69574.594214066994</v>
      </c>
      <c r="R9" s="120" t="s">
        <v>1993</v>
      </c>
      <c r="S9" s="64">
        <f>IFERROR(Q9/$Q$9,0)</f>
        <v>1</v>
      </c>
      <c r="T9" s="64">
        <f>Q9/'סכום נכסי הקרן'!$C$41</f>
        <v>0.26677861682344162</v>
      </c>
    </row>
    <row r="10" spans="1:20">
      <c r="A10" s="56" t="s">
        <v>170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121" t="s">
        <v>1993</v>
      </c>
      <c r="H10" s="121" t="s">
        <v>1993</v>
      </c>
      <c r="I10" s="121" t="s">
        <v>1993</v>
      </c>
      <c r="J10" s="66">
        <v>4.5907080557671405</v>
      </c>
      <c r="K10" s="121" t="s">
        <v>1993</v>
      </c>
      <c r="L10" s="121" t="s">
        <v>1993</v>
      </c>
      <c r="M10" s="77">
        <v>3.7478537208729727E-2</v>
      </c>
      <c r="N10" s="121" t="s">
        <v>1993</v>
      </c>
      <c r="O10" s="121" t="s">
        <v>1993</v>
      </c>
      <c r="P10" s="66">
        <f>P11+P154</f>
        <v>342.72610644899999</v>
      </c>
      <c r="Q10" s="66">
        <v>58278.281784797</v>
      </c>
      <c r="R10" s="121" t="s">
        <v>1993</v>
      </c>
      <c r="S10" s="67">
        <f t="shared" ref="S10:S73" si="0">IFERROR(Q10/$Q$9,0)</f>
        <v>0.8376373939815801</v>
      </c>
      <c r="T10" s="67">
        <f>Q10/'סכום נכסי הקרן'!$C$41</f>
        <v>0.2234637453659982</v>
      </c>
    </row>
    <row r="11" spans="1:20">
      <c r="A11" s="75" t="s">
        <v>31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121" t="s">
        <v>1993</v>
      </c>
      <c r="I11" s="121" t="s">
        <v>1993</v>
      </c>
      <c r="J11" s="66">
        <v>4.7153861708852336</v>
      </c>
      <c r="K11" s="121" t="s">
        <v>1993</v>
      </c>
      <c r="L11" s="121" t="s">
        <v>1993</v>
      </c>
      <c r="M11" s="77">
        <v>3.4392852695879515E-2</v>
      </c>
      <c r="N11" s="121" t="s">
        <v>1993</v>
      </c>
      <c r="O11" s="121" t="s">
        <v>1993</v>
      </c>
      <c r="P11" s="66">
        <v>250.40217351299998</v>
      </c>
      <c r="Q11" s="66">
        <v>48630.408997568004</v>
      </c>
      <c r="R11" s="121" t="s">
        <v>1993</v>
      </c>
      <c r="S11" s="67">
        <f t="shared" si="0"/>
        <v>0.69896791417772475</v>
      </c>
      <c r="T11" s="67">
        <f>Q11/'סכום נכסי הקרן'!$C$41</f>
        <v>0.18646969334829946</v>
      </c>
    </row>
    <row r="12" spans="1:20">
      <c r="A12" s="62" t="s">
        <v>280</v>
      </c>
      <c r="B12" s="59" t="s">
        <v>281</v>
      </c>
      <c r="C12" s="72" t="s">
        <v>116</v>
      </c>
      <c r="D12" s="72" t="s">
        <v>28</v>
      </c>
      <c r="E12" s="59" t="s">
        <v>282</v>
      </c>
      <c r="F12" s="72" t="s">
        <v>283</v>
      </c>
      <c r="G12" s="59" t="s">
        <v>284</v>
      </c>
      <c r="H12" s="59" t="s">
        <v>121</v>
      </c>
      <c r="I12" s="124" t="s">
        <v>1993</v>
      </c>
      <c r="J12" s="69">
        <v>5.1700000000108384</v>
      </c>
      <c r="K12" s="72" t="s">
        <v>123</v>
      </c>
      <c r="L12" s="73">
        <v>1.9900000000000001E-2</v>
      </c>
      <c r="M12" s="73">
        <v>2.0999999999967156E-2</v>
      </c>
      <c r="N12" s="69">
        <v>30612.44</v>
      </c>
      <c r="O12" s="71">
        <v>99.46</v>
      </c>
      <c r="P12" s="124" t="s">
        <v>1993</v>
      </c>
      <c r="Q12" s="69">
        <v>30.447133551</v>
      </c>
      <c r="R12" s="70">
        <v>1.1337940740740741E-5</v>
      </c>
      <c r="S12" s="70">
        <f t="shared" si="0"/>
        <v>4.37618557390652E-4</v>
      </c>
      <c r="T12" s="70">
        <f>Q12/'סכום נכסי הקרן'!$C$41</f>
        <v>1.1674727343694805E-4</v>
      </c>
    </row>
    <row r="13" spans="1:20">
      <c r="A13" s="62" t="s">
        <v>285</v>
      </c>
      <c r="B13" s="59" t="s">
        <v>286</v>
      </c>
      <c r="C13" s="72" t="s">
        <v>116</v>
      </c>
      <c r="D13" s="72" t="s">
        <v>28</v>
      </c>
      <c r="E13" s="59" t="s">
        <v>282</v>
      </c>
      <c r="F13" s="72" t="s">
        <v>283</v>
      </c>
      <c r="G13" s="59" t="s">
        <v>284</v>
      </c>
      <c r="H13" s="59" t="s">
        <v>121</v>
      </c>
      <c r="I13" s="124" t="s">
        <v>1993</v>
      </c>
      <c r="J13" s="69">
        <v>0.75</v>
      </c>
      <c r="K13" s="72" t="s">
        <v>123</v>
      </c>
      <c r="L13" s="73">
        <v>8.6E-3</v>
      </c>
      <c r="M13" s="73">
        <v>2.830233105721686E-2</v>
      </c>
      <c r="N13" s="69">
        <v>3.8269999999999997E-3</v>
      </c>
      <c r="O13" s="71">
        <v>111.16</v>
      </c>
      <c r="P13" s="124" t="s">
        <v>1993</v>
      </c>
      <c r="Q13" s="69">
        <v>4.2470000000000002E-6</v>
      </c>
      <c r="R13" s="70">
        <v>1.5299732024813789E-12</v>
      </c>
      <c r="S13" s="70">
        <f t="shared" si="0"/>
        <v>6.1042396983773092E-11</v>
      </c>
      <c r="T13" s="70">
        <f>Q13/'סכום נכסי הקרן'!$C$41</f>
        <v>1.6284806234918412E-11</v>
      </c>
    </row>
    <row r="14" spans="1:20">
      <c r="A14" s="62" t="s">
        <v>287</v>
      </c>
      <c r="B14" s="59" t="s">
        <v>288</v>
      </c>
      <c r="C14" s="72" t="s">
        <v>116</v>
      </c>
      <c r="D14" s="72" t="s">
        <v>28</v>
      </c>
      <c r="E14" s="59" t="s">
        <v>289</v>
      </c>
      <c r="F14" s="72" t="s">
        <v>119</v>
      </c>
      <c r="G14" s="59" t="s">
        <v>290</v>
      </c>
      <c r="H14" s="59" t="s">
        <v>291</v>
      </c>
      <c r="I14" s="124" t="s">
        <v>1993</v>
      </c>
      <c r="J14" s="69">
        <v>12.409999999997794</v>
      </c>
      <c r="K14" s="72" t="s">
        <v>123</v>
      </c>
      <c r="L14" s="73">
        <v>2.07E-2</v>
      </c>
      <c r="M14" s="73">
        <v>2.7699999999994684E-2</v>
      </c>
      <c r="N14" s="69">
        <v>970124.77211100003</v>
      </c>
      <c r="O14" s="71">
        <v>100.85</v>
      </c>
      <c r="P14" s="124" t="s">
        <v>1993</v>
      </c>
      <c r="Q14" s="69">
        <v>978.37083267599996</v>
      </c>
      <c r="R14" s="70">
        <v>2.9423923476482023E-4</v>
      </c>
      <c r="S14" s="70">
        <f t="shared" si="0"/>
        <v>1.4062185252072765E-2</v>
      </c>
      <c r="T14" s="70">
        <f>Q14/'סכום נכסי הקרן'!$C$41</f>
        <v>3.7514903310629723E-3</v>
      </c>
    </row>
    <row r="15" spans="1:20">
      <c r="A15" s="62" t="s">
        <v>292</v>
      </c>
      <c r="B15" s="59" t="s">
        <v>293</v>
      </c>
      <c r="C15" s="72" t="s">
        <v>116</v>
      </c>
      <c r="D15" s="72" t="s">
        <v>28</v>
      </c>
      <c r="E15" s="59" t="s">
        <v>294</v>
      </c>
      <c r="F15" s="72" t="s">
        <v>295</v>
      </c>
      <c r="G15" s="59" t="s">
        <v>296</v>
      </c>
      <c r="H15" s="59" t="s">
        <v>121</v>
      </c>
      <c r="I15" s="124" t="s">
        <v>1993</v>
      </c>
      <c r="J15" s="69">
        <v>4.0199999999980154</v>
      </c>
      <c r="K15" s="72" t="s">
        <v>123</v>
      </c>
      <c r="L15" s="73">
        <v>3.85E-2</v>
      </c>
      <c r="M15" s="73">
        <v>2.1399999999994868E-2</v>
      </c>
      <c r="N15" s="69">
        <v>740711.64472600003</v>
      </c>
      <c r="O15" s="71">
        <v>121.06</v>
      </c>
      <c r="P15" s="124" t="s">
        <v>1993</v>
      </c>
      <c r="Q15" s="69">
        <v>896.70551043900002</v>
      </c>
      <c r="R15" s="70">
        <v>2.8680501827447005E-4</v>
      </c>
      <c r="S15" s="70">
        <f t="shared" si="0"/>
        <v>1.288840446097347E-2</v>
      </c>
      <c r="T15" s="70">
        <f>Q15/'סכום נכסי הקרן'!$C$41</f>
        <v>3.4383507151595771E-3</v>
      </c>
    </row>
    <row r="16" spans="1:20">
      <c r="A16" s="62" t="s">
        <v>297</v>
      </c>
      <c r="B16" s="59" t="s">
        <v>298</v>
      </c>
      <c r="C16" s="72" t="s">
        <v>116</v>
      </c>
      <c r="D16" s="72" t="s">
        <v>28</v>
      </c>
      <c r="E16" s="59" t="s">
        <v>294</v>
      </c>
      <c r="F16" s="72" t="s">
        <v>295</v>
      </c>
      <c r="G16" s="59" t="s">
        <v>296</v>
      </c>
      <c r="H16" s="59" t="s">
        <v>121</v>
      </c>
      <c r="I16" s="124" t="s">
        <v>1993</v>
      </c>
      <c r="J16" s="69">
        <v>1.5999999999982424</v>
      </c>
      <c r="K16" s="72" t="s">
        <v>123</v>
      </c>
      <c r="L16" s="73">
        <v>4.4999999999999998E-2</v>
      </c>
      <c r="M16" s="73">
        <v>2.1100000000002637E-2</v>
      </c>
      <c r="N16" s="69">
        <v>95540.311711999995</v>
      </c>
      <c r="O16" s="71">
        <v>119.1</v>
      </c>
      <c r="P16" s="124" t="s">
        <v>1993</v>
      </c>
      <c r="Q16" s="69">
        <v>113.78851492699999</v>
      </c>
      <c r="R16" s="70">
        <v>3.2325136965436781E-5</v>
      </c>
      <c r="S16" s="70">
        <f t="shared" si="0"/>
        <v>1.6354894514640744E-3</v>
      </c>
      <c r="T16" s="70">
        <f>Q16/'סכום נכסי הקרן'!$C$41</f>
        <v>4.3631361369091506E-4</v>
      </c>
    </row>
    <row r="17" spans="1:20">
      <c r="A17" s="62" t="s">
        <v>299</v>
      </c>
      <c r="B17" s="59" t="s">
        <v>300</v>
      </c>
      <c r="C17" s="72" t="s">
        <v>116</v>
      </c>
      <c r="D17" s="72" t="s">
        <v>28</v>
      </c>
      <c r="E17" s="59" t="s">
        <v>294</v>
      </c>
      <c r="F17" s="72" t="s">
        <v>295</v>
      </c>
      <c r="G17" s="59" t="s">
        <v>296</v>
      </c>
      <c r="H17" s="59" t="s">
        <v>121</v>
      </c>
      <c r="I17" s="124" t="s">
        <v>1993</v>
      </c>
      <c r="J17" s="69">
        <v>6.4100000000006423</v>
      </c>
      <c r="K17" s="72" t="s">
        <v>123</v>
      </c>
      <c r="L17" s="73">
        <v>2.3900000000000001E-2</v>
      </c>
      <c r="M17" s="73">
        <v>2.5900000000001411E-2</v>
      </c>
      <c r="N17" s="69">
        <v>1155506.5314730001</v>
      </c>
      <c r="O17" s="71">
        <v>110.53</v>
      </c>
      <c r="P17" s="124" t="s">
        <v>1993</v>
      </c>
      <c r="Q17" s="69">
        <v>1277.1813740979999</v>
      </c>
      <c r="R17" s="70">
        <v>2.9711045490503319E-4</v>
      </c>
      <c r="S17" s="70">
        <f t="shared" si="0"/>
        <v>1.8357007878024707E-2</v>
      </c>
      <c r="T17" s="70">
        <f>Q17/'סכום נכסי הקרן'!$C$41</f>
        <v>4.8972571707164526E-3</v>
      </c>
    </row>
    <row r="18" spans="1:20">
      <c r="A18" s="62" t="s">
        <v>301</v>
      </c>
      <c r="B18" s="59" t="s">
        <v>302</v>
      </c>
      <c r="C18" s="72" t="s">
        <v>116</v>
      </c>
      <c r="D18" s="72" t="s">
        <v>28</v>
      </c>
      <c r="E18" s="59" t="s">
        <v>294</v>
      </c>
      <c r="F18" s="72" t="s">
        <v>295</v>
      </c>
      <c r="G18" s="59" t="s">
        <v>296</v>
      </c>
      <c r="H18" s="59" t="s">
        <v>121</v>
      </c>
      <c r="I18" s="124" t="s">
        <v>1993</v>
      </c>
      <c r="J18" s="69">
        <v>3.500000000013745</v>
      </c>
      <c r="K18" s="72" t="s">
        <v>123</v>
      </c>
      <c r="L18" s="73">
        <v>0.01</v>
      </c>
      <c r="M18" s="73">
        <v>1.8800000000058648E-2</v>
      </c>
      <c r="N18" s="69">
        <v>102015.719054</v>
      </c>
      <c r="O18" s="71">
        <v>106.97</v>
      </c>
      <c r="P18" s="124" t="s">
        <v>1993</v>
      </c>
      <c r="Q18" s="69">
        <v>109.126218197</v>
      </c>
      <c r="R18" s="70">
        <v>8.4889938059864818E-5</v>
      </c>
      <c r="S18" s="70">
        <f t="shared" si="0"/>
        <v>1.568477968570548E-3</v>
      </c>
      <c r="T18" s="70">
        <f>Q18/'סכום נכסי הקרן'!$C$41</f>
        <v>4.1843638297329235E-4</v>
      </c>
    </row>
    <row r="19" spans="1:20">
      <c r="A19" s="62" t="s">
        <v>303</v>
      </c>
      <c r="B19" s="59" t="s">
        <v>304</v>
      </c>
      <c r="C19" s="72" t="s">
        <v>116</v>
      </c>
      <c r="D19" s="72" t="s">
        <v>28</v>
      </c>
      <c r="E19" s="59" t="s">
        <v>294</v>
      </c>
      <c r="F19" s="72" t="s">
        <v>295</v>
      </c>
      <c r="G19" s="59" t="s">
        <v>296</v>
      </c>
      <c r="H19" s="59" t="s">
        <v>121</v>
      </c>
      <c r="I19" s="124" t="s">
        <v>1993</v>
      </c>
      <c r="J19" s="69">
        <v>11.370000000006499</v>
      </c>
      <c r="K19" s="72" t="s">
        <v>123</v>
      </c>
      <c r="L19" s="73">
        <v>1.2500000000000001E-2</v>
      </c>
      <c r="M19" s="73">
        <v>3.0100000000013703E-2</v>
      </c>
      <c r="N19" s="69">
        <v>498209.36018299998</v>
      </c>
      <c r="O19" s="71">
        <v>90.79</v>
      </c>
      <c r="P19" s="124" t="s">
        <v>1993</v>
      </c>
      <c r="Q19" s="69">
        <v>452.32425183800001</v>
      </c>
      <c r="R19" s="70">
        <v>1.1608214514073006E-4</v>
      </c>
      <c r="S19" s="70">
        <f t="shared" si="0"/>
        <v>6.5012848001138107E-3</v>
      </c>
      <c r="T19" s="70">
        <f>Q19/'סכום נכסי הקרן'!$C$41</f>
        <v>1.7344037665496276E-3</v>
      </c>
    </row>
    <row r="20" spans="1:20">
      <c r="A20" s="62" t="s">
        <v>305</v>
      </c>
      <c r="B20" s="59" t="s">
        <v>306</v>
      </c>
      <c r="C20" s="72" t="s">
        <v>116</v>
      </c>
      <c r="D20" s="72" t="s">
        <v>28</v>
      </c>
      <c r="E20" s="59" t="s">
        <v>294</v>
      </c>
      <c r="F20" s="72" t="s">
        <v>295</v>
      </c>
      <c r="G20" s="59" t="s">
        <v>296</v>
      </c>
      <c r="H20" s="59" t="s">
        <v>121</v>
      </c>
      <c r="I20" s="124" t="s">
        <v>1993</v>
      </c>
      <c r="J20" s="69">
        <v>8.2999999999871878</v>
      </c>
      <c r="K20" s="72" t="s">
        <v>123</v>
      </c>
      <c r="L20" s="73">
        <v>0.03</v>
      </c>
      <c r="M20" s="73">
        <v>2.8299999999962386E-2</v>
      </c>
      <c r="N20" s="69">
        <v>235337.127423</v>
      </c>
      <c r="O20" s="71">
        <v>102.81</v>
      </c>
      <c r="P20" s="124" t="s">
        <v>1993</v>
      </c>
      <c r="Q20" s="69">
        <v>241.950119277</v>
      </c>
      <c r="R20" s="70">
        <v>9.206940281422676E-5</v>
      </c>
      <c r="S20" s="70">
        <f t="shared" si="0"/>
        <v>3.4775642173717649E-3</v>
      </c>
      <c r="T20" s="70">
        <f>Q20/'סכום נכסי הקרן'!$C$41</f>
        <v>9.2773977182513377E-4</v>
      </c>
    </row>
    <row r="21" spans="1:20">
      <c r="A21" s="62" t="s">
        <v>307</v>
      </c>
      <c r="B21" s="59" t="s">
        <v>308</v>
      </c>
      <c r="C21" s="72" t="s">
        <v>116</v>
      </c>
      <c r="D21" s="72" t="s">
        <v>28</v>
      </c>
      <c r="E21" s="59" t="s">
        <v>294</v>
      </c>
      <c r="F21" s="72" t="s">
        <v>295</v>
      </c>
      <c r="G21" s="59" t="s">
        <v>296</v>
      </c>
      <c r="H21" s="59" t="s">
        <v>121</v>
      </c>
      <c r="I21" s="124" t="s">
        <v>1993</v>
      </c>
      <c r="J21" s="69">
        <v>11.050000000000225</v>
      </c>
      <c r="K21" s="72" t="s">
        <v>123</v>
      </c>
      <c r="L21" s="73">
        <v>3.2000000000000001E-2</v>
      </c>
      <c r="M21" s="73">
        <v>3.0400000000004784E-2</v>
      </c>
      <c r="N21" s="69">
        <v>648218.41700000002</v>
      </c>
      <c r="O21" s="71">
        <v>103.2</v>
      </c>
      <c r="P21" s="124" t="s">
        <v>1993</v>
      </c>
      <c r="Q21" s="69">
        <v>668.96142061699993</v>
      </c>
      <c r="R21" s="70">
        <v>2.0768416531728127E-4</v>
      </c>
      <c r="S21" s="70">
        <f t="shared" si="0"/>
        <v>9.6150243946625195E-3</v>
      </c>
      <c r="T21" s="70">
        <f>Q21/'סכום נכסי הקרן'!$C$41</f>
        <v>2.5650829087317164E-3</v>
      </c>
    </row>
    <row r="22" spans="1:20">
      <c r="A22" s="62" t="s">
        <v>309</v>
      </c>
      <c r="B22" s="59" t="s">
        <v>310</v>
      </c>
      <c r="C22" s="72" t="s">
        <v>116</v>
      </c>
      <c r="D22" s="72" t="s">
        <v>28</v>
      </c>
      <c r="E22" s="59" t="s">
        <v>311</v>
      </c>
      <c r="F22" s="72" t="s">
        <v>312</v>
      </c>
      <c r="G22" s="59" t="s">
        <v>296</v>
      </c>
      <c r="H22" s="59" t="s">
        <v>121</v>
      </c>
      <c r="I22" s="124" t="s">
        <v>1993</v>
      </c>
      <c r="J22" s="69">
        <v>3.3800000000003201</v>
      </c>
      <c r="K22" s="72" t="s">
        <v>123</v>
      </c>
      <c r="L22" s="73">
        <v>1.34E-2</v>
      </c>
      <c r="M22" s="73">
        <v>2.539999999999893E-2</v>
      </c>
      <c r="N22" s="69">
        <v>1271146.251859</v>
      </c>
      <c r="O22" s="71">
        <v>108.45</v>
      </c>
      <c r="P22" s="69">
        <v>120.71198537900001</v>
      </c>
      <c r="Q22" s="69">
        <v>1499.270095504</v>
      </c>
      <c r="R22" s="70">
        <v>4.7671993900710196E-4</v>
      </c>
      <c r="S22" s="70">
        <f t="shared" si="0"/>
        <v>2.1549102979904537E-2</v>
      </c>
      <c r="T22" s="70">
        <f>Q22/'סכום נכסי הקרן'!$C$41</f>
        <v>5.7488398867648364E-3</v>
      </c>
    </row>
    <row r="23" spans="1:20">
      <c r="A23" s="62" t="s">
        <v>313</v>
      </c>
      <c r="B23" s="59" t="s">
        <v>314</v>
      </c>
      <c r="C23" s="72" t="s">
        <v>116</v>
      </c>
      <c r="D23" s="72" t="s">
        <v>28</v>
      </c>
      <c r="E23" s="59" t="s">
        <v>311</v>
      </c>
      <c r="F23" s="72" t="s">
        <v>312</v>
      </c>
      <c r="G23" s="59" t="s">
        <v>296</v>
      </c>
      <c r="H23" s="59" t="s">
        <v>121</v>
      </c>
      <c r="I23" s="124" t="s">
        <v>1993</v>
      </c>
      <c r="J23" s="69">
        <v>3.1100000000001327</v>
      </c>
      <c r="K23" s="72" t="s">
        <v>123</v>
      </c>
      <c r="L23" s="73">
        <v>1.77E-2</v>
      </c>
      <c r="M23" s="73">
        <v>2.3899999999998679E-2</v>
      </c>
      <c r="N23" s="69">
        <v>828340.52076199988</v>
      </c>
      <c r="O23" s="71">
        <v>109.35</v>
      </c>
      <c r="P23" s="124" t="s">
        <v>1993</v>
      </c>
      <c r="Q23" s="69">
        <v>905.79036490800002</v>
      </c>
      <c r="R23" s="70">
        <v>3.0046277483041666E-4</v>
      </c>
      <c r="S23" s="70">
        <f t="shared" si="0"/>
        <v>1.3018981643228357E-2</v>
      </c>
      <c r="T23" s="70">
        <f>Q23/'סכום נכסי הקרן'!$C$41</f>
        <v>3.4731859152302385E-3</v>
      </c>
    </row>
    <row r="24" spans="1:20">
      <c r="A24" s="62" t="s">
        <v>315</v>
      </c>
      <c r="B24" s="59" t="s">
        <v>316</v>
      </c>
      <c r="C24" s="72" t="s">
        <v>116</v>
      </c>
      <c r="D24" s="72" t="s">
        <v>28</v>
      </c>
      <c r="E24" s="59" t="s">
        <v>311</v>
      </c>
      <c r="F24" s="72" t="s">
        <v>312</v>
      </c>
      <c r="G24" s="59" t="s">
        <v>296</v>
      </c>
      <c r="H24" s="59" t="s">
        <v>121</v>
      </c>
      <c r="I24" s="124" t="s">
        <v>1993</v>
      </c>
      <c r="J24" s="69">
        <v>6.1600000000014363</v>
      </c>
      <c r="K24" s="72" t="s">
        <v>123</v>
      </c>
      <c r="L24" s="73">
        <v>2.4799999999999999E-2</v>
      </c>
      <c r="M24" s="73">
        <v>2.8500000000008244E-2</v>
      </c>
      <c r="N24" s="69">
        <v>1557532.2939559999</v>
      </c>
      <c r="O24" s="71">
        <v>109.05</v>
      </c>
      <c r="P24" s="124" t="s">
        <v>1993</v>
      </c>
      <c r="Q24" s="69">
        <v>1698.4889674160002</v>
      </c>
      <c r="R24" s="70">
        <v>4.7276886375615041E-4</v>
      </c>
      <c r="S24" s="70">
        <f t="shared" si="0"/>
        <v>2.4412488302699865E-2</v>
      </c>
      <c r="T24" s="70">
        <f>Q24/'סכום נכסי הקרן'!$C$41</f>
        <v>6.5127298626127183E-3</v>
      </c>
    </row>
    <row r="25" spans="1:20">
      <c r="A25" s="62" t="s">
        <v>317</v>
      </c>
      <c r="B25" s="59" t="s">
        <v>318</v>
      </c>
      <c r="C25" s="72" t="s">
        <v>116</v>
      </c>
      <c r="D25" s="72" t="s">
        <v>28</v>
      </c>
      <c r="E25" s="59" t="s">
        <v>311</v>
      </c>
      <c r="F25" s="72" t="s">
        <v>312</v>
      </c>
      <c r="G25" s="59" t="s">
        <v>319</v>
      </c>
      <c r="H25" s="59" t="s">
        <v>291</v>
      </c>
      <c r="I25" s="124" t="s">
        <v>1993</v>
      </c>
      <c r="J25" s="69">
        <v>7.4899999999979627</v>
      </c>
      <c r="K25" s="72" t="s">
        <v>123</v>
      </c>
      <c r="L25" s="73">
        <v>9.0000000000000011E-3</v>
      </c>
      <c r="M25" s="73">
        <v>3.0399999999988367E-2</v>
      </c>
      <c r="N25" s="69">
        <v>912972.66430499998</v>
      </c>
      <c r="O25" s="71">
        <v>93.65</v>
      </c>
      <c r="P25" s="69">
        <v>4.2066295650000001</v>
      </c>
      <c r="Q25" s="69">
        <v>859.20548817499991</v>
      </c>
      <c r="R25" s="70">
        <v>3.5431692183876193E-4</v>
      </c>
      <c r="S25" s="70">
        <f t="shared" si="0"/>
        <v>1.234941429239814E-2</v>
      </c>
      <c r="T25" s="70">
        <f>Q25/'סכום נכסי הקרן'!$C$41</f>
        <v>3.2945596635056171E-3</v>
      </c>
    </row>
    <row r="26" spans="1:20">
      <c r="A26" s="62" t="s">
        <v>320</v>
      </c>
      <c r="B26" s="59" t="s">
        <v>321</v>
      </c>
      <c r="C26" s="72" t="s">
        <v>116</v>
      </c>
      <c r="D26" s="72" t="s">
        <v>28</v>
      </c>
      <c r="E26" s="59" t="s">
        <v>311</v>
      </c>
      <c r="F26" s="72" t="s">
        <v>312</v>
      </c>
      <c r="G26" s="59" t="s">
        <v>319</v>
      </c>
      <c r="H26" s="59" t="s">
        <v>291</v>
      </c>
      <c r="I26" s="124" t="s">
        <v>1993</v>
      </c>
      <c r="J26" s="69">
        <v>11.030000000002232</v>
      </c>
      <c r="K26" s="72" t="s">
        <v>123</v>
      </c>
      <c r="L26" s="73">
        <v>1.6899999999999998E-2</v>
      </c>
      <c r="M26" s="73">
        <v>3.3700000000005802E-2</v>
      </c>
      <c r="N26" s="69">
        <v>1849158.9982419997</v>
      </c>
      <c r="O26" s="71">
        <v>91.53</v>
      </c>
      <c r="P26" s="69">
        <v>15.451624804</v>
      </c>
      <c r="Q26" s="69">
        <v>1707.9868116729997</v>
      </c>
      <c r="R26" s="70">
        <v>4.2383129761492191E-4</v>
      </c>
      <c r="S26" s="70">
        <f t="shared" si="0"/>
        <v>2.454900141304265E-2</v>
      </c>
      <c r="T26" s="70">
        <f>Q26/'סכום נכסי הקרן'!$C$41</f>
        <v>6.5491486413682331E-3</v>
      </c>
    </row>
    <row r="27" spans="1:20">
      <c r="A27" s="62" t="s">
        <v>322</v>
      </c>
      <c r="B27" s="59" t="s">
        <v>323</v>
      </c>
      <c r="C27" s="72" t="s">
        <v>116</v>
      </c>
      <c r="D27" s="72" t="s">
        <v>28</v>
      </c>
      <c r="E27" s="59" t="s">
        <v>324</v>
      </c>
      <c r="F27" s="72" t="s">
        <v>312</v>
      </c>
      <c r="G27" s="59" t="s">
        <v>325</v>
      </c>
      <c r="H27" s="59" t="s">
        <v>121</v>
      </c>
      <c r="I27" s="124" t="s">
        <v>1993</v>
      </c>
      <c r="J27" s="69">
        <v>2.2800000000014564</v>
      </c>
      <c r="K27" s="72" t="s">
        <v>123</v>
      </c>
      <c r="L27" s="73">
        <v>3.2000000000000001E-2</v>
      </c>
      <c r="M27" s="73">
        <v>2.4500000000014736E-2</v>
      </c>
      <c r="N27" s="69">
        <v>502225.215624</v>
      </c>
      <c r="O27" s="71">
        <v>114.84</v>
      </c>
      <c r="P27" s="124" t="s">
        <v>1993</v>
      </c>
      <c r="Q27" s="69">
        <v>576.75546974700001</v>
      </c>
      <c r="R27" s="70">
        <v>3.5800462689835575E-4</v>
      </c>
      <c r="S27" s="70">
        <f t="shared" si="0"/>
        <v>8.289742488076032E-3</v>
      </c>
      <c r="T27" s="70">
        <f>Q27/'סכום נכסי הקרן'!$C$41</f>
        <v>2.2115260347914394E-3</v>
      </c>
    </row>
    <row r="28" spans="1:20">
      <c r="A28" s="62" t="s">
        <v>326</v>
      </c>
      <c r="B28" s="59" t="s">
        <v>327</v>
      </c>
      <c r="C28" s="72" t="s">
        <v>116</v>
      </c>
      <c r="D28" s="72" t="s">
        <v>28</v>
      </c>
      <c r="E28" s="59" t="s">
        <v>324</v>
      </c>
      <c r="F28" s="72" t="s">
        <v>312</v>
      </c>
      <c r="G28" s="59" t="s">
        <v>325</v>
      </c>
      <c r="H28" s="59" t="s">
        <v>121</v>
      </c>
      <c r="I28" s="124" t="s">
        <v>1993</v>
      </c>
      <c r="J28" s="69">
        <v>4.0400000000031673</v>
      </c>
      <c r="K28" s="72" t="s">
        <v>123</v>
      </c>
      <c r="L28" s="73">
        <v>1.1399999999999999E-2</v>
      </c>
      <c r="M28" s="73">
        <v>2.6000000000017596E-2</v>
      </c>
      <c r="N28" s="69">
        <v>547163.20534400002</v>
      </c>
      <c r="O28" s="71">
        <v>103.86</v>
      </c>
      <c r="P28" s="124" t="s">
        <v>1993</v>
      </c>
      <c r="Q28" s="69">
        <v>568.28372267999998</v>
      </c>
      <c r="R28" s="70">
        <v>2.3155613279655419E-4</v>
      </c>
      <c r="S28" s="70">
        <f t="shared" si="0"/>
        <v>8.1679775369081654E-3</v>
      </c>
      <c r="T28" s="70">
        <f>Q28/'סכום נכסי הקרן'!$C$41</f>
        <v>2.1790417495413019E-3</v>
      </c>
    </row>
    <row r="29" spans="1:20">
      <c r="A29" s="62" t="s">
        <v>328</v>
      </c>
      <c r="B29" s="59" t="s">
        <v>329</v>
      </c>
      <c r="C29" s="72" t="s">
        <v>116</v>
      </c>
      <c r="D29" s="72" t="s">
        <v>28</v>
      </c>
      <c r="E29" s="59" t="s">
        <v>324</v>
      </c>
      <c r="F29" s="72" t="s">
        <v>312</v>
      </c>
      <c r="G29" s="59" t="s">
        <v>325</v>
      </c>
      <c r="H29" s="59" t="s">
        <v>121</v>
      </c>
      <c r="I29" s="124" t="s">
        <v>1993</v>
      </c>
      <c r="J29" s="69">
        <v>6.3099999999986389</v>
      </c>
      <c r="K29" s="72" t="s">
        <v>123</v>
      </c>
      <c r="L29" s="73">
        <v>9.1999999999999998E-3</v>
      </c>
      <c r="M29" s="73">
        <v>3.0199999999985749E-2</v>
      </c>
      <c r="N29" s="69">
        <v>779754.6035330001</v>
      </c>
      <c r="O29" s="71">
        <v>97.97</v>
      </c>
      <c r="P29" s="69">
        <v>8.0084619199999985</v>
      </c>
      <c r="Q29" s="69">
        <v>771.93409315500003</v>
      </c>
      <c r="R29" s="70">
        <v>3.2066062217580779E-4</v>
      </c>
      <c r="S29" s="70">
        <f t="shared" si="0"/>
        <v>1.1095057066088154E-2</v>
      </c>
      <c r="T29" s="70">
        <f>Q29/'סכום נכסי הקרן'!$C$41</f>
        <v>2.9599239776681506E-3</v>
      </c>
    </row>
    <row r="30" spans="1:20">
      <c r="A30" s="62" t="s">
        <v>330</v>
      </c>
      <c r="B30" s="59" t="s">
        <v>331</v>
      </c>
      <c r="C30" s="72" t="s">
        <v>116</v>
      </c>
      <c r="D30" s="72" t="s">
        <v>28</v>
      </c>
      <c r="E30" s="59" t="s">
        <v>332</v>
      </c>
      <c r="F30" s="72" t="s">
        <v>312</v>
      </c>
      <c r="G30" s="59" t="s">
        <v>333</v>
      </c>
      <c r="H30" s="59" t="s">
        <v>291</v>
      </c>
      <c r="I30" s="124" t="s">
        <v>1993</v>
      </c>
      <c r="J30" s="69">
        <v>2.3699999999971917</v>
      </c>
      <c r="K30" s="72" t="s">
        <v>123</v>
      </c>
      <c r="L30" s="73">
        <v>2.3399999999999997E-2</v>
      </c>
      <c r="M30" s="73">
        <v>2.5299999999994591E-2</v>
      </c>
      <c r="N30" s="69">
        <v>343901.89380299998</v>
      </c>
      <c r="O30" s="71">
        <v>112.87</v>
      </c>
      <c r="P30" s="124" t="s">
        <v>1993</v>
      </c>
      <c r="Q30" s="69">
        <v>388.16207255699999</v>
      </c>
      <c r="R30" s="70">
        <v>1.3283184131783799E-4</v>
      </c>
      <c r="S30" s="70">
        <f t="shared" si="0"/>
        <v>5.5790777789188903E-3</v>
      </c>
      <c r="T30" s="70">
        <f>Q30/'סכום נכסי הקרן'!$C$41</f>
        <v>1.4883786530103806E-3</v>
      </c>
    </row>
    <row r="31" spans="1:20">
      <c r="A31" s="62" t="s">
        <v>334</v>
      </c>
      <c r="B31" s="59" t="s">
        <v>335</v>
      </c>
      <c r="C31" s="72" t="s">
        <v>116</v>
      </c>
      <c r="D31" s="72" t="s">
        <v>28</v>
      </c>
      <c r="E31" s="59" t="s">
        <v>332</v>
      </c>
      <c r="F31" s="72" t="s">
        <v>312</v>
      </c>
      <c r="G31" s="59" t="s">
        <v>333</v>
      </c>
      <c r="H31" s="59" t="s">
        <v>291</v>
      </c>
      <c r="I31" s="124" t="s">
        <v>1993</v>
      </c>
      <c r="J31" s="69">
        <v>5.6700000000019628</v>
      </c>
      <c r="K31" s="72" t="s">
        <v>123</v>
      </c>
      <c r="L31" s="73">
        <v>6.5000000000000006E-3</v>
      </c>
      <c r="M31" s="73">
        <v>2.8800000000015546E-2</v>
      </c>
      <c r="N31" s="69">
        <v>1105359.251041</v>
      </c>
      <c r="O31" s="71">
        <v>97.78</v>
      </c>
      <c r="P31" s="124" t="s">
        <v>1993</v>
      </c>
      <c r="Q31" s="69">
        <v>1080.820331764</v>
      </c>
      <c r="R31" s="70">
        <v>5.1780757023235104E-4</v>
      </c>
      <c r="S31" s="70">
        <f t="shared" si="0"/>
        <v>1.5534698318735914E-2</v>
      </c>
      <c r="T31" s="70">
        <f>Q31/'סכום נכסי הקרן'!$C$41</f>
        <v>4.1443253302418112E-3</v>
      </c>
    </row>
    <row r="32" spans="1:20">
      <c r="A32" s="62" t="s">
        <v>336</v>
      </c>
      <c r="B32" s="59" t="s">
        <v>337</v>
      </c>
      <c r="C32" s="72" t="s">
        <v>116</v>
      </c>
      <c r="D32" s="72" t="s">
        <v>28</v>
      </c>
      <c r="E32" s="59" t="s">
        <v>332</v>
      </c>
      <c r="F32" s="72" t="s">
        <v>312</v>
      </c>
      <c r="G32" s="59" t="s">
        <v>333</v>
      </c>
      <c r="H32" s="59" t="s">
        <v>291</v>
      </c>
      <c r="I32" s="124" t="s">
        <v>1993</v>
      </c>
      <c r="J32" s="69">
        <v>8.669999999997307</v>
      </c>
      <c r="K32" s="72" t="s">
        <v>123</v>
      </c>
      <c r="L32" s="73">
        <v>2.64E-2</v>
      </c>
      <c r="M32" s="73">
        <v>2.9599999999908838E-2</v>
      </c>
      <c r="N32" s="69">
        <v>48405.920750000005</v>
      </c>
      <c r="O32" s="71">
        <v>99.71</v>
      </c>
      <c r="P32" s="124" t="s">
        <v>1993</v>
      </c>
      <c r="Q32" s="69">
        <v>48.265544038999998</v>
      </c>
      <c r="R32" s="70">
        <v>1.6135306916666668E-4</v>
      </c>
      <c r="S32" s="70">
        <f t="shared" si="0"/>
        <v>6.9372368727723592E-4</v>
      </c>
      <c r="T32" s="70">
        <f>Q32/'סכום נכסי הקרן'!$C$41</f>
        <v>1.8507064574947878E-4</v>
      </c>
    </row>
    <row r="33" spans="1:20">
      <c r="A33" s="62" t="s">
        <v>338</v>
      </c>
      <c r="B33" s="59" t="s">
        <v>339</v>
      </c>
      <c r="C33" s="72" t="s">
        <v>116</v>
      </c>
      <c r="D33" s="72" t="s">
        <v>28</v>
      </c>
      <c r="E33" s="59" t="s">
        <v>340</v>
      </c>
      <c r="F33" s="72" t="s">
        <v>312</v>
      </c>
      <c r="G33" s="59" t="s">
        <v>325</v>
      </c>
      <c r="H33" s="59" t="s">
        <v>121</v>
      </c>
      <c r="I33" s="124" t="s">
        <v>1993</v>
      </c>
      <c r="J33" s="69">
        <v>2.0199999999948388</v>
      </c>
      <c r="K33" s="72" t="s">
        <v>123</v>
      </c>
      <c r="L33" s="73">
        <v>1.34E-2</v>
      </c>
      <c r="M33" s="73">
        <v>2.1900000000003042E-2</v>
      </c>
      <c r="N33" s="69">
        <v>118710.83353</v>
      </c>
      <c r="O33" s="71">
        <v>110.98</v>
      </c>
      <c r="P33" s="124" t="s">
        <v>1993</v>
      </c>
      <c r="Q33" s="69">
        <v>131.74527378399998</v>
      </c>
      <c r="R33" s="70">
        <v>2.2264561576997184E-4</v>
      </c>
      <c r="S33" s="70">
        <f t="shared" si="0"/>
        <v>1.8935830711228634E-3</v>
      </c>
      <c r="T33" s="70">
        <f>Q33/'סכום נכסי הקרן'!$C$41</f>
        <v>5.0516747255444224E-4</v>
      </c>
    </row>
    <row r="34" spans="1:20">
      <c r="A34" s="62" t="s">
        <v>341</v>
      </c>
      <c r="B34" s="59" t="s">
        <v>342</v>
      </c>
      <c r="C34" s="72" t="s">
        <v>116</v>
      </c>
      <c r="D34" s="72" t="s">
        <v>28</v>
      </c>
      <c r="E34" s="59" t="s">
        <v>340</v>
      </c>
      <c r="F34" s="72" t="s">
        <v>312</v>
      </c>
      <c r="G34" s="59" t="s">
        <v>333</v>
      </c>
      <c r="H34" s="59" t="s">
        <v>291</v>
      </c>
      <c r="I34" s="124" t="s">
        <v>1993</v>
      </c>
      <c r="J34" s="69">
        <v>3.6100000000020471</v>
      </c>
      <c r="K34" s="72" t="s">
        <v>123</v>
      </c>
      <c r="L34" s="73">
        <v>1.8200000000000001E-2</v>
      </c>
      <c r="M34" s="73">
        <v>2.4199999999992065E-2</v>
      </c>
      <c r="N34" s="69">
        <v>299298.163306</v>
      </c>
      <c r="O34" s="71">
        <v>109.37</v>
      </c>
      <c r="P34" s="124" t="s">
        <v>1993</v>
      </c>
      <c r="Q34" s="69">
        <v>327.34241145299995</v>
      </c>
      <c r="R34" s="70">
        <v>5.9804388357454798E-4</v>
      </c>
      <c r="S34" s="70">
        <f t="shared" si="0"/>
        <v>4.7049129808193115E-3</v>
      </c>
      <c r="T34" s="70">
        <f>Q34/'סכום נכסי הקרן'!$C$41</f>
        <v>1.2551701772976318E-3</v>
      </c>
    </row>
    <row r="35" spans="1:20">
      <c r="A35" s="62" t="s">
        <v>343</v>
      </c>
      <c r="B35" s="59" t="s">
        <v>344</v>
      </c>
      <c r="C35" s="72" t="s">
        <v>116</v>
      </c>
      <c r="D35" s="72" t="s">
        <v>28</v>
      </c>
      <c r="E35" s="59" t="s">
        <v>340</v>
      </c>
      <c r="F35" s="72" t="s">
        <v>312</v>
      </c>
      <c r="G35" s="59" t="s">
        <v>333</v>
      </c>
      <c r="H35" s="59" t="s">
        <v>291</v>
      </c>
      <c r="I35" s="124" t="s">
        <v>1993</v>
      </c>
      <c r="J35" s="69">
        <v>1.8599999999975338</v>
      </c>
      <c r="K35" s="72" t="s">
        <v>123</v>
      </c>
      <c r="L35" s="73">
        <v>2E-3</v>
      </c>
      <c r="M35" s="73">
        <v>2.0299999999952988E-2</v>
      </c>
      <c r="N35" s="69">
        <v>243306.67637900001</v>
      </c>
      <c r="O35" s="71">
        <v>106.67</v>
      </c>
      <c r="P35" s="124" t="s">
        <v>1993</v>
      </c>
      <c r="Q35" s="69">
        <v>259.53522807400003</v>
      </c>
      <c r="R35" s="70">
        <v>7.724021472349207E-4</v>
      </c>
      <c r="S35" s="70">
        <f t="shared" si="0"/>
        <v>3.7303160874422418E-3</v>
      </c>
      <c r="T35" s="70">
        <f>Q35/'סכום נכסי הקרן'!$C$41</f>
        <v>9.9516856612207397E-4</v>
      </c>
    </row>
    <row r="36" spans="1:20">
      <c r="A36" s="62" t="s">
        <v>345</v>
      </c>
      <c r="B36" s="59" t="s">
        <v>346</v>
      </c>
      <c r="C36" s="72" t="s">
        <v>116</v>
      </c>
      <c r="D36" s="72" t="s">
        <v>28</v>
      </c>
      <c r="E36" s="59" t="s">
        <v>347</v>
      </c>
      <c r="F36" s="72" t="s">
        <v>312</v>
      </c>
      <c r="G36" s="59" t="s">
        <v>333</v>
      </c>
      <c r="H36" s="59" t="s">
        <v>291</v>
      </c>
      <c r="I36" s="124" t="s">
        <v>1993</v>
      </c>
      <c r="J36" s="69">
        <v>1.2099999999982833</v>
      </c>
      <c r="K36" s="72" t="s">
        <v>123</v>
      </c>
      <c r="L36" s="73">
        <v>4.7500000000000001E-2</v>
      </c>
      <c r="M36" s="73">
        <v>2.4900000000017165E-2</v>
      </c>
      <c r="N36" s="69">
        <v>124354.084394</v>
      </c>
      <c r="O36" s="71">
        <v>140.54</v>
      </c>
      <c r="P36" s="124" t="s">
        <v>1993</v>
      </c>
      <c r="Q36" s="69">
        <v>174.76723383000001</v>
      </c>
      <c r="R36" s="70">
        <v>8.6757737159826991E-5</v>
      </c>
      <c r="S36" s="70">
        <f t="shared" si="0"/>
        <v>2.5119403972702517E-3</v>
      </c>
      <c r="T36" s="70">
        <f>Q36/'סכום נכסי הקרן'!$C$41</f>
        <v>6.7013198472668433E-4</v>
      </c>
    </row>
    <row r="37" spans="1:20">
      <c r="A37" s="62" t="s">
        <v>348</v>
      </c>
      <c r="B37" s="59" t="s">
        <v>349</v>
      </c>
      <c r="C37" s="72" t="s">
        <v>116</v>
      </c>
      <c r="D37" s="72" t="s">
        <v>28</v>
      </c>
      <c r="E37" s="59" t="s">
        <v>347</v>
      </c>
      <c r="F37" s="72" t="s">
        <v>312</v>
      </c>
      <c r="G37" s="59" t="s">
        <v>333</v>
      </c>
      <c r="H37" s="59" t="s">
        <v>291</v>
      </c>
      <c r="I37" s="124" t="s">
        <v>1993</v>
      </c>
      <c r="J37" s="69">
        <v>4.0699999999952352</v>
      </c>
      <c r="K37" s="72" t="s">
        <v>123</v>
      </c>
      <c r="L37" s="73">
        <v>5.0000000000000001E-3</v>
      </c>
      <c r="M37" s="73">
        <v>2.7199999999974009E-2</v>
      </c>
      <c r="N37" s="69">
        <v>272839.27989200002</v>
      </c>
      <c r="O37" s="71">
        <v>101.54</v>
      </c>
      <c r="P37" s="124" t="s">
        <v>1993</v>
      </c>
      <c r="Q37" s="69">
        <v>277.04100377600003</v>
      </c>
      <c r="R37" s="70">
        <v>1.4491800422551402E-4</v>
      </c>
      <c r="S37" s="70">
        <f t="shared" si="0"/>
        <v>3.9819276979697607E-3</v>
      </c>
      <c r="T37" s="70">
        <f>Q37/'סכום נכסי הקרן'!$C$41</f>
        <v>1.062293163555324E-3</v>
      </c>
    </row>
    <row r="38" spans="1:20">
      <c r="A38" s="62" t="s">
        <v>350</v>
      </c>
      <c r="B38" s="59" t="s">
        <v>351</v>
      </c>
      <c r="C38" s="72" t="s">
        <v>116</v>
      </c>
      <c r="D38" s="72" t="s">
        <v>28</v>
      </c>
      <c r="E38" s="59" t="s">
        <v>347</v>
      </c>
      <c r="F38" s="72" t="s">
        <v>312</v>
      </c>
      <c r="G38" s="59" t="s">
        <v>333</v>
      </c>
      <c r="H38" s="59" t="s">
        <v>291</v>
      </c>
      <c r="I38" s="124" t="s">
        <v>1993</v>
      </c>
      <c r="J38" s="69">
        <v>5.8900000000036119</v>
      </c>
      <c r="K38" s="72" t="s">
        <v>123</v>
      </c>
      <c r="L38" s="73">
        <v>5.8999999999999999E-3</v>
      </c>
      <c r="M38" s="73">
        <v>3.030000000002064E-2</v>
      </c>
      <c r="N38" s="69">
        <v>826411.23762400006</v>
      </c>
      <c r="O38" s="71">
        <v>93.79</v>
      </c>
      <c r="P38" s="124" t="s">
        <v>1993</v>
      </c>
      <c r="Q38" s="69">
        <v>775.09110227999997</v>
      </c>
      <c r="R38" s="70">
        <v>7.5169637630151138E-4</v>
      </c>
      <c r="S38" s="70">
        <f t="shared" si="0"/>
        <v>1.1140432955960922E-2</v>
      </c>
      <c r="T38" s="70">
        <f>Q38/'סכום נכסי הקרן'!$C$41</f>
        <v>2.97202929480554E-3</v>
      </c>
    </row>
    <row r="39" spans="1:20">
      <c r="A39" s="62" t="s">
        <v>352</v>
      </c>
      <c r="B39" s="59" t="s">
        <v>353</v>
      </c>
      <c r="C39" s="72" t="s">
        <v>116</v>
      </c>
      <c r="D39" s="72" t="s">
        <v>28</v>
      </c>
      <c r="E39" s="59" t="s">
        <v>354</v>
      </c>
      <c r="F39" s="72" t="s">
        <v>355</v>
      </c>
      <c r="G39" s="59" t="s">
        <v>325</v>
      </c>
      <c r="H39" s="59" t="s">
        <v>121</v>
      </c>
      <c r="I39" s="124" t="s">
        <v>1993</v>
      </c>
      <c r="J39" s="69">
        <v>5.0399999999992948</v>
      </c>
      <c r="K39" s="72" t="s">
        <v>123</v>
      </c>
      <c r="L39" s="73">
        <v>4.4000000000000003E-3</v>
      </c>
      <c r="M39" s="73">
        <v>2.4700000000005294E-2</v>
      </c>
      <c r="N39" s="69">
        <v>169048.954057</v>
      </c>
      <c r="O39" s="71">
        <v>100.57</v>
      </c>
      <c r="P39" s="124" t="s">
        <v>1993</v>
      </c>
      <c r="Q39" s="69">
        <v>170.01253295299998</v>
      </c>
      <c r="R39" s="70">
        <v>1.8956591576457178E-4</v>
      </c>
      <c r="S39" s="70">
        <f t="shared" si="0"/>
        <v>2.4436007837847491E-3</v>
      </c>
      <c r="T39" s="70">
        <f>Q39/'סכום נכסי הקרן'!$C$41</f>
        <v>6.5190043716677323E-4</v>
      </c>
    </row>
    <row r="40" spans="1:20">
      <c r="A40" s="62" t="s">
        <v>356</v>
      </c>
      <c r="B40" s="59" t="s">
        <v>357</v>
      </c>
      <c r="C40" s="72" t="s">
        <v>116</v>
      </c>
      <c r="D40" s="72" t="s">
        <v>28</v>
      </c>
      <c r="E40" s="59" t="s">
        <v>358</v>
      </c>
      <c r="F40" s="72" t="s">
        <v>312</v>
      </c>
      <c r="G40" s="59" t="s">
        <v>325</v>
      </c>
      <c r="H40" s="59" t="s">
        <v>121</v>
      </c>
      <c r="I40" s="124" t="s">
        <v>1993</v>
      </c>
      <c r="J40" s="69">
        <v>2.8400000000022643</v>
      </c>
      <c r="K40" s="72" t="s">
        <v>123</v>
      </c>
      <c r="L40" s="73">
        <v>1.5800000000000002E-2</v>
      </c>
      <c r="M40" s="73">
        <v>2.2000000000028302E-2</v>
      </c>
      <c r="N40" s="69">
        <v>318782.20958800003</v>
      </c>
      <c r="O40" s="71">
        <v>110.84</v>
      </c>
      <c r="P40" s="124" t="s">
        <v>1993</v>
      </c>
      <c r="Q40" s="69">
        <v>353.33821080499996</v>
      </c>
      <c r="R40" s="70">
        <v>6.8532924257228955E-4</v>
      </c>
      <c r="S40" s="70">
        <f t="shared" si="0"/>
        <v>5.0785522329867931E-3</v>
      </c>
      <c r="T40" s="70">
        <f>Q40/'סכום נכסי הקרן'!$C$41</f>
        <v>1.3548491401818177E-3</v>
      </c>
    </row>
    <row r="41" spans="1:20">
      <c r="A41" s="62" t="s">
        <v>359</v>
      </c>
      <c r="B41" s="59" t="s">
        <v>360</v>
      </c>
      <c r="C41" s="72" t="s">
        <v>116</v>
      </c>
      <c r="D41" s="72" t="s">
        <v>28</v>
      </c>
      <c r="E41" s="59" t="s">
        <v>358</v>
      </c>
      <c r="F41" s="72" t="s">
        <v>312</v>
      </c>
      <c r="G41" s="59" t="s">
        <v>325</v>
      </c>
      <c r="H41" s="59" t="s">
        <v>121</v>
      </c>
      <c r="I41" s="124" t="s">
        <v>1993</v>
      </c>
      <c r="J41" s="69">
        <v>5.4800000000004792</v>
      </c>
      <c r="K41" s="72" t="s">
        <v>123</v>
      </c>
      <c r="L41" s="73">
        <v>8.3999999999999995E-3</v>
      </c>
      <c r="M41" s="73">
        <v>2.5500000000007988E-2</v>
      </c>
      <c r="N41" s="69">
        <v>248098.67507</v>
      </c>
      <c r="O41" s="71">
        <v>100.94</v>
      </c>
      <c r="P41" s="124" t="s">
        <v>1993</v>
      </c>
      <c r="Q41" s="69">
        <v>250.43078355599999</v>
      </c>
      <c r="R41" s="70">
        <v>3.1253086165207368E-4</v>
      </c>
      <c r="S41" s="70">
        <f t="shared" si="0"/>
        <v>3.5994573361861799E-3</v>
      </c>
      <c r="T41" s="70">
        <f>Q41/'סכום נכסי הקרן'!$C$41</f>
        <v>9.6025824946273884E-4</v>
      </c>
    </row>
    <row r="42" spans="1:20">
      <c r="A42" s="62" t="s">
        <v>361</v>
      </c>
      <c r="B42" s="59" t="s">
        <v>362</v>
      </c>
      <c r="C42" s="72" t="s">
        <v>116</v>
      </c>
      <c r="D42" s="72" t="s">
        <v>28</v>
      </c>
      <c r="E42" s="59" t="s">
        <v>363</v>
      </c>
      <c r="F42" s="72" t="s">
        <v>283</v>
      </c>
      <c r="G42" s="59" t="s">
        <v>333</v>
      </c>
      <c r="H42" s="59" t="s">
        <v>291</v>
      </c>
      <c r="I42" s="124" t="s">
        <v>1993</v>
      </c>
      <c r="J42" s="69">
        <v>4.3000000000126235</v>
      </c>
      <c r="K42" s="72" t="s">
        <v>123</v>
      </c>
      <c r="L42" s="73">
        <v>2.7799999999999998E-2</v>
      </c>
      <c r="M42" s="73">
        <v>3.1000000000080331E-2</v>
      </c>
      <c r="N42" s="69">
        <v>1.5758520000000003</v>
      </c>
      <c r="O42" s="71">
        <v>5529999</v>
      </c>
      <c r="P42" s="124" t="s">
        <v>1993</v>
      </c>
      <c r="Q42" s="69">
        <v>87.144575012999994</v>
      </c>
      <c r="R42" s="70">
        <v>3.7681779053084656E-4</v>
      </c>
      <c r="S42" s="70">
        <f t="shared" si="0"/>
        <v>1.2525344344068139E-3</v>
      </c>
      <c r="T42" s="70">
        <f>Q42/'סכום נכסי הקרן'!$C$41</f>
        <v>3.3414940393478162E-4</v>
      </c>
    </row>
    <row r="43" spans="1:20">
      <c r="A43" s="62" t="s">
        <v>364</v>
      </c>
      <c r="B43" s="59" t="s">
        <v>365</v>
      </c>
      <c r="C43" s="72" t="s">
        <v>116</v>
      </c>
      <c r="D43" s="72" t="s">
        <v>28</v>
      </c>
      <c r="E43" s="59" t="s">
        <v>363</v>
      </c>
      <c r="F43" s="72" t="s">
        <v>283</v>
      </c>
      <c r="G43" s="59" t="s">
        <v>333</v>
      </c>
      <c r="H43" s="59" t="s">
        <v>291</v>
      </c>
      <c r="I43" s="124" t="s">
        <v>1993</v>
      </c>
      <c r="J43" s="69">
        <v>1.1400000000013506</v>
      </c>
      <c r="K43" s="72" t="s">
        <v>123</v>
      </c>
      <c r="L43" s="73">
        <v>2.4199999999999999E-2</v>
      </c>
      <c r="M43" s="73">
        <v>3.3300000000010863E-2</v>
      </c>
      <c r="N43" s="69">
        <v>6.0536899999999996</v>
      </c>
      <c r="O43" s="71">
        <v>5626366</v>
      </c>
      <c r="P43" s="124" t="s">
        <v>1993</v>
      </c>
      <c r="Q43" s="69">
        <v>340.60271271099998</v>
      </c>
      <c r="R43" s="70">
        <v>2.1002983728272558E-4</v>
      </c>
      <c r="S43" s="70">
        <f t="shared" si="0"/>
        <v>4.8955041212749894E-3</v>
      </c>
      <c r="T43" s="70">
        <f>Q43/'סכום נכסי הקרן'!$C$41</f>
        <v>1.3060158181271997E-3</v>
      </c>
    </row>
    <row r="44" spans="1:20">
      <c r="A44" s="62" t="s">
        <v>366</v>
      </c>
      <c r="B44" s="59" t="s">
        <v>367</v>
      </c>
      <c r="C44" s="72" t="s">
        <v>116</v>
      </c>
      <c r="D44" s="72" t="s">
        <v>28</v>
      </c>
      <c r="E44" s="59" t="s">
        <v>363</v>
      </c>
      <c r="F44" s="72" t="s">
        <v>283</v>
      </c>
      <c r="G44" s="59" t="s">
        <v>333</v>
      </c>
      <c r="H44" s="59" t="s">
        <v>291</v>
      </c>
      <c r="I44" s="124" t="s">
        <v>1993</v>
      </c>
      <c r="J44" s="69">
        <v>0.74999999999692313</v>
      </c>
      <c r="K44" s="72" t="s">
        <v>123</v>
      </c>
      <c r="L44" s="73">
        <v>1.95E-2</v>
      </c>
      <c r="M44" s="73">
        <v>3.4100000000035699E-2</v>
      </c>
      <c r="N44" s="69">
        <v>1.4889939999999999</v>
      </c>
      <c r="O44" s="71">
        <v>5456707</v>
      </c>
      <c r="P44" s="124" t="s">
        <v>1993</v>
      </c>
      <c r="Q44" s="69">
        <v>81.250019831000003</v>
      </c>
      <c r="R44" s="70">
        <v>5.9994117410048753E-5</v>
      </c>
      <c r="S44" s="70">
        <f t="shared" si="0"/>
        <v>1.1678116236080382E-3</v>
      </c>
      <c r="T44" s="70">
        <f>Q44/'סכום נכסי הקרן'!$C$41</f>
        <v>3.115471696564901E-4</v>
      </c>
    </row>
    <row r="45" spans="1:20">
      <c r="A45" s="62" t="s">
        <v>368</v>
      </c>
      <c r="B45" s="59" t="s">
        <v>369</v>
      </c>
      <c r="C45" s="72" t="s">
        <v>116</v>
      </c>
      <c r="D45" s="72" t="s">
        <v>28</v>
      </c>
      <c r="E45" s="59" t="s">
        <v>363</v>
      </c>
      <c r="F45" s="72" t="s">
        <v>283</v>
      </c>
      <c r="G45" s="59" t="s">
        <v>325</v>
      </c>
      <c r="H45" s="59" t="s">
        <v>121</v>
      </c>
      <c r="I45" s="124" t="s">
        <v>1993</v>
      </c>
      <c r="J45" s="69">
        <v>4.0900000000049275</v>
      </c>
      <c r="K45" s="72" t="s">
        <v>123</v>
      </c>
      <c r="L45" s="73">
        <v>1.4999999999999999E-2</v>
      </c>
      <c r="M45" s="73">
        <v>3.030000000005462E-2</v>
      </c>
      <c r="N45" s="69">
        <v>5.1184159999999999</v>
      </c>
      <c r="O45" s="71">
        <v>5115050</v>
      </c>
      <c r="P45" s="124" t="s">
        <v>1993</v>
      </c>
      <c r="Q45" s="69">
        <v>261.80952271899997</v>
      </c>
      <c r="R45" s="70">
        <v>1.8229275589429447E-4</v>
      </c>
      <c r="S45" s="70">
        <f t="shared" si="0"/>
        <v>3.763004666810774E-3</v>
      </c>
      <c r="T45" s="70">
        <f>Q45/'סכום נכסי הקרן'!$C$41</f>
        <v>1.0038891801119343E-3</v>
      </c>
    </row>
    <row r="46" spans="1:20">
      <c r="A46" s="62" t="s">
        <v>370</v>
      </c>
      <c r="B46" s="59" t="s">
        <v>371</v>
      </c>
      <c r="C46" s="72" t="s">
        <v>116</v>
      </c>
      <c r="D46" s="72" t="s">
        <v>28</v>
      </c>
      <c r="E46" s="59" t="s">
        <v>372</v>
      </c>
      <c r="F46" s="72" t="s">
        <v>312</v>
      </c>
      <c r="G46" s="59" t="s">
        <v>325</v>
      </c>
      <c r="H46" s="59" t="s">
        <v>121</v>
      </c>
      <c r="I46" s="124" t="s">
        <v>1993</v>
      </c>
      <c r="J46" s="69">
        <v>2.3999999999842663</v>
      </c>
      <c r="K46" s="72" t="s">
        <v>123</v>
      </c>
      <c r="L46" s="73">
        <v>3.7000000000000005E-2</v>
      </c>
      <c r="M46" s="73">
        <v>2.3599999999622388E-2</v>
      </c>
      <c r="N46" s="69">
        <v>22080.259117000001</v>
      </c>
      <c r="O46" s="71">
        <v>115.14</v>
      </c>
      <c r="P46" s="124" t="s">
        <v>1993</v>
      </c>
      <c r="Q46" s="69">
        <v>25.423210461</v>
      </c>
      <c r="R46" s="70">
        <v>5.8734880306980635E-5</v>
      </c>
      <c r="S46" s="70">
        <f t="shared" si="0"/>
        <v>3.6540939617668355E-4</v>
      </c>
      <c r="T46" s="70">
        <f>Q46/'סכום נכסי הקרן'!$C$41</f>
        <v>9.7483413286304635E-5</v>
      </c>
    </row>
    <row r="47" spans="1:20">
      <c r="A47" s="62" t="s">
        <v>373</v>
      </c>
      <c r="B47" s="59" t="s">
        <v>374</v>
      </c>
      <c r="C47" s="72" t="s">
        <v>116</v>
      </c>
      <c r="D47" s="72" t="s">
        <v>28</v>
      </c>
      <c r="E47" s="59" t="s">
        <v>372</v>
      </c>
      <c r="F47" s="72" t="s">
        <v>312</v>
      </c>
      <c r="G47" s="59" t="s">
        <v>325</v>
      </c>
      <c r="H47" s="59" t="s">
        <v>121</v>
      </c>
      <c r="I47" s="124" t="s">
        <v>1993</v>
      </c>
      <c r="J47" s="69">
        <v>4.1500000000115538</v>
      </c>
      <c r="K47" s="72" t="s">
        <v>123</v>
      </c>
      <c r="L47" s="73">
        <v>2.81E-2</v>
      </c>
      <c r="M47" s="73">
        <v>2.5900000000080324E-2</v>
      </c>
      <c r="N47" s="69">
        <v>79843.624223999999</v>
      </c>
      <c r="O47" s="71">
        <v>113.83</v>
      </c>
      <c r="P47" s="124" t="s">
        <v>1993</v>
      </c>
      <c r="Q47" s="69">
        <v>90.885997252999999</v>
      </c>
      <c r="R47" s="70">
        <v>6.379597737558866E-5</v>
      </c>
      <c r="S47" s="70">
        <f t="shared" si="0"/>
        <v>1.3063101305824669E-3</v>
      </c>
      <c r="T47" s="70">
        <f>Q47/'סכום נכסי הקרן'!$C$41</f>
        <v>3.4849560977923995E-4</v>
      </c>
    </row>
    <row r="48" spans="1:20">
      <c r="A48" s="62" t="s">
        <v>375</v>
      </c>
      <c r="B48" s="59" t="s">
        <v>376</v>
      </c>
      <c r="C48" s="72" t="s">
        <v>116</v>
      </c>
      <c r="D48" s="72" t="s">
        <v>28</v>
      </c>
      <c r="E48" s="59" t="s">
        <v>372</v>
      </c>
      <c r="F48" s="72" t="s">
        <v>312</v>
      </c>
      <c r="G48" s="59" t="s">
        <v>333</v>
      </c>
      <c r="H48" s="59" t="s">
        <v>291</v>
      </c>
      <c r="I48" s="124" t="s">
        <v>1993</v>
      </c>
      <c r="J48" s="69">
        <v>2.460000000068475</v>
      </c>
      <c r="K48" s="72" t="s">
        <v>123</v>
      </c>
      <c r="L48" s="73">
        <v>2.4E-2</v>
      </c>
      <c r="M48" s="73">
        <v>2.3300000000532582E-2</v>
      </c>
      <c r="N48" s="69">
        <v>18613.554574000002</v>
      </c>
      <c r="O48" s="71">
        <v>112.98</v>
      </c>
      <c r="P48" s="124" t="s">
        <v>1993</v>
      </c>
      <c r="Q48" s="69">
        <v>21.029593836</v>
      </c>
      <c r="R48" s="70">
        <v>3.2258969624962849E-5</v>
      </c>
      <c r="S48" s="70">
        <f t="shared" si="0"/>
        <v>3.0225966925938774E-4</v>
      </c>
      <c r="T48" s="70">
        <f>Q48/'סכום נכסי הקרן'!$C$41</f>
        <v>8.0636416486530395E-5</v>
      </c>
    </row>
    <row r="49" spans="1:20">
      <c r="A49" s="62" t="s">
        <v>377</v>
      </c>
      <c r="B49" s="59" t="s">
        <v>378</v>
      </c>
      <c r="C49" s="72" t="s">
        <v>116</v>
      </c>
      <c r="D49" s="72" t="s">
        <v>28</v>
      </c>
      <c r="E49" s="59" t="s">
        <v>372</v>
      </c>
      <c r="F49" s="72" t="s">
        <v>312</v>
      </c>
      <c r="G49" s="59" t="s">
        <v>325</v>
      </c>
      <c r="H49" s="59" t="s">
        <v>121</v>
      </c>
      <c r="I49" s="124" t="s">
        <v>1993</v>
      </c>
      <c r="J49" s="69">
        <v>3.6700000000011008</v>
      </c>
      <c r="K49" s="72" t="s">
        <v>123</v>
      </c>
      <c r="L49" s="73">
        <v>2.6000000000000002E-2</v>
      </c>
      <c r="M49" s="73">
        <v>2.2699999999999106E-2</v>
      </c>
      <c r="N49" s="69">
        <v>296530.97735300002</v>
      </c>
      <c r="O49" s="71">
        <v>113.37</v>
      </c>
      <c r="P49" s="124" t="s">
        <v>1993</v>
      </c>
      <c r="Q49" s="69">
        <v>336.177167989</v>
      </c>
      <c r="R49" s="70">
        <v>6.048591271213754E-4</v>
      </c>
      <c r="S49" s="70">
        <f t="shared" si="0"/>
        <v>4.8318954898199E-3</v>
      </c>
      <c r="T49" s="70">
        <f>Q49/'סכום נכסי הקרן'!$C$41</f>
        <v>1.2890463954095788E-3</v>
      </c>
    </row>
    <row r="50" spans="1:20">
      <c r="A50" s="62" t="s">
        <v>379</v>
      </c>
      <c r="B50" s="59" t="s">
        <v>380</v>
      </c>
      <c r="C50" s="72" t="s">
        <v>116</v>
      </c>
      <c r="D50" s="72" t="s">
        <v>28</v>
      </c>
      <c r="E50" s="59" t="s">
        <v>372</v>
      </c>
      <c r="F50" s="72" t="s">
        <v>312</v>
      </c>
      <c r="G50" s="59" t="s">
        <v>325</v>
      </c>
      <c r="H50" s="59" t="s">
        <v>121</v>
      </c>
      <c r="I50" s="124" t="s">
        <v>1993</v>
      </c>
      <c r="J50" s="69">
        <v>6.569999999999613</v>
      </c>
      <c r="K50" s="72" t="s">
        <v>123</v>
      </c>
      <c r="L50" s="73">
        <v>3.4999999999999996E-3</v>
      </c>
      <c r="M50" s="73">
        <v>3.0699999999999648E-2</v>
      </c>
      <c r="N50" s="69">
        <v>1564176.121758</v>
      </c>
      <c r="O50" s="71">
        <v>91.16</v>
      </c>
      <c r="P50" s="124" t="s">
        <v>1993</v>
      </c>
      <c r="Q50" s="69">
        <v>1425.9030573150001</v>
      </c>
      <c r="R50" s="70">
        <v>5.3708867185647423E-4</v>
      </c>
      <c r="S50" s="70">
        <f t="shared" si="0"/>
        <v>2.0494593945137272E-2</v>
      </c>
      <c r="T50" s="70">
        <f>Q50/'סכום נכסי הקרן'!$C$41</f>
        <v>5.4675194250418035E-3</v>
      </c>
    </row>
    <row r="51" spans="1:20">
      <c r="A51" s="62" t="s">
        <v>381</v>
      </c>
      <c r="B51" s="59" t="s">
        <v>382</v>
      </c>
      <c r="C51" s="72" t="s">
        <v>116</v>
      </c>
      <c r="D51" s="72" t="s">
        <v>28</v>
      </c>
      <c r="E51" s="59" t="s">
        <v>383</v>
      </c>
      <c r="F51" s="72" t="s">
        <v>312</v>
      </c>
      <c r="G51" s="59" t="s">
        <v>333</v>
      </c>
      <c r="H51" s="59" t="s">
        <v>291</v>
      </c>
      <c r="I51" s="124" t="s">
        <v>1993</v>
      </c>
      <c r="J51" s="69">
        <v>3.0099999999997507</v>
      </c>
      <c r="K51" s="72" t="s">
        <v>123</v>
      </c>
      <c r="L51" s="73">
        <v>2.35E-2</v>
      </c>
      <c r="M51" s="73">
        <v>2.2699999999999176E-2</v>
      </c>
      <c r="N51" s="69">
        <v>529496.91105500003</v>
      </c>
      <c r="O51" s="71">
        <v>113.73</v>
      </c>
      <c r="P51" s="124" t="s">
        <v>1993</v>
      </c>
      <c r="Q51" s="69">
        <v>602.19685301499999</v>
      </c>
      <c r="R51" s="70">
        <v>5.5726495334874752E-4</v>
      </c>
      <c r="S51" s="70">
        <f t="shared" si="0"/>
        <v>8.6554130831458641E-3</v>
      </c>
      <c r="T51" s="70">
        <f>Q51/'סכום נכסי הקרן'!$C$41</f>
        <v>2.3090791303571742E-3</v>
      </c>
    </row>
    <row r="52" spans="1:20">
      <c r="A52" s="62" t="s">
        <v>384</v>
      </c>
      <c r="B52" s="59" t="s">
        <v>385</v>
      </c>
      <c r="C52" s="72" t="s">
        <v>116</v>
      </c>
      <c r="D52" s="72" t="s">
        <v>28</v>
      </c>
      <c r="E52" s="59" t="s">
        <v>383</v>
      </c>
      <c r="F52" s="72" t="s">
        <v>312</v>
      </c>
      <c r="G52" s="59" t="s">
        <v>333</v>
      </c>
      <c r="H52" s="59" t="s">
        <v>291</v>
      </c>
      <c r="I52" s="124" t="s">
        <v>1993</v>
      </c>
      <c r="J52" s="69">
        <v>1.4899999999985716</v>
      </c>
      <c r="K52" s="72" t="s">
        <v>123</v>
      </c>
      <c r="L52" s="73">
        <v>1.7600000000000001E-2</v>
      </c>
      <c r="M52" s="73">
        <v>2.1300000000024428E-2</v>
      </c>
      <c r="N52" s="69">
        <v>188786.044872</v>
      </c>
      <c r="O52" s="71">
        <v>112.57</v>
      </c>
      <c r="P52" s="69">
        <v>4.4783939879999997</v>
      </c>
      <c r="Q52" s="69">
        <v>216.99484471899999</v>
      </c>
      <c r="R52" s="70">
        <v>1.4477671712072836E-4</v>
      </c>
      <c r="S52" s="70">
        <f t="shared" si="0"/>
        <v>3.1188804932350826E-3</v>
      </c>
      <c r="T52" s="70">
        <f>Q52/'סכום נכסי הקרן'!$C$41</f>
        <v>8.3205062402286873E-4</v>
      </c>
    </row>
    <row r="53" spans="1:20">
      <c r="A53" s="62" t="s">
        <v>386</v>
      </c>
      <c r="B53" s="59" t="s">
        <v>387</v>
      </c>
      <c r="C53" s="72" t="s">
        <v>116</v>
      </c>
      <c r="D53" s="72" t="s">
        <v>28</v>
      </c>
      <c r="E53" s="59" t="s">
        <v>383</v>
      </c>
      <c r="F53" s="72" t="s">
        <v>312</v>
      </c>
      <c r="G53" s="59" t="s">
        <v>333</v>
      </c>
      <c r="H53" s="59" t="s">
        <v>291</v>
      </c>
      <c r="I53" s="124" t="s">
        <v>1993</v>
      </c>
      <c r="J53" s="69">
        <v>2.2099999999993343</v>
      </c>
      <c r="K53" s="72" t="s">
        <v>123</v>
      </c>
      <c r="L53" s="73">
        <v>2.1499999999999998E-2</v>
      </c>
      <c r="M53" s="73">
        <v>2.2499999999999999E-2</v>
      </c>
      <c r="N53" s="69">
        <v>264187.16643300001</v>
      </c>
      <c r="O53" s="71">
        <v>113.66</v>
      </c>
      <c r="P53" s="124" t="s">
        <v>1993</v>
      </c>
      <c r="Q53" s="69">
        <v>300.27513391999997</v>
      </c>
      <c r="R53" s="70">
        <v>2.1886243720744351E-4</v>
      </c>
      <c r="S53" s="70">
        <f t="shared" si="0"/>
        <v>4.3158733056511108E-3</v>
      </c>
      <c r="T53" s="70">
        <f>Q53/'סכום נכסי הקרן'!$C$41</f>
        <v>1.1513827108668182E-3</v>
      </c>
    </row>
    <row r="54" spans="1:20">
      <c r="A54" s="62" t="s">
        <v>388</v>
      </c>
      <c r="B54" s="59" t="s">
        <v>389</v>
      </c>
      <c r="C54" s="72" t="s">
        <v>116</v>
      </c>
      <c r="D54" s="72" t="s">
        <v>28</v>
      </c>
      <c r="E54" s="59" t="s">
        <v>383</v>
      </c>
      <c r="F54" s="72" t="s">
        <v>312</v>
      </c>
      <c r="G54" s="59" t="s">
        <v>333</v>
      </c>
      <c r="H54" s="59" t="s">
        <v>291</v>
      </c>
      <c r="I54" s="124" t="s">
        <v>1993</v>
      </c>
      <c r="J54" s="69">
        <v>4.3199999999978393</v>
      </c>
      <c r="K54" s="72" t="s">
        <v>123</v>
      </c>
      <c r="L54" s="73">
        <v>2.2499999999999999E-2</v>
      </c>
      <c r="M54" s="73">
        <v>2.6099999999987435E-2</v>
      </c>
      <c r="N54" s="69">
        <v>706891.50426999992</v>
      </c>
      <c r="O54" s="71">
        <v>111.23</v>
      </c>
      <c r="P54" s="69">
        <v>65.003449005999997</v>
      </c>
      <c r="Q54" s="69">
        <v>851.27886918699994</v>
      </c>
      <c r="R54" s="70">
        <v>5.979769445431805E-4</v>
      </c>
      <c r="S54" s="70">
        <f t="shared" si="0"/>
        <v>1.2235484501250364E-2</v>
      </c>
      <c r="T54" s="70">
        <f>Q54/'סכום נכסי הקרן'!$C$41</f>
        <v>3.2641656314082298E-3</v>
      </c>
    </row>
    <row r="55" spans="1:20">
      <c r="A55" s="62" t="s">
        <v>390</v>
      </c>
      <c r="B55" s="59" t="s">
        <v>391</v>
      </c>
      <c r="C55" s="72" t="s">
        <v>116</v>
      </c>
      <c r="D55" s="72" t="s">
        <v>28</v>
      </c>
      <c r="E55" s="59" t="s">
        <v>383</v>
      </c>
      <c r="F55" s="72" t="s">
        <v>312</v>
      </c>
      <c r="G55" s="59" t="s">
        <v>333</v>
      </c>
      <c r="H55" s="59" t="s">
        <v>291</v>
      </c>
      <c r="I55" s="124" t="s">
        <v>1993</v>
      </c>
      <c r="J55" s="69">
        <v>4.2399999999949856</v>
      </c>
      <c r="K55" s="72" t="s">
        <v>123</v>
      </c>
      <c r="L55" s="73">
        <v>6.5000000000000006E-3</v>
      </c>
      <c r="M55" s="73">
        <v>2.3299999999980302E-2</v>
      </c>
      <c r="N55" s="69">
        <v>265407.02307300002</v>
      </c>
      <c r="O55" s="71">
        <v>103.63</v>
      </c>
      <c r="P55" s="69">
        <v>4.1771968129999992</v>
      </c>
      <c r="Q55" s="69">
        <v>279.218494835</v>
      </c>
      <c r="R55" s="70">
        <v>5.3852819540746606E-4</v>
      </c>
      <c r="S55" s="70">
        <f t="shared" si="0"/>
        <v>4.0132249133340396E-3</v>
      </c>
      <c r="T55" s="70">
        <f>Q55/'סכום נכסי הקרן'!$C$41</f>
        <v>1.0706425913806317E-3</v>
      </c>
    </row>
    <row r="56" spans="1:20">
      <c r="A56" s="62" t="s">
        <v>392</v>
      </c>
      <c r="B56" s="59" t="s">
        <v>393</v>
      </c>
      <c r="C56" s="72" t="s">
        <v>116</v>
      </c>
      <c r="D56" s="72" t="s">
        <v>28</v>
      </c>
      <c r="E56" s="59" t="s">
        <v>383</v>
      </c>
      <c r="F56" s="72" t="s">
        <v>312</v>
      </c>
      <c r="G56" s="59" t="s">
        <v>333</v>
      </c>
      <c r="H56" s="59" t="s">
        <v>291</v>
      </c>
      <c r="I56" s="124" t="s">
        <v>1993</v>
      </c>
      <c r="J56" s="69">
        <v>5.0099999998792244</v>
      </c>
      <c r="K56" s="72" t="s">
        <v>123</v>
      </c>
      <c r="L56" s="73">
        <v>1.43E-2</v>
      </c>
      <c r="M56" s="73">
        <v>2.6900000000109791E-2</v>
      </c>
      <c r="N56" s="69">
        <v>4266.678621</v>
      </c>
      <c r="O56" s="71">
        <v>104.73</v>
      </c>
      <c r="P56" s="69">
        <v>8.5467445000000003E-2</v>
      </c>
      <c r="Q56" s="69">
        <v>4.5539599549999998</v>
      </c>
      <c r="R56" s="70">
        <v>1.0834481140086424E-5</v>
      </c>
      <c r="S56" s="70">
        <f t="shared" si="0"/>
        <v>6.5454351641468196E-5</v>
      </c>
      <c r="T56" s="70">
        <f>Q56/'סכום נכסי הקרן'!$C$41</f>
        <v>1.7461821395986053E-5</v>
      </c>
    </row>
    <row r="57" spans="1:20">
      <c r="A57" s="62" t="s">
        <v>394</v>
      </c>
      <c r="B57" s="59" t="s">
        <v>395</v>
      </c>
      <c r="C57" s="72" t="s">
        <v>116</v>
      </c>
      <c r="D57" s="72" t="s">
        <v>28</v>
      </c>
      <c r="E57" s="59" t="s">
        <v>383</v>
      </c>
      <c r="F57" s="72" t="s">
        <v>312</v>
      </c>
      <c r="G57" s="59" t="s">
        <v>333</v>
      </c>
      <c r="H57" s="59" t="s">
        <v>291</v>
      </c>
      <c r="I57" s="124" t="s">
        <v>1993</v>
      </c>
      <c r="J57" s="69">
        <v>5.9099999999977983</v>
      </c>
      <c r="K57" s="72" t="s">
        <v>123</v>
      </c>
      <c r="L57" s="73">
        <v>2.5000000000000001E-3</v>
      </c>
      <c r="M57" s="73">
        <v>2.6900000000002006E-2</v>
      </c>
      <c r="N57" s="69">
        <v>616104.418221</v>
      </c>
      <c r="O57" s="71">
        <v>94.78</v>
      </c>
      <c r="P57" s="69">
        <v>15.829714114999998</v>
      </c>
      <c r="Q57" s="69">
        <v>599.77348165199999</v>
      </c>
      <c r="R57" s="70">
        <v>4.9613342509423342E-4</v>
      </c>
      <c r="S57" s="70">
        <f t="shared" si="0"/>
        <v>8.6205818147730463E-3</v>
      </c>
      <c r="T57" s="70">
        <f>Q57/'סכום נכסי הקרן'!$C$41</f>
        <v>2.2997868927584677E-3</v>
      </c>
    </row>
    <row r="58" spans="1:20">
      <c r="A58" s="62" t="s">
        <v>396</v>
      </c>
      <c r="B58" s="59" t="s">
        <v>397</v>
      </c>
      <c r="C58" s="72" t="s">
        <v>116</v>
      </c>
      <c r="D58" s="72" t="s">
        <v>28</v>
      </c>
      <c r="E58" s="59" t="s">
        <v>383</v>
      </c>
      <c r="F58" s="72" t="s">
        <v>312</v>
      </c>
      <c r="G58" s="59" t="s">
        <v>333</v>
      </c>
      <c r="H58" s="59" t="s">
        <v>291</v>
      </c>
      <c r="I58" s="124" t="s">
        <v>1993</v>
      </c>
      <c r="J58" s="69">
        <v>6.6700000000028652</v>
      </c>
      <c r="K58" s="72" t="s">
        <v>123</v>
      </c>
      <c r="L58" s="73">
        <v>3.61E-2</v>
      </c>
      <c r="M58" s="73">
        <v>3.2700000000028651E-2</v>
      </c>
      <c r="N58" s="69">
        <v>405449.74744300003</v>
      </c>
      <c r="O58" s="71">
        <v>104.73</v>
      </c>
      <c r="P58" s="69">
        <v>11.744764215</v>
      </c>
      <c r="Q58" s="69">
        <v>436.37228472499999</v>
      </c>
      <c r="R58" s="70">
        <v>9.0041860213204838E-4</v>
      </c>
      <c r="S58" s="70">
        <f t="shared" si="0"/>
        <v>6.2720061777488843E-3</v>
      </c>
      <c r="T58" s="70">
        <f>Q58/'סכום נכסי הקרן'!$C$41</f>
        <v>1.6732371328079284E-3</v>
      </c>
    </row>
    <row r="59" spans="1:20">
      <c r="A59" s="62" t="s">
        <v>398</v>
      </c>
      <c r="B59" s="59" t="s">
        <v>399</v>
      </c>
      <c r="C59" s="72" t="s">
        <v>116</v>
      </c>
      <c r="D59" s="72" t="s">
        <v>28</v>
      </c>
      <c r="E59" s="59" t="s">
        <v>400</v>
      </c>
      <c r="F59" s="72" t="s">
        <v>283</v>
      </c>
      <c r="G59" s="59" t="s">
        <v>325</v>
      </c>
      <c r="H59" s="59" t="s">
        <v>121</v>
      </c>
      <c r="I59" s="124" t="s">
        <v>1993</v>
      </c>
      <c r="J59" s="69">
        <v>5.4300000000146076</v>
      </c>
      <c r="K59" s="72" t="s">
        <v>123</v>
      </c>
      <c r="L59" s="73">
        <v>3.7100000000000001E-2</v>
      </c>
      <c r="M59" s="73">
        <v>3.3400000000133045E-2</v>
      </c>
      <c r="N59" s="69">
        <v>2.8616600000000001</v>
      </c>
      <c r="O59" s="71">
        <v>5095555</v>
      </c>
      <c r="P59" s="124" t="s">
        <v>1993</v>
      </c>
      <c r="Q59" s="69">
        <v>145.817427909</v>
      </c>
      <c r="R59" s="70">
        <v>3.724664844461799E-4</v>
      </c>
      <c r="S59" s="70">
        <f t="shared" si="0"/>
        <v>2.0958430236811612E-3</v>
      </c>
      <c r="T59" s="70">
        <f>Q59/'סכום נכסי הקרן'!$C$41</f>
        <v>5.5912610293671987E-4</v>
      </c>
    </row>
    <row r="60" spans="1:20">
      <c r="A60" s="62" t="s">
        <v>401</v>
      </c>
      <c r="B60" s="59" t="s">
        <v>402</v>
      </c>
      <c r="C60" s="72" t="s">
        <v>116</v>
      </c>
      <c r="D60" s="72" t="s">
        <v>28</v>
      </c>
      <c r="E60" s="59" t="s">
        <v>400</v>
      </c>
      <c r="F60" s="72" t="s">
        <v>283</v>
      </c>
      <c r="G60" s="59" t="s">
        <v>325</v>
      </c>
      <c r="H60" s="59" t="s">
        <v>121</v>
      </c>
      <c r="I60" s="124" t="s">
        <v>1993</v>
      </c>
      <c r="J60" s="69">
        <v>1.2299999999985545</v>
      </c>
      <c r="K60" s="72" t="s">
        <v>123</v>
      </c>
      <c r="L60" s="73">
        <v>2.0199999999999999E-2</v>
      </c>
      <c r="M60" s="73">
        <v>2.0400000000003988E-2</v>
      </c>
      <c r="N60" s="69">
        <v>3.5487679999999999</v>
      </c>
      <c r="O60" s="71">
        <v>5652776</v>
      </c>
      <c r="P60" s="124" t="s">
        <v>1993</v>
      </c>
      <c r="Q60" s="69">
        <v>200.603903823</v>
      </c>
      <c r="R60" s="70">
        <v>1.6862760750772153E-4</v>
      </c>
      <c r="S60" s="70">
        <f t="shared" si="0"/>
        <v>2.8832924731947733E-3</v>
      </c>
      <c r="T60" s="70">
        <f>Q60/'סכום נכסי הקרן'!$C$41</f>
        <v>7.6920077789634179E-4</v>
      </c>
    </row>
    <row r="61" spans="1:20">
      <c r="A61" s="62" t="s">
        <v>403</v>
      </c>
      <c r="B61" s="59" t="s">
        <v>404</v>
      </c>
      <c r="C61" s="72" t="s">
        <v>116</v>
      </c>
      <c r="D61" s="72" t="s">
        <v>28</v>
      </c>
      <c r="E61" s="59" t="s">
        <v>400</v>
      </c>
      <c r="F61" s="72" t="s">
        <v>283</v>
      </c>
      <c r="G61" s="59" t="s">
        <v>325</v>
      </c>
      <c r="H61" s="59" t="s">
        <v>121</v>
      </c>
      <c r="I61" s="124" t="s">
        <v>1993</v>
      </c>
      <c r="J61" s="69">
        <v>2.3000000000004528</v>
      </c>
      <c r="K61" s="72" t="s">
        <v>123</v>
      </c>
      <c r="L61" s="73">
        <v>2.5899999999999999E-2</v>
      </c>
      <c r="M61" s="73">
        <v>2.75E-2</v>
      </c>
      <c r="N61" s="69">
        <v>7.8404819999999997</v>
      </c>
      <c r="O61" s="71">
        <v>5628861</v>
      </c>
      <c r="P61" s="124" t="s">
        <v>1993</v>
      </c>
      <c r="Q61" s="69">
        <v>441.32982815600002</v>
      </c>
      <c r="R61" s="70">
        <v>3.7118221843488141E-4</v>
      </c>
      <c r="S61" s="70">
        <f t="shared" si="0"/>
        <v>6.3432612599667801E-3</v>
      </c>
      <c r="T61" s="70">
        <f>Q61/'סכום נכסי הקרן'!$C$41</f>
        <v>1.6922464650836592E-3</v>
      </c>
    </row>
    <row r="62" spans="1:20">
      <c r="A62" s="62" t="s">
        <v>405</v>
      </c>
      <c r="B62" s="59" t="s">
        <v>406</v>
      </c>
      <c r="C62" s="72" t="s">
        <v>116</v>
      </c>
      <c r="D62" s="72" t="s">
        <v>28</v>
      </c>
      <c r="E62" s="59" t="s">
        <v>400</v>
      </c>
      <c r="F62" s="72" t="s">
        <v>283</v>
      </c>
      <c r="G62" s="59" t="s">
        <v>325</v>
      </c>
      <c r="H62" s="59" t="s">
        <v>121</v>
      </c>
      <c r="I62" s="124" t="s">
        <v>1993</v>
      </c>
      <c r="J62" s="69">
        <v>2.5400000000005742</v>
      </c>
      <c r="K62" s="72" t="s">
        <v>123</v>
      </c>
      <c r="L62" s="73">
        <v>2.9700000000000001E-2</v>
      </c>
      <c r="M62" s="73">
        <v>3.0900000000048843E-2</v>
      </c>
      <c r="N62" s="69">
        <v>3.0989680000000006</v>
      </c>
      <c r="O62" s="71">
        <v>5615315</v>
      </c>
      <c r="P62" s="124" t="s">
        <v>1993</v>
      </c>
      <c r="Q62" s="69">
        <v>174.01680833500001</v>
      </c>
      <c r="R62" s="70">
        <v>2.2135485714285717E-4</v>
      </c>
      <c r="S62" s="70">
        <f t="shared" si="0"/>
        <v>2.5011544846324993E-3</v>
      </c>
      <c r="T62" s="70">
        <f>Q62/'סכום נכסי הקרן'!$C$41</f>
        <v>6.6725453387200622E-4</v>
      </c>
    </row>
    <row r="63" spans="1:20">
      <c r="A63" s="62" t="s">
        <v>407</v>
      </c>
      <c r="B63" s="59" t="s">
        <v>408</v>
      </c>
      <c r="C63" s="72" t="s">
        <v>116</v>
      </c>
      <c r="D63" s="72" t="s">
        <v>28</v>
      </c>
      <c r="E63" s="59" t="s">
        <v>400</v>
      </c>
      <c r="F63" s="72" t="s">
        <v>283</v>
      </c>
      <c r="G63" s="59" t="s">
        <v>325</v>
      </c>
      <c r="H63" s="59" t="s">
        <v>121</v>
      </c>
      <c r="I63" s="124" t="s">
        <v>1993</v>
      </c>
      <c r="J63" s="69">
        <v>4.1100000000136268</v>
      </c>
      <c r="K63" s="72" t="s">
        <v>123</v>
      </c>
      <c r="L63" s="73">
        <v>8.3999999999999995E-3</v>
      </c>
      <c r="M63" s="73">
        <v>2.9100000000096483E-2</v>
      </c>
      <c r="N63" s="69">
        <v>2.0054880000000002</v>
      </c>
      <c r="O63" s="71">
        <v>5012995</v>
      </c>
      <c r="P63" s="124" t="s">
        <v>1993</v>
      </c>
      <c r="Q63" s="69">
        <v>100.535025933</v>
      </c>
      <c r="R63" s="70">
        <v>2.5216748396831386E-4</v>
      </c>
      <c r="S63" s="70">
        <f t="shared" si="0"/>
        <v>1.444996224105512E-3</v>
      </c>
      <c r="T63" s="70">
        <f>Q63/'סכום נכסי הקרן'!$C$41</f>
        <v>3.8549409398196436E-4</v>
      </c>
    </row>
    <row r="64" spans="1:20">
      <c r="A64" s="62" t="s">
        <v>409</v>
      </c>
      <c r="B64" s="59" t="s">
        <v>410</v>
      </c>
      <c r="C64" s="72" t="s">
        <v>116</v>
      </c>
      <c r="D64" s="72" t="s">
        <v>28</v>
      </c>
      <c r="E64" s="59" t="s">
        <v>400</v>
      </c>
      <c r="F64" s="72" t="s">
        <v>283</v>
      </c>
      <c r="G64" s="59" t="s">
        <v>325</v>
      </c>
      <c r="H64" s="59" t="s">
        <v>121</v>
      </c>
      <c r="I64" s="124" t="s">
        <v>1993</v>
      </c>
      <c r="J64" s="69">
        <v>4.6199999999939978</v>
      </c>
      <c r="K64" s="72" t="s">
        <v>123</v>
      </c>
      <c r="L64" s="73">
        <v>3.0899999999999997E-2</v>
      </c>
      <c r="M64" s="73">
        <v>3.1599999999933487E-2</v>
      </c>
      <c r="N64" s="69">
        <v>4.7709840000000003</v>
      </c>
      <c r="O64" s="71">
        <v>5168240</v>
      </c>
      <c r="P64" s="124" t="s">
        <v>1993</v>
      </c>
      <c r="Q64" s="69">
        <v>246.57589940399998</v>
      </c>
      <c r="R64" s="70">
        <v>2.511044210526316E-4</v>
      </c>
      <c r="S64" s="70">
        <f t="shared" si="0"/>
        <v>3.5440508448433875E-3</v>
      </c>
      <c r="T64" s="70">
        <f>Q64/'סכום נכסי הקרן'!$C$41</f>
        <v>9.4547698233926863E-4</v>
      </c>
    </row>
    <row r="65" spans="1:20">
      <c r="A65" s="62" t="s">
        <v>411</v>
      </c>
      <c r="B65" s="59" t="s">
        <v>412</v>
      </c>
      <c r="C65" s="72" t="s">
        <v>116</v>
      </c>
      <c r="D65" s="72" t="s">
        <v>28</v>
      </c>
      <c r="E65" s="59" t="s">
        <v>413</v>
      </c>
      <c r="F65" s="72" t="s">
        <v>312</v>
      </c>
      <c r="G65" s="59" t="s">
        <v>333</v>
      </c>
      <c r="H65" s="59" t="s">
        <v>291</v>
      </c>
      <c r="I65" s="124" t="s">
        <v>1993</v>
      </c>
      <c r="J65" s="69">
        <v>2.9699999999990552</v>
      </c>
      <c r="K65" s="72" t="s">
        <v>123</v>
      </c>
      <c r="L65" s="73">
        <v>1.4199999999999999E-2</v>
      </c>
      <c r="M65" s="73">
        <v>2.4900000000011156E-2</v>
      </c>
      <c r="N65" s="69">
        <v>322718.54864200001</v>
      </c>
      <c r="O65" s="71">
        <v>108.25</v>
      </c>
      <c r="P65" s="124" t="s">
        <v>1993</v>
      </c>
      <c r="Q65" s="69">
        <v>349.34281208900006</v>
      </c>
      <c r="R65" s="70">
        <v>2.7333890184402982E-4</v>
      </c>
      <c r="S65" s="70">
        <f t="shared" si="0"/>
        <v>5.0211261170153964E-3</v>
      </c>
      <c r="T65" s="70">
        <f>Q65/'סכום נכסי הקרן'!$C$41</f>
        <v>1.3395290803934258E-3</v>
      </c>
    </row>
    <row r="66" spans="1:20">
      <c r="A66" s="62" t="s">
        <v>414</v>
      </c>
      <c r="B66" s="59" t="s">
        <v>415</v>
      </c>
      <c r="C66" s="72" t="s">
        <v>116</v>
      </c>
      <c r="D66" s="72" t="s">
        <v>28</v>
      </c>
      <c r="E66" s="59" t="s">
        <v>416</v>
      </c>
      <c r="F66" s="72" t="s">
        <v>312</v>
      </c>
      <c r="G66" s="59" t="s">
        <v>333</v>
      </c>
      <c r="H66" s="59" t="s">
        <v>291</v>
      </c>
      <c r="I66" s="124" t="s">
        <v>1993</v>
      </c>
      <c r="J66" s="69">
        <v>0.70999999992077323</v>
      </c>
      <c r="K66" s="72" t="s">
        <v>123</v>
      </c>
      <c r="L66" s="73">
        <v>0.04</v>
      </c>
      <c r="M66" s="73">
        <v>2.5900000001611856E-2</v>
      </c>
      <c r="N66" s="69">
        <v>3223.5804680000001</v>
      </c>
      <c r="O66" s="71">
        <v>113.55</v>
      </c>
      <c r="P66" s="124" t="s">
        <v>1993</v>
      </c>
      <c r="Q66" s="69">
        <v>3.660375599</v>
      </c>
      <c r="R66" s="70">
        <v>3.9596416618047059E-5</v>
      </c>
      <c r="S66" s="70">
        <f t="shared" si="0"/>
        <v>5.261080772872009E-5</v>
      </c>
      <c r="T66" s="70">
        <f>Q66/'סכום נכסי הקרן'!$C$41</f>
        <v>1.4035438515831979E-5</v>
      </c>
    </row>
    <row r="67" spans="1:20">
      <c r="A67" s="62" t="s">
        <v>417</v>
      </c>
      <c r="B67" s="59" t="s">
        <v>418</v>
      </c>
      <c r="C67" s="72" t="s">
        <v>116</v>
      </c>
      <c r="D67" s="72" t="s">
        <v>28</v>
      </c>
      <c r="E67" s="59" t="s">
        <v>416</v>
      </c>
      <c r="F67" s="72" t="s">
        <v>312</v>
      </c>
      <c r="G67" s="59" t="s">
        <v>333</v>
      </c>
      <c r="H67" s="59" t="s">
        <v>291</v>
      </c>
      <c r="I67" s="124" t="s">
        <v>1993</v>
      </c>
      <c r="J67" s="69">
        <v>2.6800000000008404</v>
      </c>
      <c r="K67" s="72" t="s">
        <v>123</v>
      </c>
      <c r="L67" s="73">
        <v>0.04</v>
      </c>
      <c r="M67" s="73">
        <v>2.3900000000001954E-2</v>
      </c>
      <c r="N67" s="69">
        <v>563529.36263500003</v>
      </c>
      <c r="O67" s="71">
        <v>118.24</v>
      </c>
      <c r="P67" s="124" t="s">
        <v>1993</v>
      </c>
      <c r="Q67" s="69">
        <v>666.31715283299991</v>
      </c>
      <c r="R67" s="70">
        <v>5.5292764844200044E-4</v>
      </c>
      <c r="S67" s="70">
        <f t="shared" si="0"/>
        <v>9.5770181681962309E-3</v>
      </c>
      <c r="T67" s="70">
        <f>Q67/'סכום נכסי הקרן'!$C$41</f>
        <v>2.5549436602043609E-3</v>
      </c>
    </row>
    <row r="68" spans="1:20">
      <c r="A68" s="62" t="s">
        <v>419</v>
      </c>
      <c r="B68" s="59" t="s">
        <v>420</v>
      </c>
      <c r="C68" s="72" t="s">
        <v>116</v>
      </c>
      <c r="D68" s="72" t="s">
        <v>28</v>
      </c>
      <c r="E68" s="59" t="s">
        <v>416</v>
      </c>
      <c r="F68" s="72" t="s">
        <v>312</v>
      </c>
      <c r="G68" s="59" t="s">
        <v>333</v>
      </c>
      <c r="H68" s="59" t="s">
        <v>291</v>
      </c>
      <c r="I68" s="124" t="s">
        <v>1993</v>
      </c>
      <c r="J68" s="69">
        <v>4.0299999999983651</v>
      </c>
      <c r="K68" s="72" t="s">
        <v>123</v>
      </c>
      <c r="L68" s="73">
        <v>3.5000000000000003E-2</v>
      </c>
      <c r="M68" s="73">
        <v>2.6100000000020183E-2</v>
      </c>
      <c r="N68" s="69">
        <v>175614.60668000003</v>
      </c>
      <c r="O68" s="71">
        <v>118.48</v>
      </c>
      <c r="P68" s="124" t="s">
        <v>1993</v>
      </c>
      <c r="Q68" s="69">
        <v>208.06820287800005</v>
      </c>
      <c r="R68" s="70">
        <v>1.9919713995664143E-4</v>
      </c>
      <c r="S68" s="70">
        <f t="shared" si="0"/>
        <v>2.9905773109910804E-3</v>
      </c>
      <c r="T68" s="70">
        <f>Q68/'סכום נכסי הקרן'!$C$41</f>
        <v>7.9782207852976787E-4</v>
      </c>
    </row>
    <row r="69" spans="1:20">
      <c r="A69" s="62" t="s">
        <v>421</v>
      </c>
      <c r="B69" s="59" t="s">
        <v>422</v>
      </c>
      <c r="C69" s="72" t="s">
        <v>116</v>
      </c>
      <c r="D69" s="72" t="s">
        <v>28</v>
      </c>
      <c r="E69" s="59" t="s">
        <v>416</v>
      </c>
      <c r="F69" s="72" t="s">
        <v>312</v>
      </c>
      <c r="G69" s="59" t="s">
        <v>333</v>
      </c>
      <c r="H69" s="59" t="s">
        <v>291</v>
      </c>
      <c r="I69" s="124" t="s">
        <v>1993</v>
      </c>
      <c r="J69" s="69">
        <v>6.5900000000018455</v>
      </c>
      <c r="K69" s="72" t="s">
        <v>123</v>
      </c>
      <c r="L69" s="73">
        <v>2.5000000000000001E-2</v>
      </c>
      <c r="M69" s="73">
        <v>2.9000000000005952E-2</v>
      </c>
      <c r="N69" s="69">
        <v>306889.90833499999</v>
      </c>
      <c r="O69" s="71">
        <v>109.47</v>
      </c>
      <c r="P69" s="124" t="s">
        <v>1993</v>
      </c>
      <c r="Q69" s="69">
        <v>335.95238658200003</v>
      </c>
      <c r="R69" s="70">
        <v>4.1188326334333297E-4</v>
      </c>
      <c r="S69" s="70">
        <f t="shared" si="0"/>
        <v>4.8286646925793384E-3</v>
      </c>
      <c r="T69" s="70">
        <f>Q69/'סכום נכסי הקרן'!$C$41</f>
        <v>1.288184487790505E-3</v>
      </c>
    </row>
    <row r="70" spans="1:20">
      <c r="A70" s="62" t="s">
        <v>423</v>
      </c>
      <c r="B70" s="59" t="s">
        <v>424</v>
      </c>
      <c r="C70" s="72" t="s">
        <v>116</v>
      </c>
      <c r="D70" s="72" t="s">
        <v>28</v>
      </c>
      <c r="E70" s="59" t="s">
        <v>425</v>
      </c>
      <c r="F70" s="72" t="s">
        <v>119</v>
      </c>
      <c r="G70" s="59" t="s">
        <v>333</v>
      </c>
      <c r="H70" s="59" t="s">
        <v>291</v>
      </c>
      <c r="I70" s="124" t="s">
        <v>1993</v>
      </c>
      <c r="J70" s="69">
        <v>1.3199999999960714</v>
      </c>
      <c r="K70" s="72" t="s">
        <v>123</v>
      </c>
      <c r="L70" s="73">
        <v>1.8000000000000002E-2</v>
      </c>
      <c r="M70" s="73">
        <v>2.089999999992416E-2</v>
      </c>
      <c r="N70" s="69">
        <v>164181.58688799999</v>
      </c>
      <c r="O70" s="71">
        <v>111.63</v>
      </c>
      <c r="P70" s="124" t="s">
        <v>1993</v>
      </c>
      <c r="Q70" s="69">
        <v>183.27591117100002</v>
      </c>
      <c r="R70" s="70">
        <v>2.0214081588543841E-4</v>
      </c>
      <c r="S70" s="70">
        <f t="shared" si="0"/>
        <v>2.634236149579213E-3</v>
      </c>
      <c r="T70" s="70">
        <f>Q70/'סכום נכסי הקרן'!$C$41</f>
        <v>7.0275787637105118E-4</v>
      </c>
    </row>
    <row r="71" spans="1:20">
      <c r="A71" s="62" t="s">
        <v>426</v>
      </c>
      <c r="B71" s="59" t="s">
        <v>427</v>
      </c>
      <c r="C71" s="72" t="s">
        <v>116</v>
      </c>
      <c r="D71" s="72" t="s">
        <v>28</v>
      </c>
      <c r="E71" s="59" t="s">
        <v>425</v>
      </c>
      <c r="F71" s="72" t="s">
        <v>119</v>
      </c>
      <c r="G71" s="59" t="s">
        <v>333</v>
      </c>
      <c r="H71" s="59" t="s">
        <v>291</v>
      </c>
      <c r="I71" s="124" t="s">
        <v>1993</v>
      </c>
      <c r="J71" s="69">
        <v>3.8400000000008743</v>
      </c>
      <c r="K71" s="72" t="s">
        <v>123</v>
      </c>
      <c r="L71" s="73">
        <v>2.2000000000000002E-2</v>
      </c>
      <c r="M71" s="73">
        <v>2.7899999999997819E-2</v>
      </c>
      <c r="N71" s="69">
        <v>136055.33643200001</v>
      </c>
      <c r="O71" s="71">
        <v>100.93</v>
      </c>
      <c r="P71" s="124" t="s">
        <v>1993</v>
      </c>
      <c r="Q71" s="69">
        <v>137.32065005699999</v>
      </c>
      <c r="R71" s="70">
        <v>2.6777982740614766E-4</v>
      </c>
      <c r="S71" s="70">
        <f t="shared" si="0"/>
        <v>1.973718303472846E-3</v>
      </c>
      <c r="T71" s="70">
        <f>Q71/'סכום נכסי הקרן'!$C$41</f>
        <v>5.2654583899959572E-4</v>
      </c>
    </row>
    <row r="72" spans="1:20">
      <c r="A72" s="62" t="s">
        <v>428</v>
      </c>
      <c r="B72" s="59" t="s">
        <v>429</v>
      </c>
      <c r="C72" s="72" t="s">
        <v>116</v>
      </c>
      <c r="D72" s="72" t="s">
        <v>28</v>
      </c>
      <c r="E72" s="59" t="s">
        <v>430</v>
      </c>
      <c r="F72" s="72" t="s">
        <v>431</v>
      </c>
      <c r="G72" s="59" t="s">
        <v>432</v>
      </c>
      <c r="H72" s="59" t="s">
        <v>291</v>
      </c>
      <c r="I72" s="124" t="s">
        <v>1993</v>
      </c>
      <c r="J72" s="69">
        <v>5.9199999999995425</v>
      </c>
      <c r="K72" s="72" t="s">
        <v>123</v>
      </c>
      <c r="L72" s="73">
        <v>5.1500000000000004E-2</v>
      </c>
      <c r="M72" s="73">
        <v>2.9499999999995089E-2</v>
      </c>
      <c r="N72" s="69">
        <v>799104.59434299986</v>
      </c>
      <c r="O72" s="71">
        <v>153</v>
      </c>
      <c r="P72" s="124" t="s">
        <v>1993</v>
      </c>
      <c r="Q72" s="69">
        <v>1222.629964768</v>
      </c>
      <c r="R72" s="70">
        <v>2.7517501012564864E-4</v>
      </c>
      <c r="S72" s="70">
        <f t="shared" si="0"/>
        <v>1.7572937055244823E-2</v>
      </c>
      <c r="T72" s="70">
        <f>Q72/'סכום נכסי הקרן'!$C$41</f>
        <v>4.6880838411236178E-3</v>
      </c>
    </row>
    <row r="73" spans="1:20">
      <c r="A73" s="62" t="s">
        <v>433</v>
      </c>
      <c r="B73" s="59" t="s">
        <v>434</v>
      </c>
      <c r="C73" s="72" t="s">
        <v>116</v>
      </c>
      <c r="D73" s="72" t="s">
        <v>28</v>
      </c>
      <c r="E73" s="59" t="s">
        <v>435</v>
      </c>
      <c r="F73" s="72" t="s">
        <v>144</v>
      </c>
      <c r="G73" s="59" t="s">
        <v>436</v>
      </c>
      <c r="H73" s="59" t="s">
        <v>121</v>
      </c>
      <c r="I73" s="124" t="s">
        <v>1993</v>
      </c>
      <c r="J73" s="69">
        <v>1.4</v>
      </c>
      <c r="K73" s="72" t="s">
        <v>123</v>
      </c>
      <c r="L73" s="73">
        <v>2.2000000000000002E-2</v>
      </c>
      <c r="M73" s="73">
        <v>1.7100000000000001E-2</v>
      </c>
      <c r="N73" s="69">
        <v>2695.2319860000002</v>
      </c>
      <c r="O73" s="71">
        <v>112.59</v>
      </c>
      <c r="P73" s="124" t="s">
        <v>1993</v>
      </c>
      <c r="Q73" s="69">
        <v>3.0345617000000003</v>
      </c>
      <c r="R73" s="70">
        <v>5.0948574489338283E-6</v>
      </c>
      <c r="S73" s="70">
        <f t="shared" si="0"/>
        <v>4.3615945364528693E-5</v>
      </c>
      <c r="T73" s="70">
        <f>Q73/'סכום נכסי הקרן'!$C$41</f>
        <v>1.1635801575795766E-5</v>
      </c>
    </row>
    <row r="74" spans="1:20">
      <c r="A74" s="62" t="s">
        <v>437</v>
      </c>
      <c r="B74" s="59" t="s">
        <v>438</v>
      </c>
      <c r="C74" s="72" t="s">
        <v>116</v>
      </c>
      <c r="D74" s="72" t="s">
        <v>28</v>
      </c>
      <c r="E74" s="59" t="s">
        <v>435</v>
      </c>
      <c r="F74" s="72" t="s">
        <v>144</v>
      </c>
      <c r="G74" s="59" t="s">
        <v>436</v>
      </c>
      <c r="H74" s="59" t="s">
        <v>121</v>
      </c>
      <c r="I74" s="124" t="s">
        <v>1993</v>
      </c>
      <c r="J74" s="69">
        <v>4.2400000000097187</v>
      </c>
      <c r="K74" s="72" t="s">
        <v>123</v>
      </c>
      <c r="L74" s="73">
        <v>1.7000000000000001E-2</v>
      </c>
      <c r="M74" s="73">
        <v>2.2299999999586925E-2</v>
      </c>
      <c r="N74" s="69">
        <v>3826.5549999999998</v>
      </c>
      <c r="O74" s="71">
        <v>107.55</v>
      </c>
      <c r="P74" s="124" t="s">
        <v>1993</v>
      </c>
      <c r="Q74" s="69">
        <v>4.1154599790000006</v>
      </c>
      <c r="R74" s="70">
        <v>3.0148395890454127E-6</v>
      </c>
      <c r="S74" s="70">
        <f t="shared" ref="S74:S137" si="1">IFERROR(Q74/$Q$9,0)</f>
        <v>5.9151764023769371E-5</v>
      </c>
      <c r="T74" s="70">
        <f>Q74/'סכום נכסי הקרן'!$C$41</f>
        <v>1.5780425788927809E-5</v>
      </c>
    </row>
    <row r="75" spans="1:20">
      <c r="A75" s="62" t="s">
        <v>439</v>
      </c>
      <c r="B75" s="59" t="s">
        <v>440</v>
      </c>
      <c r="C75" s="72" t="s">
        <v>116</v>
      </c>
      <c r="D75" s="72" t="s">
        <v>28</v>
      </c>
      <c r="E75" s="59" t="s">
        <v>435</v>
      </c>
      <c r="F75" s="72" t="s">
        <v>144</v>
      </c>
      <c r="G75" s="59" t="s">
        <v>436</v>
      </c>
      <c r="H75" s="59" t="s">
        <v>121</v>
      </c>
      <c r="I75" s="124" t="s">
        <v>1993</v>
      </c>
      <c r="J75" s="69">
        <v>9.0999999999641688</v>
      </c>
      <c r="K75" s="72" t="s">
        <v>123</v>
      </c>
      <c r="L75" s="73">
        <v>5.7999999999999996E-3</v>
      </c>
      <c r="M75" s="73">
        <v>2.809999999994859E-2</v>
      </c>
      <c r="N75" s="69">
        <v>72046.377540000001</v>
      </c>
      <c r="O75" s="71">
        <v>89.1</v>
      </c>
      <c r="P75" s="124" t="s">
        <v>1993</v>
      </c>
      <c r="Q75" s="69">
        <v>64.193324493000006</v>
      </c>
      <c r="R75" s="70">
        <v>1.5061026362824884E-4</v>
      </c>
      <c r="S75" s="70">
        <f t="shared" si="1"/>
        <v>9.2265467327757732E-4</v>
      </c>
      <c r="T75" s="70">
        <f>Q75/'סכום נכסי הקרן'!$C$41</f>
        <v>2.4614453754267656E-4</v>
      </c>
    </row>
    <row r="76" spans="1:20">
      <c r="A76" s="62" t="s">
        <v>441</v>
      </c>
      <c r="B76" s="59" t="s">
        <v>442</v>
      </c>
      <c r="C76" s="72" t="s">
        <v>116</v>
      </c>
      <c r="D76" s="72" t="s">
        <v>28</v>
      </c>
      <c r="E76" s="59" t="s">
        <v>340</v>
      </c>
      <c r="F76" s="72" t="s">
        <v>312</v>
      </c>
      <c r="G76" s="59" t="s">
        <v>436</v>
      </c>
      <c r="H76" s="59" t="s">
        <v>121</v>
      </c>
      <c r="I76" s="124" t="s">
        <v>1993</v>
      </c>
      <c r="J76" s="69">
        <v>1.9299999999993109</v>
      </c>
      <c r="K76" s="72" t="s">
        <v>123</v>
      </c>
      <c r="L76" s="73">
        <v>1.95E-2</v>
      </c>
      <c r="M76" s="73">
        <v>2.5100000000004768E-2</v>
      </c>
      <c r="N76" s="69">
        <v>169505.35412100001</v>
      </c>
      <c r="O76" s="71">
        <v>111.32</v>
      </c>
      <c r="P76" s="124" t="s">
        <v>1993</v>
      </c>
      <c r="Q76" s="69">
        <v>188.69335974100002</v>
      </c>
      <c r="R76" s="70">
        <v>3.3561670377704576E-4</v>
      </c>
      <c r="S76" s="70">
        <f t="shared" si="1"/>
        <v>2.7121014771631811E-3</v>
      </c>
      <c r="T76" s="70">
        <f>Q76/'סכום נכסי הקרן'!$C$41</f>
        <v>7.2353068076240641E-4</v>
      </c>
    </row>
    <row r="77" spans="1:20">
      <c r="A77" s="62" t="s">
        <v>443</v>
      </c>
      <c r="B77" s="59" t="s">
        <v>444</v>
      </c>
      <c r="C77" s="72" t="s">
        <v>116</v>
      </c>
      <c r="D77" s="72" t="s">
        <v>28</v>
      </c>
      <c r="E77" s="59" t="s">
        <v>340</v>
      </c>
      <c r="F77" s="72" t="s">
        <v>312</v>
      </c>
      <c r="G77" s="59" t="s">
        <v>436</v>
      </c>
      <c r="H77" s="59" t="s">
        <v>121</v>
      </c>
      <c r="I77" s="124" t="s">
        <v>1993</v>
      </c>
      <c r="J77" s="69">
        <v>4.9000000000256296</v>
      </c>
      <c r="K77" s="72" t="s">
        <v>123</v>
      </c>
      <c r="L77" s="73">
        <v>1.1699999999999999E-2</v>
      </c>
      <c r="M77" s="73">
        <v>3.3900000000143919E-2</v>
      </c>
      <c r="N77" s="69">
        <v>50708.400794000001</v>
      </c>
      <c r="O77" s="71">
        <v>100.03</v>
      </c>
      <c r="P77" s="124" t="s">
        <v>1993</v>
      </c>
      <c r="Q77" s="69">
        <v>50.723613492999995</v>
      </c>
      <c r="R77" s="70">
        <v>7.029549157824857E-5</v>
      </c>
      <c r="S77" s="70">
        <f t="shared" si="1"/>
        <v>7.2905367348508954E-4</v>
      </c>
      <c r="T77" s="70">
        <f>Q77/'סכום נכסי הקרן'!$C$41</f>
        <v>1.9449593060240122E-4</v>
      </c>
    </row>
    <row r="78" spans="1:20">
      <c r="A78" s="62" t="s">
        <v>445</v>
      </c>
      <c r="B78" s="59" t="s">
        <v>446</v>
      </c>
      <c r="C78" s="72" t="s">
        <v>116</v>
      </c>
      <c r="D78" s="72" t="s">
        <v>28</v>
      </c>
      <c r="E78" s="59" t="s">
        <v>340</v>
      </c>
      <c r="F78" s="72" t="s">
        <v>312</v>
      </c>
      <c r="G78" s="59" t="s">
        <v>436</v>
      </c>
      <c r="H78" s="59" t="s">
        <v>121</v>
      </c>
      <c r="I78" s="124" t="s">
        <v>1993</v>
      </c>
      <c r="J78" s="69">
        <v>3.2500000000062599</v>
      </c>
      <c r="K78" s="72" t="s">
        <v>123</v>
      </c>
      <c r="L78" s="73">
        <v>3.3500000000000002E-2</v>
      </c>
      <c r="M78" s="73">
        <v>2.8100000000044565E-2</v>
      </c>
      <c r="N78" s="69">
        <v>174544.10553299999</v>
      </c>
      <c r="O78" s="71">
        <v>114.41</v>
      </c>
      <c r="P78" s="124" t="s">
        <v>1993</v>
      </c>
      <c r="Q78" s="69">
        <v>199.69591513099999</v>
      </c>
      <c r="R78" s="70">
        <v>2.6190927752403089E-4</v>
      </c>
      <c r="S78" s="70">
        <f t="shared" si="1"/>
        <v>2.8702418948585735E-3</v>
      </c>
      <c r="T78" s="70">
        <f>Q78/'סכום נכסי הקרן'!$C$41</f>
        <v>7.6571916265906449E-4</v>
      </c>
    </row>
    <row r="79" spans="1:20">
      <c r="A79" s="62" t="s">
        <v>447</v>
      </c>
      <c r="B79" s="59" t="s">
        <v>448</v>
      </c>
      <c r="C79" s="72" t="s">
        <v>116</v>
      </c>
      <c r="D79" s="72" t="s">
        <v>28</v>
      </c>
      <c r="E79" s="59" t="s">
        <v>340</v>
      </c>
      <c r="F79" s="72" t="s">
        <v>312</v>
      </c>
      <c r="G79" s="59" t="s">
        <v>436</v>
      </c>
      <c r="H79" s="59" t="s">
        <v>121</v>
      </c>
      <c r="I79" s="124" t="s">
        <v>1993</v>
      </c>
      <c r="J79" s="69">
        <v>4.9300000000026518</v>
      </c>
      <c r="K79" s="72" t="s">
        <v>123</v>
      </c>
      <c r="L79" s="73">
        <v>1.3300000000000001E-2</v>
      </c>
      <c r="M79" s="73">
        <v>3.3800000000020751E-2</v>
      </c>
      <c r="N79" s="69">
        <v>772237.402626</v>
      </c>
      <c r="O79" s="71">
        <v>101.09</v>
      </c>
      <c r="P79" s="124" t="s">
        <v>1993</v>
      </c>
      <c r="Q79" s="69">
        <v>780.65475460100004</v>
      </c>
      <c r="R79" s="70">
        <v>6.5030518115873689E-4</v>
      </c>
      <c r="S79" s="70">
        <f t="shared" si="1"/>
        <v>1.1220399679214553E-2</v>
      </c>
      <c r="T79" s="70">
        <f>Q79/'סכום נכסי הקרן'!$C$41</f>
        <v>2.9933627066270471E-3</v>
      </c>
    </row>
    <row r="80" spans="1:20">
      <c r="A80" s="62" t="s">
        <v>449</v>
      </c>
      <c r="B80" s="59" t="s">
        <v>450</v>
      </c>
      <c r="C80" s="72" t="s">
        <v>116</v>
      </c>
      <c r="D80" s="72" t="s">
        <v>28</v>
      </c>
      <c r="E80" s="59" t="s">
        <v>340</v>
      </c>
      <c r="F80" s="72" t="s">
        <v>312</v>
      </c>
      <c r="G80" s="59" t="s">
        <v>432</v>
      </c>
      <c r="H80" s="59" t="s">
        <v>291</v>
      </c>
      <c r="I80" s="124" t="s">
        <v>1993</v>
      </c>
      <c r="J80" s="69">
        <v>5.5999999999985475</v>
      </c>
      <c r="K80" s="72" t="s">
        <v>123</v>
      </c>
      <c r="L80" s="73">
        <v>1.8700000000000001E-2</v>
      </c>
      <c r="M80" s="73">
        <v>3.5200000000006774E-2</v>
      </c>
      <c r="N80" s="69">
        <v>421650.42620500008</v>
      </c>
      <c r="O80" s="71">
        <v>97.98</v>
      </c>
      <c r="P80" s="124" t="s">
        <v>1993</v>
      </c>
      <c r="Q80" s="69">
        <v>413.133085161</v>
      </c>
      <c r="R80" s="70">
        <v>7.5409867139090438E-4</v>
      </c>
      <c r="S80" s="70">
        <f t="shared" si="1"/>
        <v>5.9379877069763833E-3</v>
      </c>
      <c r="T80" s="70">
        <f>Q80/'סכום נכסי הקרן'!$C$41</f>
        <v>1.5841281471817594E-3</v>
      </c>
    </row>
    <row r="81" spans="1:20">
      <c r="A81" s="62" t="s">
        <v>451</v>
      </c>
      <c r="B81" s="59" t="s">
        <v>452</v>
      </c>
      <c r="C81" s="72" t="s">
        <v>116</v>
      </c>
      <c r="D81" s="72" t="s">
        <v>28</v>
      </c>
      <c r="E81" s="59" t="s">
        <v>453</v>
      </c>
      <c r="F81" s="72" t="s">
        <v>283</v>
      </c>
      <c r="G81" s="59" t="s">
        <v>436</v>
      </c>
      <c r="H81" s="59" t="s">
        <v>121</v>
      </c>
      <c r="I81" s="124" t="s">
        <v>1993</v>
      </c>
      <c r="J81" s="69">
        <v>4.1400000000032984</v>
      </c>
      <c r="K81" s="72" t="s">
        <v>123</v>
      </c>
      <c r="L81" s="73">
        <v>1.09E-2</v>
      </c>
      <c r="M81" s="73">
        <v>3.4600000000025222E-2</v>
      </c>
      <c r="N81" s="69">
        <v>6.2785900000000003</v>
      </c>
      <c r="O81" s="71">
        <v>4925250</v>
      </c>
      <c r="P81" s="124" t="s">
        <v>1993</v>
      </c>
      <c r="Q81" s="69">
        <v>309.23624210700001</v>
      </c>
      <c r="R81" s="70">
        <v>3.457563742496834E-4</v>
      </c>
      <c r="S81" s="70">
        <f t="shared" si="1"/>
        <v>4.4446718748447521E-3</v>
      </c>
      <c r="T81" s="70">
        <f>Q81/'סכום נכסי הקרן'!$C$41</f>
        <v>1.1857434150051361E-3</v>
      </c>
    </row>
    <row r="82" spans="1:20">
      <c r="A82" s="62" t="s">
        <v>454</v>
      </c>
      <c r="B82" s="59" t="s">
        <v>455</v>
      </c>
      <c r="C82" s="72" t="s">
        <v>116</v>
      </c>
      <c r="D82" s="72" t="s">
        <v>28</v>
      </c>
      <c r="E82" s="59" t="s">
        <v>453</v>
      </c>
      <c r="F82" s="72" t="s">
        <v>283</v>
      </c>
      <c r="G82" s="59" t="s">
        <v>436</v>
      </c>
      <c r="H82" s="59" t="s">
        <v>121</v>
      </c>
      <c r="I82" s="124" t="s">
        <v>1993</v>
      </c>
      <c r="J82" s="69">
        <v>4.7699999999952318</v>
      </c>
      <c r="K82" s="72" t="s">
        <v>123</v>
      </c>
      <c r="L82" s="73">
        <v>2.9900000000000003E-2</v>
      </c>
      <c r="M82" s="73">
        <v>3.4399999999956785E-2</v>
      </c>
      <c r="N82" s="69">
        <v>5.1525379999999998</v>
      </c>
      <c r="O82" s="71">
        <v>5209470</v>
      </c>
      <c r="P82" s="124" t="s">
        <v>1993</v>
      </c>
      <c r="Q82" s="69">
        <v>268.419944364</v>
      </c>
      <c r="R82" s="70">
        <v>3.2203362499999999E-4</v>
      </c>
      <c r="S82" s="70">
        <f t="shared" si="1"/>
        <v>3.8580166711159819E-3</v>
      </c>
      <c r="T82" s="70">
        <f>Q82/'סכום נכסי הקרן'!$C$41</f>
        <v>1.0292363512021004E-3</v>
      </c>
    </row>
    <row r="83" spans="1:20">
      <c r="A83" s="62" t="s">
        <v>456</v>
      </c>
      <c r="B83" s="59" t="s">
        <v>457</v>
      </c>
      <c r="C83" s="72" t="s">
        <v>116</v>
      </c>
      <c r="D83" s="72" t="s">
        <v>28</v>
      </c>
      <c r="E83" s="59" t="s">
        <v>453</v>
      </c>
      <c r="F83" s="72" t="s">
        <v>283</v>
      </c>
      <c r="G83" s="59" t="s">
        <v>436</v>
      </c>
      <c r="H83" s="59" t="s">
        <v>121</v>
      </c>
      <c r="I83" s="124" t="s">
        <v>1993</v>
      </c>
      <c r="J83" s="69">
        <v>2.4100000000297972</v>
      </c>
      <c r="K83" s="72" t="s">
        <v>123</v>
      </c>
      <c r="L83" s="73">
        <v>2.3199999999999998E-2</v>
      </c>
      <c r="M83" s="73">
        <v>2.5500000000288358E-2</v>
      </c>
      <c r="N83" s="69">
        <v>0.74139500000000003</v>
      </c>
      <c r="O83" s="71">
        <v>5612952</v>
      </c>
      <c r="P83" s="124" t="s">
        <v>1993</v>
      </c>
      <c r="Q83" s="69">
        <v>41.614128836000006</v>
      </c>
      <c r="R83" s="70">
        <v>1.2356583333333334E-4</v>
      </c>
      <c r="S83" s="70">
        <f t="shared" si="1"/>
        <v>5.9812247999552432E-4</v>
      </c>
      <c r="T83" s="70">
        <f>Q83/'סכום נכסי הקרן'!$C$41</f>
        <v>1.5956628790421261E-4</v>
      </c>
    </row>
    <row r="84" spans="1:20">
      <c r="A84" s="62" t="s">
        <v>458</v>
      </c>
      <c r="B84" s="59" t="s">
        <v>459</v>
      </c>
      <c r="C84" s="72" t="s">
        <v>116</v>
      </c>
      <c r="D84" s="72" t="s">
        <v>28</v>
      </c>
      <c r="E84" s="59" t="s">
        <v>460</v>
      </c>
      <c r="F84" s="72" t="s">
        <v>283</v>
      </c>
      <c r="G84" s="59" t="s">
        <v>436</v>
      </c>
      <c r="H84" s="59" t="s">
        <v>121</v>
      </c>
      <c r="I84" s="124" t="s">
        <v>1993</v>
      </c>
      <c r="J84" s="69">
        <v>1.8099999999965724</v>
      </c>
      <c r="K84" s="72" t="s">
        <v>123</v>
      </c>
      <c r="L84" s="73">
        <v>1.46E-2</v>
      </c>
      <c r="M84" s="73">
        <v>2.4399999999956377E-2</v>
      </c>
      <c r="N84" s="69">
        <v>7.0603109999999996</v>
      </c>
      <c r="O84" s="71">
        <v>5454999</v>
      </c>
      <c r="P84" s="124" t="s">
        <v>1993</v>
      </c>
      <c r="Q84" s="69">
        <v>385.139916572</v>
      </c>
      <c r="R84" s="70">
        <v>2.6509634663762999E-4</v>
      </c>
      <c r="S84" s="70">
        <f t="shared" si="1"/>
        <v>5.5356401416730098E-3</v>
      </c>
      <c r="T84" s="70">
        <f>Q84/'סכום נכסי הקרן'!$C$41</f>
        <v>1.4767904202278462E-3</v>
      </c>
    </row>
    <row r="85" spans="1:20">
      <c r="A85" s="62" t="s">
        <v>461</v>
      </c>
      <c r="B85" s="59" t="s">
        <v>462</v>
      </c>
      <c r="C85" s="72" t="s">
        <v>116</v>
      </c>
      <c r="D85" s="72" t="s">
        <v>28</v>
      </c>
      <c r="E85" s="59" t="s">
        <v>460</v>
      </c>
      <c r="F85" s="72" t="s">
        <v>283</v>
      </c>
      <c r="G85" s="59" t="s">
        <v>436</v>
      </c>
      <c r="H85" s="59" t="s">
        <v>121</v>
      </c>
      <c r="I85" s="124" t="s">
        <v>1993</v>
      </c>
      <c r="J85" s="69">
        <v>2.4299999999997057</v>
      </c>
      <c r="K85" s="72" t="s">
        <v>123</v>
      </c>
      <c r="L85" s="73">
        <v>2.4199999999999999E-2</v>
      </c>
      <c r="M85" s="73">
        <v>2.8599999999994116E-2</v>
      </c>
      <c r="N85" s="69">
        <v>7.2976200000000002</v>
      </c>
      <c r="O85" s="71">
        <v>5585000</v>
      </c>
      <c r="P85" s="124" t="s">
        <v>1993</v>
      </c>
      <c r="Q85" s="69">
        <v>407.57206508399997</v>
      </c>
      <c r="R85" s="70">
        <v>2.4097279091269319E-4</v>
      </c>
      <c r="S85" s="70">
        <f t="shared" si="1"/>
        <v>5.8580588171306168E-3</v>
      </c>
      <c r="T85" s="70">
        <f>Q85/'סכום נכסי הקרן'!$C$41</f>
        <v>1.5628048285044728E-3</v>
      </c>
    </row>
    <row r="86" spans="1:20">
      <c r="A86" s="62" t="s">
        <v>463</v>
      </c>
      <c r="B86" s="59" t="s">
        <v>464</v>
      </c>
      <c r="C86" s="72" t="s">
        <v>116</v>
      </c>
      <c r="D86" s="72" t="s">
        <v>28</v>
      </c>
      <c r="E86" s="59" t="s">
        <v>460</v>
      </c>
      <c r="F86" s="72" t="s">
        <v>283</v>
      </c>
      <c r="G86" s="59" t="s">
        <v>436</v>
      </c>
      <c r="H86" s="59" t="s">
        <v>121</v>
      </c>
      <c r="I86" s="124" t="s">
        <v>1993</v>
      </c>
      <c r="J86" s="69">
        <v>3.8200000000004697</v>
      </c>
      <c r="K86" s="72" t="s">
        <v>123</v>
      </c>
      <c r="L86" s="73">
        <v>2E-3</v>
      </c>
      <c r="M86" s="73">
        <v>3.0600000000014102E-2</v>
      </c>
      <c r="N86" s="69">
        <v>4.3568569999999998</v>
      </c>
      <c r="O86" s="71">
        <v>4882000</v>
      </c>
      <c r="P86" s="124" t="s">
        <v>1993</v>
      </c>
      <c r="Q86" s="69">
        <v>212.70177599499999</v>
      </c>
      <c r="R86" s="70">
        <v>3.8011315651718719E-4</v>
      </c>
      <c r="S86" s="70">
        <f t="shared" si="1"/>
        <v>3.0571759475960364E-3</v>
      </c>
      <c r="T86" s="70">
        <f>Q86/'סכום נכסי הקרן'!$C$41</f>
        <v>8.1558917068556521E-4</v>
      </c>
    </row>
    <row r="87" spans="1:20">
      <c r="A87" s="62" t="s">
        <v>465</v>
      </c>
      <c r="B87" s="59" t="s">
        <v>466</v>
      </c>
      <c r="C87" s="72" t="s">
        <v>116</v>
      </c>
      <c r="D87" s="72" t="s">
        <v>28</v>
      </c>
      <c r="E87" s="59" t="s">
        <v>460</v>
      </c>
      <c r="F87" s="72" t="s">
        <v>283</v>
      </c>
      <c r="G87" s="59" t="s">
        <v>436</v>
      </c>
      <c r="H87" s="59" t="s">
        <v>121</v>
      </c>
      <c r="I87" s="124" t="s">
        <v>1993</v>
      </c>
      <c r="J87" s="69">
        <v>4.6200000000032846</v>
      </c>
      <c r="K87" s="72" t="s">
        <v>123</v>
      </c>
      <c r="L87" s="73">
        <v>3.1699999999999999E-2</v>
      </c>
      <c r="M87" s="73">
        <v>3.32E-2</v>
      </c>
      <c r="N87" s="69">
        <v>5.9125449999999997</v>
      </c>
      <c r="O87" s="71">
        <v>5151111</v>
      </c>
      <c r="P87" s="124" t="s">
        <v>1993</v>
      </c>
      <c r="Q87" s="69">
        <v>304.56176779999998</v>
      </c>
      <c r="R87" s="70">
        <v>3.5006187092954407E-4</v>
      </c>
      <c r="S87" s="70">
        <f t="shared" si="1"/>
        <v>4.3774853628743395E-3</v>
      </c>
      <c r="T87" s="70">
        <f>Q87/'סכום נכסי הקרן'!$C$41</f>
        <v>1.1678194902724778E-3</v>
      </c>
    </row>
    <row r="88" spans="1:20">
      <c r="A88" s="62" t="s">
        <v>467</v>
      </c>
      <c r="B88" s="59" t="s">
        <v>468</v>
      </c>
      <c r="C88" s="72" t="s">
        <v>116</v>
      </c>
      <c r="D88" s="72" t="s">
        <v>28</v>
      </c>
      <c r="E88" s="59" t="s">
        <v>469</v>
      </c>
      <c r="F88" s="72" t="s">
        <v>355</v>
      </c>
      <c r="G88" s="59" t="s">
        <v>432</v>
      </c>
      <c r="H88" s="59" t="s">
        <v>291</v>
      </c>
      <c r="I88" s="124" t="s">
        <v>1993</v>
      </c>
      <c r="J88" s="69">
        <v>0.40999999999505538</v>
      </c>
      <c r="K88" s="72" t="s">
        <v>123</v>
      </c>
      <c r="L88" s="73">
        <v>3.85E-2</v>
      </c>
      <c r="M88" s="73">
        <v>3.4399999999892114E-2</v>
      </c>
      <c r="N88" s="69">
        <v>115425.40089500001</v>
      </c>
      <c r="O88" s="71">
        <v>115.64</v>
      </c>
      <c r="P88" s="124" t="s">
        <v>1993</v>
      </c>
      <c r="Q88" s="69">
        <v>133.47793352600002</v>
      </c>
      <c r="R88" s="70">
        <v>4.6170160358000007E-4</v>
      </c>
      <c r="S88" s="70">
        <f t="shared" si="1"/>
        <v>1.9184866981087282E-3</v>
      </c>
      <c r="T88" s="70">
        <f>Q88/'סכום נכסי הקרן'!$C$41</f>
        <v>5.1181122771561821E-4</v>
      </c>
    </row>
    <row r="89" spans="1:20">
      <c r="A89" s="62" t="s">
        <v>470</v>
      </c>
      <c r="B89" s="59" t="s">
        <v>471</v>
      </c>
      <c r="C89" s="72" t="s">
        <v>116</v>
      </c>
      <c r="D89" s="72" t="s">
        <v>28</v>
      </c>
      <c r="E89" s="59" t="s">
        <v>358</v>
      </c>
      <c r="F89" s="72" t="s">
        <v>312</v>
      </c>
      <c r="G89" s="59" t="s">
        <v>436</v>
      </c>
      <c r="H89" s="59" t="s">
        <v>121</v>
      </c>
      <c r="I89" s="124" t="s">
        <v>1993</v>
      </c>
      <c r="J89" s="69">
        <v>3.8999999999965471</v>
      </c>
      <c r="K89" s="72" t="s">
        <v>123</v>
      </c>
      <c r="L89" s="73">
        <v>2.4E-2</v>
      </c>
      <c r="M89" s="73">
        <v>2.5599999999966448E-2</v>
      </c>
      <c r="N89" s="69">
        <v>359052.37883100001</v>
      </c>
      <c r="O89" s="71">
        <v>112.91</v>
      </c>
      <c r="P89" s="124" t="s">
        <v>1993</v>
      </c>
      <c r="Q89" s="69">
        <v>405.40603735600007</v>
      </c>
      <c r="R89" s="70">
        <v>3.3314974990580106E-4</v>
      </c>
      <c r="S89" s="70">
        <f t="shared" si="1"/>
        <v>5.8269263649407344E-3</v>
      </c>
      <c r="T89" s="70">
        <f>Q89/'סכום נכסי הקרן'!$C$41</f>
        <v>1.5544993559709339E-3</v>
      </c>
    </row>
    <row r="90" spans="1:20">
      <c r="A90" s="62" t="s">
        <v>472</v>
      </c>
      <c r="B90" s="59" t="s">
        <v>473</v>
      </c>
      <c r="C90" s="72" t="s">
        <v>116</v>
      </c>
      <c r="D90" s="72" t="s">
        <v>28</v>
      </c>
      <c r="E90" s="59" t="s">
        <v>358</v>
      </c>
      <c r="F90" s="72" t="s">
        <v>312</v>
      </c>
      <c r="G90" s="59" t="s">
        <v>436</v>
      </c>
      <c r="H90" s="59" t="s">
        <v>121</v>
      </c>
      <c r="I90" s="124" t="s">
        <v>1993</v>
      </c>
      <c r="J90" s="69">
        <v>6.0600000000049903</v>
      </c>
      <c r="K90" s="72" t="s">
        <v>123</v>
      </c>
      <c r="L90" s="73">
        <v>1.4999999999999999E-2</v>
      </c>
      <c r="M90" s="73">
        <v>3.0800000000003772E-2</v>
      </c>
      <c r="N90" s="69">
        <v>216328.29071299999</v>
      </c>
      <c r="O90" s="71">
        <v>98.18</v>
      </c>
      <c r="P90" s="124" t="s">
        <v>1993</v>
      </c>
      <c r="Q90" s="69">
        <v>212.39112454900001</v>
      </c>
      <c r="R90" s="70">
        <v>8.2638734395717864E-4</v>
      </c>
      <c r="S90" s="70">
        <f t="shared" si="1"/>
        <v>3.0527109349070057E-3</v>
      </c>
      <c r="T90" s="70">
        <f>Q90/'סכום נכסי הקרן'!$C$41</f>
        <v>8.143980007762864E-4</v>
      </c>
    </row>
    <row r="91" spans="1:20">
      <c r="A91" s="62" t="s">
        <v>474</v>
      </c>
      <c r="B91" s="59" t="s">
        <v>475</v>
      </c>
      <c r="C91" s="72" t="s">
        <v>116</v>
      </c>
      <c r="D91" s="72" t="s">
        <v>28</v>
      </c>
      <c r="E91" s="59" t="s">
        <v>476</v>
      </c>
      <c r="F91" s="72" t="s">
        <v>355</v>
      </c>
      <c r="G91" s="59" t="s">
        <v>436</v>
      </c>
      <c r="H91" s="59" t="s">
        <v>121</v>
      </c>
      <c r="I91" s="124" t="s">
        <v>1993</v>
      </c>
      <c r="J91" s="69">
        <v>1.5399999999999998</v>
      </c>
      <c r="K91" s="72" t="s">
        <v>123</v>
      </c>
      <c r="L91" s="73">
        <v>2.4799999999999999E-2</v>
      </c>
      <c r="M91" s="73">
        <v>1.83E-2</v>
      </c>
      <c r="N91" s="69">
        <v>141771.478806</v>
      </c>
      <c r="O91" s="71">
        <v>113.92</v>
      </c>
      <c r="P91" s="124" t="s">
        <v>1993</v>
      </c>
      <c r="Q91" s="69">
        <v>161.5060718</v>
      </c>
      <c r="R91" s="70">
        <v>3.3477236123279585E-4</v>
      </c>
      <c r="S91" s="70">
        <f t="shared" si="1"/>
        <v>2.3213368848847096E-3</v>
      </c>
      <c r="T91" s="70">
        <f>Q91/'סכום נכסי הקרן'!$C$41</f>
        <v>6.192830433307796E-4</v>
      </c>
    </row>
    <row r="92" spans="1:20">
      <c r="A92" s="62" t="s">
        <v>477</v>
      </c>
      <c r="B92" s="59" t="s">
        <v>478</v>
      </c>
      <c r="C92" s="72" t="s">
        <v>116</v>
      </c>
      <c r="D92" s="72" t="s">
        <v>28</v>
      </c>
      <c r="E92" s="59" t="s">
        <v>479</v>
      </c>
      <c r="F92" s="72" t="s">
        <v>312</v>
      </c>
      <c r="G92" s="59" t="s">
        <v>432</v>
      </c>
      <c r="H92" s="59" t="s">
        <v>291</v>
      </c>
      <c r="I92" s="124" t="s">
        <v>1993</v>
      </c>
      <c r="J92" s="69">
        <v>1.9900000000035263</v>
      </c>
      <c r="K92" s="72" t="s">
        <v>123</v>
      </c>
      <c r="L92" s="73">
        <v>1.3999999999999999E-2</v>
      </c>
      <c r="M92" s="73">
        <v>2.6100000000025686E-2</v>
      </c>
      <c r="N92" s="69">
        <v>209319.58788199999</v>
      </c>
      <c r="O92" s="71">
        <v>109.74</v>
      </c>
      <c r="P92" s="124" t="s">
        <v>1993</v>
      </c>
      <c r="Q92" s="69">
        <v>229.70730658100001</v>
      </c>
      <c r="R92" s="70">
        <v>2.0753478869918698E-4</v>
      </c>
      <c r="S92" s="70">
        <f t="shared" si="1"/>
        <v>3.3015975037416238E-3</v>
      </c>
      <c r="T92" s="70">
        <f>Q92/'סכום נכסי הקרן'!$C$41</f>
        <v>8.807956153559181E-4</v>
      </c>
    </row>
    <row r="93" spans="1:20">
      <c r="A93" s="62" t="s">
        <v>480</v>
      </c>
      <c r="B93" s="59" t="s">
        <v>481</v>
      </c>
      <c r="C93" s="72" t="s">
        <v>116</v>
      </c>
      <c r="D93" s="72" t="s">
        <v>28</v>
      </c>
      <c r="E93" s="59" t="s">
        <v>282</v>
      </c>
      <c r="F93" s="72" t="s">
        <v>283</v>
      </c>
      <c r="G93" s="59" t="s">
        <v>436</v>
      </c>
      <c r="H93" s="59" t="s">
        <v>121</v>
      </c>
      <c r="I93" s="124" t="s">
        <v>1993</v>
      </c>
      <c r="J93" s="69">
        <v>2.4200000000025677</v>
      </c>
      <c r="K93" s="72" t="s">
        <v>123</v>
      </c>
      <c r="L93" s="73">
        <v>1.89E-2</v>
      </c>
      <c r="M93" s="73">
        <v>2.7600000000046459E-2</v>
      </c>
      <c r="N93" s="69">
        <v>2.9686810000000001</v>
      </c>
      <c r="O93" s="71">
        <v>5510000</v>
      </c>
      <c r="P93" s="124" t="s">
        <v>1993</v>
      </c>
      <c r="Q93" s="69">
        <v>163.57431784900001</v>
      </c>
      <c r="R93" s="70">
        <v>3.7108512499999999E-4</v>
      </c>
      <c r="S93" s="70">
        <f t="shared" si="1"/>
        <v>2.351063914878394E-3</v>
      </c>
      <c r="T93" s="70">
        <f>Q93/'סכום נכסי הקרן'!$C$41</f>
        <v>6.2721357927476374E-4</v>
      </c>
    </row>
    <row r="94" spans="1:20">
      <c r="A94" s="62" t="s">
        <v>482</v>
      </c>
      <c r="B94" s="59" t="s">
        <v>483</v>
      </c>
      <c r="C94" s="72" t="s">
        <v>116</v>
      </c>
      <c r="D94" s="72" t="s">
        <v>28</v>
      </c>
      <c r="E94" s="59" t="s">
        <v>282</v>
      </c>
      <c r="F94" s="72" t="s">
        <v>283</v>
      </c>
      <c r="G94" s="59" t="s">
        <v>436</v>
      </c>
      <c r="H94" s="59" t="s">
        <v>121</v>
      </c>
      <c r="I94" s="124" t="s">
        <v>1993</v>
      </c>
      <c r="J94" s="69">
        <v>4.1300000000067074</v>
      </c>
      <c r="K94" s="72" t="s">
        <v>123</v>
      </c>
      <c r="L94" s="73">
        <v>3.3099999999999997E-2</v>
      </c>
      <c r="M94" s="73">
        <v>3.6000000000059804E-2</v>
      </c>
      <c r="N94" s="69">
        <v>4.4964500000000003</v>
      </c>
      <c r="O94" s="71">
        <v>5205991</v>
      </c>
      <c r="P94" s="124" t="s">
        <v>1993</v>
      </c>
      <c r="Q94" s="69">
        <v>234.08479221099998</v>
      </c>
      <c r="R94" s="70">
        <v>3.2051108418276427E-4</v>
      </c>
      <c r="S94" s="70">
        <f t="shared" si="1"/>
        <v>3.364515378857522E-3</v>
      </c>
      <c r="T94" s="70">
        <f>Q94/'סכום נכסי הקרן'!$C$41</f>
        <v>8.9758075905280752E-4</v>
      </c>
    </row>
    <row r="95" spans="1:20">
      <c r="A95" s="62" t="s">
        <v>484</v>
      </c>
      <c r="B95" s="59" t="s">
        <v>485</v>
      </c>
      <c r="C95" s="72" t="s">
        <v>116</v>
      </c>
      <c r="D95" s="72" t="s">
        <v>28</v>
      </c>
      <c r="E95" s="59" t="s">
        <v>282</v>
      </c>
      <c r="F95" s="72" t="s">
        <v>283</v>
      </c>
      <c r="G95" s="59" t="s">
        <v>436</v>
      </c>
      <c r="H95" s="59" t="s">
        <v>121</v>
      </c>
      <c r="I95" s="124" t="s">
        <v>1993</v>
      </c>
      <c r="J95" s="69">
        <v>5.0900000000099004</v>
      </c>
      <c r="K95" s="72" t="s">
        <v>123</v>
      </c>
      <c r="L95" s="73">
        <v>3.3599999999999998E-2</v>
      </c>
      <c r="M95" s="73">
        <v>3.3700000000037873E-2</v>
      </c>
      <c r="N95" s="69">
        <v>3.0105590000000002</v>
      </c>
      <c r="O95" s="71">
        <v>4999400</v>
      </c>
      <c r="P95" s="124" t="s">
        <v>1993</v>
      </c>
      <c r="Q95" s="69">
        <v>150.50988773899999</v>
      </c>
      <c r="R95" s="70">
        <v>2.7151506132756136E-4</v>
      </c>
      <c r="S95" s="70">
        <f t="shared" si="1"/>
        <v>2.1632880427000611E-3</v>
      </c>
      <c r="T95" s="70">
        <f>Q95/'סכום נכסי הקרן'!$C$41</f>
        <v>5.7711899182221274E-4</v>
      </c>
    </row>
    <row r="96" spans="1:20">
      <c r="A96" s="62" t="s">
        <v>486</v>
      </c>
      <c r="B96" s="59" t="s">
        <v>487</v>
      </c>
      <c r="C96" s="72" t="s">
        <v>116</v>
      </c>
      <c r="D96" s="72" t="s">
        <v>28</v>
      </c>
      <c r="E96" s="59" t="s">
        <v>282</v>
      </c>
      <c r="F96" s="72" t="s">
        <v>283</v>
      </c>
      <c r="G96" s="59" t="s">
        <v>436</v>
      </c>
      <c r="H96" s="59" t="s">
        <v>121</v>
      </c>
      <c r="I96" s="124" t="s">
        <v>1993</v>
      </c>
      <c r="J96" s="69">
        <v>0.97999999999965892</v>
      </c>
      <c r="K96" s="72" t="s">
        <v>123</v>
      </c>
      <c r="L96" s="73">
        <v>1.89E-2</v>
      </c>
      <c r="M96" s="73">
        <v>2.1799999999988062E-2</v>
      </c>
      <c r="N96" s="69">
        <v>4.2839590000000003</v>
      </c>
      <c r="O96" s="71">
        <v>5475488</v>
      </c>
      <c r="P96" s="124" t="s">
        <v>1993</v>
      </c>
      <c r="Q96" s="69">
        <v>234.56764274599999</v>
      </c>
      <c r="R96" s="70">
        <v>1.9652991100100928E-4</v>
      </c>
      <c r="S96" s="70">
        <f t="shared" si="1"/>
        <v>3.3714554198373426E-3</v>
      </c>
      <c r="T96" s="70">
        <f>Q96/'סכום נכסי הקרן'!$C$41</f>
        <v>8.9943221358610196E-4</v>
      </c>
    </row>
    <row r="97" spans="1:20">
      <c r="A97" s="62" t="s">
        <v>488</v>
      </c>
      <c r="B97" s="59" t="s">
        <v>489</v>
      </c>
      <c r="C97" s="72" t="s">
        <v>116</v>
      </c>
      <c r="D97" s="72" t="s">
        <v>28</v>
      </c>
      <c r="E97" s="59" t="s">
        <v>490</v>
      </c>
      <c r="F97" s="72" t="s">
        <v>312</v>
      </c>
      <c r="G97" s="59" t="s">
        <v>436</v>
      </c>
      <c r="H97" s="59" t="s">
        <v>121</v>
      </c>
      <c r="I97" s="124" t="s">
        <v>1993</v>
      </c>
      <c r="J97" s="69">
        <v>0.51999999999786961</v>
      </c>
      <c r="K97" s="72" t="s">
        <v>123</v>
      </c>
      <c r="L97" s="73">
        <v>2.75E-2</v>
      </c>
      <c r="M97" s="73">
        <v>3.1800000000074567E-2</v>
      </c>
      <c r="N97" s="69">
        <v>32974.668486000002</v>
      </c>
      <c r="O97" s="71">
        <v>113.88</v>
      </c>
      <c r="P97" s="124" t="s">
        <v>1993</v>
      </c>
      <c r="Q97" s="69">
        <v>37.551555053999998</v>
      </c>
      <c r="R97" s="70">
        <v>1.1926494931273692E-4</v>
      </c>
      <c r="S97" s="70">
        <f t="shared" si="1"/>
        <v>5.3973085259342564E-4</v>
      </c>
      <c r="T97" s="70">
        <f>Q97/'סכום נכסי הקרן'!$C$41</f>
        <v>1.4398865031181097E-4</v>
      </c>
    </row>
    <row r="98" spans="1:20">
      <c r="A98" s="62" t="s">
        <v>491</v>
      </c>
      <c r="B98" s="59" t="s">
        <v>492</v>
      </c>
      <c r="C98" s="72" t="s">
        <v>116</v>
      </c>
      <c r="D98" s="72" t="s">
        <v>28</v>
      </c>
      <c r="E98" s="59" t="s">
        <v>490</v>
      </c>
      <c r="F98" s="72" t="s">
        <v>312</v>
      </c>
      <c r="G98" s="59" t="s">
        <v>436</v>
      </c>
      <c r="H98" s="59" t="s">
        <v>121</v>
      </c>
      <c r="I98" s="124" t="s">
        <v>1993</v>
      </c>
      <c r="J98" s="69">
        <v>3.6300000000027013</v>
      </c>
      <c r="K98" s="72" t="s">
        <v>123</v>
      </c>
      <c r="L98" s="73">
        <v>1.9599999999999999E-2</v>
      </c>
      <c r="M98" s="73">
        <v>2.650000000000555E-2</v>
      </c>
      <c r="N98" s="69">
        <v>246050.676393</v>
      </c>
      <c r="O98" s="71">
        <v>109.84</v>
      </c>
      <c r="P98" s="124" t="s">
        <v>1993</v>
      </c>
      <c r="Q98" s="69">
        <v>270.26205782900001</v>
      </c>
      <c r="R98" s="70">
        <v>2.341017590510049E-4</v>
      </c>
      <c r="S98" s="70">
        <f t="shared" si="1"/>
        <v>3.8844934833174617E-3</v>
      </c>
      <c r="T98" s="70">
        <f>Q98/'סכום נכסי הקרן'!$C$41</f>
        <v>1.0362997985391051E-3</v>
      </c>
    </row>
    <row r="99" spans="1:20">
      <c r="A99" s="62" t="s">
        <v>493</v>
      </c>
      <c r="B99" s="59" t="s">
        <v>494</v>
      </c>
      <c r="C99" s="72" t="s">
        <v>116</v>
      </c>
      <c r="D99" s="72" t="s">
        <v>28</v>
      </c>
      <c r="E99" s="59" t="s">
        <v>490</v>
      </c>
      <c r="F99" s="72" t="s">
        <v>312</v>
      </c>
      <c r="G99" s="59" t="s">
        <v>436</v>
      </c>
      <c r="H99" s="59" t="s">
        <v>121</v>
      </c>
      <c r="I99" s="124" t="s">
        <v>1993</v>
      </c>
      <c r="J99" s="69">
        <v>5.8300000000033219</v>
      </c>
      <c r="K99" s="72" t="s">
        <v>123</v>
      </c>
      <c r="L99" s="73">
        <v>1.5800000000000002E-2</v>
      </c>
      <c r="M99" s="73">
        <v>3.0600000000021686E-2</v>
      </c>
      <c r="N99" s="69">
        <v>564811.42061399994</v>
      </c>
      <c r="O99" s="71">
        <v>102.86</v>
      </c>
      <c r="P99" s="124" t="s">
        <v>1993</v>
      </c>
      <c r="Q99" s="69">
        <v>580.96500362900008</v>
      </c>
      <c r="R99" s="70">
        <v>4.7569083416569682E-4</v>
      </c>
      <c r="S99" s="70">
        <f t="shared" si="1"/>
        <v>8.3502463821993403E-3</v>
      </c>
      <c r="T99" s="70">
        <f>Q99/'סכום נכסי הקרן'!$C$41</f>
        <v>2.2276671799780876E-3</v>
      </c>
    </row>
    <row r="100" spans="1:20">
      <c r="A100" s="62" t="s">
        <v>495</v>
      </c>
      <c r="B100" s="59" t="s">
        <v>496</v>
      </c>
      <c r="C100" s="72" t="s">
        <v>116</v>
      </c>
      <c r="D100" s="72" t="s">
        <v>28</v>
      </c>
      <c r="E100" s="59" t="s">
        <v>497</v>
      </c>
      <c r="F100" s="72" t="s">
        <v>355</v>
      </c>
      <c r="G100" s="59" t="s">
        <v>436</v>
      </c>
      <c r="H100" s="59" t="s">
        <v>121</v>
      </c>
      <c r="I100" s="124" t="s">
        <v>1993</v>
      </c>
      <c r="J100" s="69">
        <v>2.7499999999908864</v>
      </c>
      <c r="K100" s="72" t="s">
        <v>123</v>
      </c>
      <c r="L100" s="73">
        <v>2.2499999999999999E-2</v>
      </c>
      <c r="M100" s="73">
        <v>2.0599999999900354E-2</v>
      </c>
      <c r="N100" s="69">
        <v>72255.074022999994</v>
      </c>
      <c r="O100" s="71">
        <v>113.9</v>
      </c>
      <c r="P100" s="124" t="s">
        <v>1993</v>
      </c>
      <c r="Q100" s="69">
        <v>82.298533097000004</v>
      </c>
      <c r="R100" s="70">
        <v>1.7661262375535494E-4</v>
      </c>
      <c r="S100" s="70">
        <f t="shared" si="1"/>
        <v>1.1828819704472011E-3</v>
      </c>
      <c r="T100" s="70">
        <f>Q100/'סכום נכסי הקרן'!$C$41</f>
        <v>3.1556761594129151E-4</v>
      </c>
    </row>
    <row r="101" spans="1:20">
      <c r="A101" s="62" t="s">
        <v>498</v>
      </c>
      <c r="B101" s="59" t="s">
        <v>499</v>
      </c>
      <c r="C101" s="72" t="s">
        <v>116</v>
      </c>
      <c r="D101" s="72" t="s">
        <v>28</v>
      </c>
      <c r="E101" s="59" t="s">
        <v>413</v>
      </c>
      <c r="F101" s="72" t="s">
        <v>312</v>
      </c>
      <c r="G101" s="59" t="s">
        <v>432</v>
      </c>
      <c r="H101" s="59" t="s">
        <v>291</v>
      </c>
      <c r="I101" s="124" t="s">
        <v>1993</v>
      </c>
      <c r="J101" s="69">
        <v>1.9399999999983311</v>
      </c>
      <c r="K101" s="72" t="s">
        <v>123</v>
      </c>
      <c r="L101" s="73">
        <v>2.1499999999999998E-2</v>
      </c>
      <c r="M101" s="73">
        <v>2.6999999999988492E-2</v>
      </c>
      <c r="N101" s="69">
        <v>620390.79296300001</v>
      </c>
      <c r="O101" s="71">
        <v>112.03</v>
      </c>
      <c r="P101" s="124" t="s">
        <v>1993</v>
      </c>
      <c r="Q101" s="69">
        <v>695.02378951399999</v>
      </c>
      <c r="R101" s="70">
        <v>3.1631624229643289E-4</v>
      </c>
      <c r="S101" s="70">
        <f t="shared" si="1"/>
        <v>9.9896204550694468E-3</v>
      </c>
      <c r="T101" s="70">
        <f>Q101/'סכום נכסי הקרן'!$C$41</f>
        <v>2.6650171275945864E-3</v>
      </c>
    </row>
    <row r="102" spans="1:20">
      <c r="A102" s="62" t="s">
        <v>500</v>
      </c>
      <c r="B102" s="59" t="s">
        <v>501</v>
      </c>
      <c r="C102" s="72" t="s">
        <v>116</v>
      </c>
      <c r="D102" s="72" t="s">
        <v>28</v>
      </c>
      <c r="E102" s="59" t="s">
        <v>413</v>
      </c>
      <c r="F102" s="72" t="s">
        <v>312</v>
      </c>
      <c r="G102" s="59" t="s">
        <v>432</v>
      </c>
      <c r="H102" s="59" t="s">
        <v>291</v>
      </c>
      <c r="I102" s="124" t="s">
        <v>1993</v>
      </c>
      <c r="J102" s="69">
        <v>7.0000000000052998</v>
      </c>
      <c r="K102" s="72" t="s">
        <v>123</v>
      </c>
      <c r="L102" s="73">
        <v>1.15E-2</v>
      </c>
      <c r="M102" s="73">
        <v>3.5000000000026496E-2</v>
      </c>
      <c r="N102" s="69">
        <v>398716.76423799997</v>
      </c>
      <c r="O102" s="71">
        <v>94.63</v>
      </c>
      <c r="P102" s="124" t="s">
        <v>1993</v>
      </c>
      <c r="Q102" s="69">
        <v>377.305673544</v>
      </c>
      <c r="R102" s="70">
        <v>8.6722412725756027E-4</v>
      </c>
      <c r="S102" s="70">
        <f t="shared" si="1"/>
        <v>5.4230380759836922E-3</v>
      </c>
      <c r="T102" s="70">
        <f>Q102/'סכום נכסי הקרן'!$C$41</f>
        <v>1.4467505968917876E-3</v>
      </c>
    </row>
    <row r="103" spans="1:20">
      <c r="A103" s="62" t="s">
        <v>502</v>
      </c>
      <c r="B103" s="59" t="s">
        <v>503</v>
      </c>
      <c r="C103" s="72" t="s">
        <v>116</v>
      </c>
      <c r="D103" s="72" t="s">
        <v>28</v>
      </c>
      <c r="E103" s="59" t="s">
        <v>504</v>
      </c>
      <c r="F103" s="72" t="s">
        <v>119</v>
      </c>
      <c r="G103" s="59" t="s">
        <v>505</v>
      </c>
      <c r="H103" s="59" t="s">
        <v>291</v>
      </c>
      <c r="I103" s="124" t="s">
        <v>1993</v>
      </c>
      <c r="J103" s="69">
        <v>1.509999999995477</v>
      </c>
      <c r="K103" s="72" t="s">
        <v>123</v>
      </c>
      <c r="L103" s="73">
        <v>1.8500000000000003E-2</v>
      </c>
      <c r="M103" s="73">
        <v>2.9700000000002662E-2</v>
      </c>
      <c r="N103" s="69">
        <v>34682.272482</v>
      </c>
      <c r="O103" s="71">
        <v>108.37</v>
      </c>
      <c r="P103" s="124" t="s">
        <v>1993</v>
      </c>
      <c r="Q103" s="69">
        <v>37.585179566999997</v>
      </c>
      <c r="R103" s="70">
        <v>4.8202739672261609E-5</v>
      </c>
      <c r="S103" s="70">
        <f t="shared" si="1"/>
        <v>5.4021413982463171E-4</v>
      </c>
      <c r="T103" s="70">
        <f>Q103/'סכום נכסי הקרן'!$C$41</f>
        <v>1.4411758101088055E-4</v>
      </c>
    </row>
    <row r="104" spans="1:20">
      <c r="A104" s="62" t="s">
        <v>506</v>
      </c>
      <c r="B104" s="59" t="s">
        <v>507</v>
      </c>
      <c r="C104" s="72" t="s">
        <v>116</v>
      </c>
      <c r="D104" s="72" t="s">
        <v>28</v>
      </c>
      <c r="E104" s="59" t="s">
        <v>504</v>
      </c>
      <c r="F104" s="72" t="s">
        <v>119</v>
      </c>
      <c r="G104" s="59" t="s">
        <v>505</v>
      </c>
      <c r="H104" s="59" t="s">
        <v>291</v>
      </c>
      <c r="I104" s="124" t="s">
        <v>1993</v>
      </c>
      <c r="J104" s="69">
        <v>2.1499999999980148</v>
      </c>
      <c r="K104" s="72" t="s">
        <v>123</v>
      </c>
      <c r="L104" s="73">
        <v>3.2000000000000001E-2</v>
      </c>
      <c r="M104" s="73">
        <v>3.2099999999968022E-2</v>
      </c>
      <c r="N104" s="69">
        <v>460454.51128199999</v>
      </c>
      <c r="O104" s="71">
        <v>103.92</v>
      </c>
      <c r="P104" s="124" t="s">
        <v>1993</v>
      </c>
      <c r="Q104" s="69">
        <v>478.50433999299997</v>
      </c>
      <c r="R104" s="70">
        <v>8.4134934573281361E-4</v>
      </c>
      <c r="S104" s="70">
        <f t="shared" si="1"/>
        <v>6.8775728467885648E-3</v>
      </c>
      <c r="T104" s="70">
        <f>Q104/'סכום נכסי הקרן'!$C$41</f>
        <v>1.8347893711687133E-3</v>
      </c>
    </row>
    <row r="105" spans="1:20">
      <c r="A105" s="62" t="s">
        <v>508</v>
      </c>
      <c r="B105" s="59" t="s">
        <v>509</v>
      </c>
      <c r="C105" s="72" t="s">
        <v>116</v>
      </c>
      <c r="D105" s="72" t="s">
        <v>28</v>
      </c>
      <c r="E105" s="59" t="s">
        <v>510</v>
      </c>
      <c r="F105" s="72" t="s">
        <v>119</v>
      </c>
      <c r="G105" s="59" t="s">
        <v>505</v>
      </c>
      <c r="H105" s="59" t="s">
        <v>291</v>
      </c>
      <c r="I105" s="124" t="s">
        <v>1993</v>
      </c>
      <c r="J105" s="69">
        <v>0.24999999999637371</v>
      </c>
      <c r="K105" s="72" t="s">
        <v>123</v>
      </c>
      <c r="L105" s="73">
        <v>3.15E-2</v>
      </c>
      <c r="M105" s="73">
        <v>6.479999999995649E-2</v>
      </c>
      <c r="N105" s="69">
        <v>123983.812353</v>
      </c>
      <c r="O105" s="71">
        <v>111.21</v>
      </c>
      <c r="P105" s="124" t="s">
        <v>1993</v>
      </c>
      <c r="Q105" s="69">
        <v>137.88239277</v>
      </c>
      <c r="R105" s="70">
        <v>9.1438230428170426E-4</v>
      </c>
      <c r="S105" s="70">
        <f t="shared" si="1"/>
        <v>1.981792266667969E-3</v>
      </c>
      <c r="T105" s="70">
        <f>Q105/'סכום נכסי הקרן'!$C$41</f>
        <v>5.2869979973307402E-4</v>
      </c>
    </row>
    <row r="106" spans="1:20">
      <c r="A106" s="62" t="s">
        <v>511</v>
      </c>
      <c r="B106" s="59" t="s">
        <v>512</v>
      </c>
      <c r="C106" s="72" t="s">
        <v>116</v>
      </c>
      <c r="D106" s="72" t="s">
        <v>28</v>
      </c>
      <c r="E106" s="59" t="s">
        <v>510</v>
      </c>
      <c r="F106" s="72" t="s">
        <v>119</v>
      </c>
      <c r="G106" s="59" t="s">
        <v>505</v>
      </c>
      <c r="H106" s="59" t="s">
        <v>291</v>
      </c>
      <c r="I106" s="124" t="s">
        <v>1993</v>
      </c>
      <c r="J106" s="69">
        <v>2.5800000000003513</v>
      </c>
      <c r="K106" s="72" t="s">
        <v>123</v>
      </c>
      <c r="L106" s="73">
        <v>0.01</v>
      </c>
      <c r="M106" s="73">
        <v>3.6299999999994732E-2</v>
      </c>
      <c r="N106" s="69">
        <v>281109.43547000003</v>
      </c>
      <c r="O106" s="71">
        <v>101.24</v>
      </c>
      <c r="P106" s="124" t="s">
        <v>1993</v>
      </c>
      <c r="Q106" s="69">
        <v>284.59518550500002</v>
      </c>
      <c r="R106" s="70">
        <v>7.6125304780757825E-4</v>
      </c>
      <c r="S106" s="70">
        <f t="shared" si="1"/>
        <v>4.0905044250686973E-3</v>
      </c>
      <c r="T106" s="70">
        <f>Q106/'סכום נכסי הקרן'!$C$41</f>
        <v>1.0912591126299943E-3</v>
      </c>
    </row>
    <row r="107" spans="1:20">
      <c r="A107" s="62" t="s">
        <v>513</v>
      </c>
      <c r="B107" s="59" t="s">
        <v>514</v>
      </c>
      <c r="C107" s="72" t="s">
        <v>116</v>
      </c>
      <c r="D107" s="72" t="s">
        <v>28</v>
      </c>
      <c r="E107" s="59" t="s">
        <v>510</v>
      </c>
      <c r="F107" s="72" t="s">
        <v>119</v>
      </c>
      <c r="G107" s="59" t="s">
        <v>505</v>
      </c>
      <c r="H107" s="59" t="s">
        <v>291</v>
      </c>
      <c r="I107" s="124" t="s">
        <v>1993</v>
      </c>
      <c r="J107" s="69">
        <v>3.169999999995619</v>
      </c>
      <c r="K107" s="72" t="s">
        <v>123</v>
      </c>
      <c r="L107" s="73">
        <v>3.2300000000000002E-2</v>
      </c>
      <c r="M107" s="73">
        <v>3.7499999999960607E-2</v>
      </c>
      <c r="N107" s="69">
        <v>309337.48170200002</v>
      </c>
      <c r="O107" s="71">
        <v>102.58</v>
      </c>
      <c r="P107" s="124" t="s">
        <v>1993</v>
      </c>
      <c r="Q107" s="69">
        <v>317.31839066700002</v>
      </c>
      <c r="R107" s="70">
        <v>6.8570510605971938E-4</v>
      </c>
      <c r="S107" s="70">
        <f t="shared" si="1"/>
        <v>4.5608371022714889E-3</v>
      </c>
      <c r="T107" s="70">
        <f>Q107/'סכום נכסי הקרן'!$C$41</f>
        <v>1.2167338137010215E-3</v>
      </c>
    </row>
    <row r="108" spans="1:20">
      <c r="A108" s="62" t="s">
        <v>515</v>
      </c>
      <c r="B108" s="59" t="s">
        <v>516</v>
      </c>
      <c r="C108" s="72" t="s">
        <v>116</v>
      </c>
      <c r="D108" s="72" t="s">
        <v>28</v>
      </c>
      <c r="E108" s="59" t="s">
        <v>517</v>
      </c>
      <c r="F108" s="72" t="s">
        <v>518</v>
      </c>
      <c r="G108" s="59" t="s">
        <v>505</v>
      </c>
      <c r="H108" s="59" t="s">
        <v>291</v>
      </c>
      <c r="I108" s="124" t="s">
        <v>1993</v>
      </c>
      <c r="J108" s="69">
        <v>4.6799999999893895</v>
      </c>
      <c r="K108" s="72" t="s">
        <v>123</v>
      </c>
      <c r="L108" s="73">
        <v>0.03</v>
      </c>
      <c r="M108" s="73">
        <v>3.8399999999891687E-2</v>
      </c>
      <c r="N108" s="69">
        <v>186200.16630000004</v>
      </c>
      <c r="O108" s="71">
        <v>97.18</v>
      </c>
      <c r="P108" s="124" t="s">
        <v>1993</v>
      </c>
      <c r="Q108" s="69">
        <v>180.94933201899997</v>
      </c>
      <c r="R108" s="70">
        <v>6.6513362065270213E-4</v>
      </c>
      <c r="S108" s="70">
        <f t="shared" si="1"/>
        <v>2.6007960817170613E-3</v>
      </c>
      <c r="T108" s="70">
        <f>Q108/'סכום נכסי הקרן'!$C$41</f>
        <v>6.9383678132030433E-4</v>
      </c>
    </row>
    <row r="109" spans="1:20">
      <c r="A109" s="62" t="s">
        <v>519</v>
      </c>
      <c r="B109" s="59" t="s">
        <v>520</v>
      </c>
      <c r="C109" s="72" t="s">
        <v>116</v>
      </c>
      <c r="D109" s="72" t="s">
        <v>28</v>
      </c>
      <c r="E109" s="59" t="s">
        <v>521</v>
      </c>
      <c r="F109" s="72" t="s">
        <v>312</v>
      </c>
      <c r="G109" s="59" t="s">
        <v>522</v>
      </c>
      <c r="H109" s="59" t="s">
        <v>121</v>
      </c>
      <c r="I109" s="124" t="s">
        <v>1993</v>
      </c>
      <c r="J109" s="69">
        <v>1.8900000000083124</v>
      </c>
      <c r="K109" s="72" t="s">
        <v>123</v>
      </c>
      <c r="L109" s="73">
        <v>2.5000000000000001E-2</v>
      </c>
      <c r="M109" s="73">
        <v>2.6400000000099497E-2</v>
      </c>
      <c r="N109" s="69">
        <v>135817.641282</v>
      </c>
      <c r="O109" s="71">
        <v>112.49</v>
      </c>
      <c r="P109" s="124" t="s">
        <v>1993</v>
      </c>
      <c r="Q109" s="69">
        <v>152.781264357</v>
      </c>
      <c r="R109" s="70">
        <v>4.1123374106394334E-4</v>
      </c>
      <c r="S109" s="70">
        <f t="shared" si="1"/>
        <v>2.1959346810837711E-3</v>
      </c>
      <c r="T109" s="70">
        <f>Q109/'סכום נכסי הקרן'!$C$41</f>
        <v>5.8582841685415389E-4</v>
      </c>
    </row>
    <row r="110" spans="1:20">
      <c r="A110" s="62" t="s">
        <v>523</v>
      </c>
      <c r="B110" s="59" t="s">
        <v>524</v>
      </c>
      <c r="C110" s="72" t="s">
        <v>116</v>
      </c>
      <c r="D110" s="72" t="s">
        <v>28</v>
      </c>
      <c r="E110" s="59" t="s">
        <v>521</v>
      </c>
      <c r="F110" s="72" t="s">
        <v>312</v>
      </c>
      <c r="G110" s="59" t="s">
        <v>522</v>
      </c>
      <c r="H110" s="59" t="s">
        <v>121</v>
      </c>
      <c r="I110" s="124" t="s">
        <v>1993</v>
      </c>
      <c r="J110" s="69">
        <v>5.2900000000117275</v>
      </c>
      <c r="K110" s="72" t="s">
        <v>123</v>
      </c>
      <c r="L110" s="73">
        <v>1.9E-2</v>
      </c>
      <c r="M110" s="73">
        <v>3.450000000009517E-2</v>
      </c>
      <c r="N110" s="69">
        <v>157494.883149</v>
      </c>
      <c r="O110" s="71">
        <v>103.41</v>
      </c>
      <c r="P110" s="124" t="s">
        <v>1993</v>
      </c>
      <c r="Q110" s="69">
        <v>162.86545772100001</v>
      </c>
      <c r="R110" s="70">
        <v>5.7316993022941509E-4</v>
      </c>
      <c r="S110" s="70">
        <f t="shared" si="1"/>
        <v>2.3408754238637146E-3</v>
      </c>
      <c r="T110" s="70">
        <f>Q110/'סכום נכסי הקרן'!$C$41</f>
        <v>6.2449550773434944E-4</v>
      </c>
    </row>
    <row r="111" spans="1:20">
      <c r="A111" s="62" t="s">
        <v>525</v>
      </c>
      <c r="B111" s="59" t="s">
        <v>526</v>
      </c>
      <c r="C111" s="72" t="s">
        <v>116</v>
      </c>
      <c r="D111" s="72" t="s">
        <v>28</v>
      </c>
      <c r="E111" s="59" t="s">
        <v>521</v>
      </c>
      <c r="F111" s="72" t="s">
        <v>312</v>
      </c>
      <c r="G111" s="59" t="s">
        <v>522</v>
      </c>
      <c r="H111" s="59" t="s">
        <v>121</v>
      </c>
      <c r="I111" s="124" t="s">
        <v>1993</v>
      </c>
      <c r="J111" s="69">
        <v>7.1199999999897221</v>
      </c>
      <c r="K111" s="72" t="s">
        <v>123</v>
      </c>
      <c r="L111" s="73">
        <v>3.9000000000000003E-3</v>
      </c>
      <c r="M111" s="73">
        <v>3.7499999999930561E-2</v>
      </c>
      <c r="N111" s="69">
        <v>168969.183089</v>
      </c>
      <c r="O111" s="71">
        <v>85.22</v>
      </c>
      <c r="P111" s="124" t="s">
        <v>1993</v>
      </c>
      <c r="Q111" s="69">
        <v>143.995538504</v>
      </c>
      <c r="R111" s="70">
        <v>7.6804174131363636E-4</v>
      </c>
      <c r="S111" s="70">
        <f t="shared" si="1"/>
        <v>2.0696568931606665E-3</v>
      </c>
      <c r="T111" s="70">
        <f>Q111/'סכום נכסי הקרן'!$C$41</f>
        <v>5.5214020325650419E-4</v>
      </c>
    </row>
    <row r="112" spans="1:20">
      <c r="A112" s="62" t="s">
        <v>527</v>
      </c>
      <c r="B112" s="59" t="s">
        <v>528</v>
      </c>
      <c r="C112" s="72" t="s">
        <v>116</v>
      </c>
      <c r="D112" s="72" t="s">
        <v>28</v>
      </c>
      <c r="E112" s="59" t="s">
        <v>529</v>
      </c>
      <c r="F112" s="72" t="s">
        <v>518</v>
      </c>
      <c r="G112" s="59" t="s">
        <v>505</v>
      </c>
      <c r="H112" s="59" t="s">
        <v>291</v>
      </c>
      <c r="I112" s="124" t="s">
        <v>1993</v>
      </c>
      <c r="J112" s="69">
        <v>4.8400000000040277</v>
      </c>
      <c r="K112" s="72" t="s">
        <v>123</v>
      </c>
      <c r="L112" s="73">
        <v>7.4999999999999997E-3</v>
      </c>
      <c r="M112" s="73">
        <v>4.1700000000036909E-2</v>
      </c>
      <c r="N112" s="69">
        <v>324373.94488099997</v>
      </c>
      <c r="O112" s="71">
        <v>91.87</v>
      </c>
      <c r="P112" s="124" t="s">
        <v>1993</v>
      </c>
      <c r="Q112" s="69">
        <v>298.00232747000001</v>
      </c>
      <c r="R112" s="70">
        <v>3.0958831647449458E-4</v>
      </c>
      <c r="S112" s="70">
        <f t="shared" si="1"/>
        <v>4.2832061162025176E-3</v>
      </c>
      <c r="T112" s="70">
        <f>Q112/'סכום נכסי הקרן'!$C$41</f>
        <v>1.1426678032502131E-3</v>
      </c>
    </row>
    <row r="113" spans="1:20">
      <c r="A113" s="62" t="s">
        <v>530</v>
      </c>
      <c r="B113" s="59" t="s">
        <v>531</v>
      </c>
      <c r="C113" s="72" t="s">
        <v>116</v>
      </c>
      <c r="D113" s="72" t="s">
        <v>28</v>
      </c>
      <c r="E113" s="59" t="s">
        <v>479</v>
      </c>
      <c r="F113" s="72" t="s">
        <v>312</v>
      </c>
      <c r="G113" s="59" t="s">
        <v>505</v>
      </c>
      <c r="H113" s="59" t="s">
        <v>291</v>
      </c>
      <c r="I113" s="124" t="s">
        <v>1993</v>
      </c>
      <c r="J113" s="69">
        <v>1.470000000029847</v>
      </c>
      <c r="K113" s="72" t="s">
        <v>123</v>
      </c>
      <c r="L113" s="73">
        <v>2.0499999999999997E-2</v>
      </c>
      <c r="M113" s="73">
        <v>2.8300000000172802E-2</v>
      </c>
      <c r="N113" s="69">
        <v>28513.033200999998</v>
      </c>
      <c r="O113" s="71">
        <v>111.63</v>
      </c>
      <c r="P113" s="124" t="s">
        <v>1993</v>
      </c>
      <c r="Q113" s="69">
        <v>31.829100815</v>
      </c>
      <c r="R113" s="70">
        <v>7.706296004071388E-5</v>
      </c>
      <c r="S113" s="70">
        <f t="shared" si="1"/>
        <v>4.5748165942683441E-4</v>
      </c>
      <c r="T113" s="70">
        <f>Q113/'סכום נכסי הקרן'!$C$41</f>
        <v>1.2204632432398369E-4</v>
      </c>
    </row>
    <row r="114" spans="1:20">
      <c r="A114" s="62" t="s">
        <v>532</v>
      </c>
      <c r="B114" s="59" t="s">
        <v>533</v>
      </c>
      <c r="C114" s="72" t="s">
        <v>116</v>
      </c>
      <c r="D114" s="72" t="s">
        <v>28</v>
      </c>
      <c r="E114" s="59" t="s">
        <v>479</v>
      </c>
      <c r="F114" s="72" t="s">
        <v>312</v>
      </c>
      <c r="G114" s="59" t="s">
        <v>505</v>
      </c>
      <c r="H114" s="59" t="s">
        <v>291</v>
      </c>
      <c r="I114" s="124" t="s">
        <v>1993</v>
      </c>
      <c r="J114" s="69">
        <v>2.3000000000027967</v>
      </c>
      <c r="K114" s="72" t="s">
        <v>123</v>
      </c>
      <c r="L114" s="73">
        <v>2.0499999999999997E-2</v>
      </c>
      <c r="M114" s="73">
        <v>2.9900000000019574E-2</v>
      </c>
      <c r="N114" s="69">
        <v>160598.217302</v>
      </c>
      <c r="O114" s="71">
        <v>111.3</v>
      </c>
      <c r="P114" s="124" t="s">
        <v>1993</v>
      </c>
      <c r="Q114" s="69">
        <v>178.74582723500004</v>
      </c>
      <c r="R114" s="70">
        <v>1.8225377961624025E-4</v>
      </c>
      <c r="S114" s="70">
        <f t="shared" si="1"/>
        <v>2.569124969454154E-3</v>
      </c>
      <c r="T114" s="70">
        <f>Q114/'סכום נכסי הקרן'!$C$41</f>
        <v>6.85387605797546E-4</v>
      </c>
    </row>
    <row r="115" spans="1:20">
      <c r="A115" s="62" t="s">
        <v>534</v>
      </c>
      <c r="B115" s="59" t="s">
        <v>535</v>
      </c>
      <c r="C115" s="72" t="s">
        <v>116</v>
      </c>
      <c r="D115" s="72" t="s">
        <v>28</v>
      </c>
      <c r="E115" s="59" t="s">
        <v>479</v>
      </c>
      <c r="F115" s="72" t="s">
        <v>312</v>
      </c>
      <c r="G115" s="59" t="s">
        <v>505</v>
      </c>
      <c r="H115" s="59" t="s">
        <v>291</v>
      </c>
      <c r="I115" s="124" t="s">
        <v>1993</v>
      </c>
      <c r="J115" s="69">
        <v>5.0200000000035327</v>
      </c>
      <c r="K115" s="72" t="s">
        <v>123</v>
      </c>
      <c r="L115" s="73">
        <v>8.3999999999999995E-3</v>
      </c>
      <c r="M115" s="73">
        <v>3.4000000000018356E-2</v>
      </c>
      <c r="N115" s="69">
        <v>443412.36668600002</v>
      </c>
      <c r="O115" s="71">
        <v>98.31</v>
      </c>
      <c r="P115" s="124" t="s">
        <v>1993</v>
      </c>
      <c r="Q115" s="69">
        <v>435.91870877299999</v>
      </c>
      <c r="R115" s="70">
        <v>6.5472570266247399E-4</v>
      </c>
      <c r="S115" s="70">
        <f t="shared" si="1"/>
        <v>6.2654869021839497E-3</v>
      </c>
      <c r="T115" s="70">
        <f>Q115/'סכום נכסי הקרן'!$C$41</f>
        <v>1.6714979294900245E-3</v>
      </c>
    </row>
    <row r="116" spans="1:20">
      <c r="A116" s="62" t="s">
        <v>536</v>
      </c>
      <c r="B116" s="59" t="s">
        <v>537</v>
      </c>
      <c r="C116" s="72" t="s">
        <v>116</v>
      </c>
      <c r="D116" s="72" t="s">
        <v>28</v>
      </c>
      <c r="E116" s="59" t="s">
        <v>479</v>
      </c>
      <c r="F116" s="72" t="s">
        <v>312</v>
      </c>
      <c r="G116" s="59" t="s">
        <v>505</v>
      </c>
      <c r="H116" s="59" t="s">
        <v>291</v>
      </c>
      <c r="I116" s="124" t="s">
        <v>1993</v>
      </c>
      <c r="J116" s="69">
        <v>6.0300000000257326</v>
      </c>
      <c r="K116" s="72" t="s">
        <v>123</v>
      </c>
      <c r="L116" s="73">
        <v>5.0000000000000001E-3</v>
      </c>
      <c r="M116" s="73">
        <v>3.4500000000238264E-2</v>
      </c>
      <c r="N116" s="69">
        <v>56949.03654999999</v>
      </c>
      <c r="O116" s="71">
        <v>92.12</v>
      </c>
      <c r="P116" s="124" t="s">
        <v>1993</v>
      </c>
      <c r="Q116" s="69">
        <v>52.461450755000008</v>
      </c>
      <c r="R116" s="70">
        <v>3.2493584790576865E-4</v>
      </c>
      <c r="S116" s="70">
        <f t="shared" si="1"/>
        <v>7.5403171729017501E-4</v>
      </c>
      <c r="T116" s="70">
        <f>Q116/'סכום נכסי הקרן'!$C$41</f>
        <v>2.0115953857967726E-4</v>
      </c>
    </row>
    <row r="117" spans="1:20">
      <c r="A117" s="62" t="s">
        <v>538</v>
      </c>
      <c r="B117" s="59" t="s">
        <v>539</v>
      </c>
      <c r="C117" s="72" t="s">
        <v>116</v>
      </c>
      <c r="D117" s="72" t="s">
        <v>28</v>
      </c>
      <c r="E117" s="59" t="s">
        <v>479</v>
      </c>
      <c r="F117" s="72" t="s">
        <v>312</v>
      </c>
      <c r="G117" s="59" t="s">
        <v>505</v>
      </c>
      <c r="H117" s="59" t="s">
        <v>291</v>
      </c>
      <c r="I117" s="124" t="s">
        <v>1993</v>
      </c>
      <c r="J117" s="69">
        <v>5.9300000000085626</v>
      </c>
      <c r="K117" s="72" t="s">
        <v>123</v>
      </c>
      <c r="L117" s="73">
        <v>9.7000000000000003E-3</v>
      </c>
      <c r="M117" s="73">
        <v>3.8400000000037696E-2</v>
      </c>
      <c r="N117" s="69">
        <v>262379.67442900001</v>
      </c>
      <c r="O117" s="71">
        <v>93.04</v>
      </c>
      <c r="P117" s="124" t="s">
        <v>1993</v>
      </c>
      <c r="Q117" s="69">
        <v>244.11805278699995</v>
      </c>
      <c r="R117" s="70">
        <v>6.4660095279743112E-4</v>
      </c>
      <c r="S117" s="70">
        <f t="shared" si="1"/>
        <v>3.5087240614856902E-3</v>
      </c>
      <c r="T117" s="70">
        <f>Q117/'סכום נכסי הקרן'!$C$41</f>
        <v>9.3605255193828082E-4</v>
      </c>
    </row>
    <row r="118" spans="1:20">
      <c r="A118" s="62" t="s">
        <v>540</v>
      </c>
      <c r="B118" s="59" t="s">
        <v>541</v>
      </c>
      <c r="C118" s="72" t="s">
        <v>116</v>
      </c>
      <c r="D118" s="72" t="s">
        <v>28</v>
      </c>
      <c r="E118" s="59" t="s">
        <v>542</v>
      </c>
      <c r="F118" s="72" t="s">
        <v>543</v>
      </c>
      <c r="G118" s="59" t="s">
        <v>522</v>
      </c>
      <c r="H118" s="59" t="s">
        <v>121</v>
      </c>
      <c r="I118" s="124" t="s">
        <v>1993</v>
      </c>
      <c r="J118" s="69">
        <v>1.2900000000011576</v>
      </c>
      <c r="K118" s="72" t="s">
        <v>123</v>
      </c>
      <c r="L118" s="73">
        <v>1.8500000000000003E-2</v>
      </c>
      <c r="M118" s="73">
        <v>2.0499999999990356E-2</v>
      </c>
      <c r="N118" s="69">
        <v>186557.762648</v>
      </c>
      <c r="O118" s="71">
        <v>111.15</v>
      </c>
      <c r="P118" s="124" t="s">
        <v>1993</v>
      </c>
      <c r="Q118" s="69">
        <v>207.35895454399997</v>
      </c>
      <c r="R118" s="70">
        <v>3.8911597415317874E-4</v>
      </c>
      <c r="S118" s="70">
        <f t="shared" si="1"/>
        <v>2.9803832402672489E-3</v>
      </c>
      <c r="T118" s="70">
        <f>Q118/'סכום נכסי הקרן'!$C$41</f>
        <v>7.9510251844226384E-4</v>
      </c>
    </row>
    <row r="119" spans="1:20">
      <c r="A119" s="62" t="s">
        <v>544</v>
      </c>
      <c r="B119" s="59" t="s">
        <v>545</v>
      </c>
      <c r="C119" s="72" t="s">
        <v>116</v>
      </c>
      <c r="D119" s="72" t="s">
        <v>28</v>
      </c>
      <c r="E119" s="59" t="s">
        <v>542</v>
      </c>
      <c r="F119" s="72" t="s">
        <v>543</v>
      </c>
      <c r="G119" s="59" t="s">
        <v>522</v>
      </c>
      <c r="H119" s="59" t="s">
        <v>121</v>
      </c>
      <c r="I119" s="124" t="s">
        <v>1993</v>
      </c>
      <c r="J119" s="69">
        <v>0.88999999999942736</v>
      </c>
      <c r="K119" s="72" t="s">
        <v>123</v>
      </c>
      <c r="L119" s="73">
        <v>0.01</v>
      </c>
      <c r="M119" s="73">
        <v>2.9499999999983813E-2</v>
      </c>
      <c r="N119" s="69">
        <v>368811.62627099996</v>
      </c>
      <c r="O119" s="71">
        <v>108.89</v>
      </c>
      <c r="P119" s="124" t="s">
        <v>1993</v>
      </c>
      <c r="Q119" s="69">
        <v>401.59896820699998</v>
      </c>
      <c r="R119" s="70">
        <v>4.789218917133666E-4</v>
      </c>
      <c r="S119" s="70">
        <f t="shared" si="1"/>
        <v>5.7722071216306479E-3</v>
      </c>
      <c r="T119" s="70">
        <f>Q119/'סכום נכסי הקרן'!$C$41</f>
        <v>1.5399014319270436E-3</v>
      </c>
    </row>
    <row r="120" spans="1:20">
      <c r="A120" s="62" t="s">
        <v>546</v>
      </c>
      <c r="B120" s="59" t="s">
        <v>547</v>
      </c>
      <c r="C120" s="72" t="s">
        <v>116</v>
      </c>
      <c r="D120" s="72" t="s">
        <v>28</v>
      </c>
      <c r="E120" s="59" t="s">
        <v>542</v>
      </c>
      <c r="F120" s="72" t="s">
        <v>543</v>
      </c>
      <c r="G120" s="59" t="s">
        <v>522</v>
      </c>
      <c r="H120" s="59" t="s">
        <v>121</v>
      </c>
      <c r="I120" s="124" t="s">
        <v>1993</v>
      </c>
      <c r="J120" s="69">
        <v>3.6800000000013431</v>
      </c>
      <c r="K120" s="72" t="s">
        <v>123</v>
      </c>
      <c r="L120" s="73">
        <v>0.01</v>
      </c>
      <c r="M120" s="73">
        <v>4.1000000000008398E-2</v>
      </c>
      <c r="N120" s="69">
        <v>611183.31489299994</v>
      </c>
      <c r="O120" s="71">
        <v>97.46</v>
      </c>
      <c r="P120" s="124" t="s">
        <v>1993</v>
      </c>
      <c r="Q120" s="69">
        <v>595.65922091499999</v>
      </c>
      <c r="R120" s="70">
        <v>5.1617683837531603E-4</v>
      </c>
      <c r="S120" s="70">
        <f t="shared" si="1"/>
        <v>8.5614472875296509E-3</v>
      </c>
      <c r="T120" s="70">
        <f>Q120/'סכום נכסי הקרן'!$C$41</f>
        <v>2.2840110653739665E-3</v>
      </c>
    </row>
    <row r="121" spans="1:20">
      <c r="A121" s="62" t="s">
        <v>548</v>
      </c>
      <c r="B121" s="59" t="s">
        <v>549</v>
      </c>
      <c r="C121" s="72" t="s">
        <v>116</v>
      </c>
      <c r="D121" s="72" t="s">
        <v>28</v>
      </c>
      <c r="E121" s="59" t="s">
        <v>542</v>
      </c>
      <c r="F121" s="72" t="s">
        <v>543</v>
      </c>
      <c r="G121" s="59" t="s">
        <v>522</v>
      </c>
      <c r="H121" s="59" t="s">
        <v>121</v>
      </c>
      <c r="I121" s="124" t="s">
        <v>1993</v>
      </c>
      <c r="J121" s="69">
        <v>2.3399999999990273</v>
      </c>
      <c r="K121" s="72" t="s">
        <v>123</v>
      </c>
      <c r="L121" s="73">
        <v>3.5400000000000001E-2</v>
      </c>
      <c r="M121" s="73">
        <v>3.7299999999996759E-2</v>
      </c>
      <c r="N121" s="69">
        <v>593116.02500000002</v>
      </c>
      <c r="O121" s="71">
        <v>103.99</v>
      </c>
      <c r="P121" s="124" t="s">
        <v>1993</v>
      </c>
      <c r="Q121" s="69">
        <v>616.78135213999997</v>
      </c>
      <c r="R121" s="70">
        <v>5.309854209004396E-4</v>
      </c>
      <c r="S121" s="70">
        <f t="shared" si="1"/>
        <v>8.865037002476624E-3</v>
      </c>
      <c r="T121" s="70">
        <f>Q121/'סכום נכסי הקרן'!$C$41</f>
        <v>2.3650023096093431E-3</v>
      </c>
    </row>
    <row r="122" spans="1:20">
      <c r="A122" s="62" t="s">
        <v>550</v>
      </c>
      <c r="B122" s="59" t="s">
        <v>551</v>
      </c>
      <c r="C122" s="72" t="s">
        <v>116</v>
      </c>
      <c r="D122" s="72" t="s">
        <v>28</v>
      </c>
      <c r="E122" s="59" t="s">
        <v>552</v>
      </c>
      <c r="F122" s="72" t="s">
        <v>312</v>
      </c>
      <c r="G122" s="59" t="s">
        <v>522</v>
      </c>
      <c r="H122" s="59" t="s">
        <v>121</v>
      </c>
      <c r="I122" s="124" t="s">
        <v>1993</v>
      </c>
      <c r="J122" s="69">
        <v>3.4899999999939593</v>
      </c>
      <c r="K122" s="72" t="s">
        <v>123</v>
      </c>
      <c r="L122" s="73">
        <v>2.75E-2</v>
      </c>
      <c r="M122" s="73">
        <v>2.5599999999977495E-2</v>
      </c>
      <c r="N122" s="69">
        <v>302811.94239600003</v>
      </c>
      <c r="O122" s="71">
        <v>111.53</v>
      </c>
      <c r="P122" s="124" t="s">
        <v>1993</v>
      </c>
      <c r="Q122" s="69">
        <v>337.72616269600002</v>
      </c>
      <c r="R122" s="70">
        <v>6.2772435571274438E-4</v>
      </c>
      <c r="S122" s="70">
        <f t="shared" si="1"/>
        <v>4.8541592877550206E-3</v>
      </c>
      <c r="T122" s="70">
        <f>Q122/'סכום נכסי הקרן'!$C$41</f>
        <v>1.294985900627947E-3</v>
      </c>
    </row>
    <row r="123" spans="1:20">
      <c r="A123" s="62" t="s">
        <v>553</v>
      </c>
      <c r="B123" s="59" t="s">
        <v>554</v>
      </c>
      <c r="C123" s="72" t="s">
        <v>116</v>
      </c>
      <c r="D123" s="72" t="s">
        <v>28</v>
      </c>
      <c r="E123" s="59" t="s">
        <v>552</v>
      </c>
      <c r="F123" s="72" t="s">
        <v>312</v>
      </c>
      <c r="G123" s="59" t="s">
        <v>522</v>
      </c>
      <c r="H123" s="59" t="s">
        <v>121</v>
      </c>
      <c r="I123" s="124" t="s">
        <v>1993</v>
      </c>
      <c r="J123" s="69">
        <v>4.9500000000045041</v>
      </c>
      <c r="K123" s="72" t="s">
        <v>123</v>
      </c>
      <c r="L123" s="73">
        <v>8.5000000000000006E-3</v>
      </c>
      <c r="M123" s="73">
        <v>2.9900000000033584E-2</v>
      </c>
      <c r="N123" s="69">
        <v>246667.76723900001</v>
      </c>
      <c r="O123" s="71">
        <v>98.97</v>
      </c>
      <c r="P123" s="124" t="s">
        <v>1993</v>
      </c>
      <c r="Q123" s="69">
        <v>244.12708158200005</v>
      </c>
      <c r="R123" s="70">
        <v>3.9258927478314848E-4</v>
      </c>
      <c r="S123" s="70">
        <f t="shared" si="1"/>
        <v>3.5088538329216875E-3</v>
      </c>
      <c r="T123" s="70">
        <f>Q123/'סכום נכסי הקרן'!$C$41</f>
        <v>9.3608717218247948E-4</v>
      </c>
    </row>
    <row r="124" spans="1:20">
      <c r="A124" s="62" t="s">
        <v>555</v>
      </c>
      <c r="B124" s="59" t="s">
        <v>556</v>
      </c>
      <c r="C124" s="72" t="s">
        <v>116</v>
      </c>
      <c r="D124" s="72" t="s">
        <v>28</v>
      </c>
      <c r="E124" s="59" t="s">
        <v>552</v>
      </c>
      <c r="F124" s="72" t="s">
        <v>312</v>
      </c>
      <c r="G124" s="59" t="s">
        <v>522</v>
      </c>
      <c r="H124" s="59" t="s">
        <v>121</v>
      </c>
      <c r="I124" s="124" t="s">
        <v>1993</v>
      </c>
      <c r="J124" s="69">
        <v>6.4200000000084891</v>
      </c>
      <c r="K124" s="72" t="s">
        <v>123</v>
      </c>
      <c r="L124" s="73">
        <v>3.1800000000000002E-2</v>
      </c>
      <c r="M124" s="73">
        <v>3.2500000000029748E-2</v>
      </c>
      <c r="N124" s="69">
        <v>246441.62166500001</v>
      </c>
      <c r="O124" s="71">
        <v>102.29</v>
      </c>
      <c r="P124" s="124" t="s">
        <v>1993</v>
      </c>
      <c r="Q124" s="69">
        <v>252.085134533</v>
      </c>
      <c r="R124" s="70">
        <v>7.1503028113294599E-4</v>
      </c>
      <c r="S124" s="70">
        <f t="shared" si="1"/>
        <v>3.623235426388329E-3</v>
      </c>
      <c r="T124" s="70">
        <f>Q124/'סכום נכסי הקרן'!$C$41</f>
        <v>9.666017354775713E-4</v>
      </c>
    </row>
    <row r="125" spans="1:20">
      <c r="A125" s="62" t="s">
        <v>557</v>
      </c>
      <c r="B125" s="59" t="s">
        <v>558</v>
      </c>
      <c r="C125" s="72" t="s">
        <v>116</v>
      </c>
      <c r="D125" s="72" t="s">
        <v>28</v>
      </c>
      <c r="E125" s="59" t="s">
        <v>559</v>
      </c>
      <c r="F125" s="72" t="s">
        <v>144</v>
      </c>
      <c r="G125" s="59" t="s">
        <v>505</v>
      </c>
      <c r="H125" s="59" t="s">
        <v>291</v>
      </c>
      <c r="I125" s="124" t="s">
        <v>1993</v>
      </c>
      <c r="J125" s="69">
        <v>0.50999999999536727</v>
      </c>
      <c r="K125" s="72" t="s">
        <v>123</v>
      </c>
      <c r="L125" s="73">
        <v>1.9799999999999998E-2</v>
      </c>
      <c r="M125" s="73">
        <v>3.7500000000105296E-2</v>
      </c>
      <c r="N125" s="69">
        <v>63814.602959000003</v>
      </c>
      <c r="O125" s="71">
        <v>110.52</v>
      </c>
      <c r="P125" s="69">
        <v>0.70448626300000006</v>
      </c>
      <c r="Q125" s="69">
        <v>71.232388282999992</v>
      </c>
      <c r="R125" s="70">
        <v>4.1999928365703287E-4</v>
      </c>
      <c r="S125" s="70">
        <f t="shared" si="1"/>
        <v>1.0238275779781382E-3</v>
      </c>
      <c r="T125" s="70">
        <f>Q125/'סכום נכסי הקרן'!$C$41</f>
        <v>2.7313530511870204E-4</v>
      </c>
    </row>
    <row r="126" spans="1:20">
      <c r="A126" s="62" t="s">
        <v>560</v>
      </c>
      <c r="B126" s="59" t="s">
        <v>561</v>
      </c>
      <c r="C126" s="72" t="s">
        <v>116</v>
      </c>
      <c r="D126" s="72" t="s">
        <v>28</v>
      </c>
      <c r="E126" s="59" t="s">
        <v>562</v>
      </c>
      <c r="F126" s="72" t="s">
        <v>295</v>
      </c>
      <c r="G126" s="59" t="s">
        <v>505</v>
      </c>
      <c r="H126" s="59" t="s">
        <v>291</v>
      </c>
      <c r="I126" s="124" t="s">
        <v>1993</v>
      </c>
      <c r="J126" s="69">
        <v>2.8199999998649927</v>
      </c>
      <c r="K126" s="72" t="s">
        <v>123</v>
      </c>
      <c r="L126" s="73">
        <v>1.9400000000000001E-2</v>
      </c>
      <c r="M126" s="73">
        <v>2.1399999999174954E-2</v>
      </c>
      <c r="N126" s="69">
        <v>4765.9059479999996</v>
      </c>
      <c r="O126" s="71">
        <v>111.9</v>
      </c>
      <c r="P126" s="124" t="s">
        <v>1993</v>
      </c>
      <c r="Q126" s="69">
        <v>5.3330486959999996</v>
      </c>
      <c r="R126" s="70">
        <v>1.5820245154307842E-5</v>
      </c>
      <c r="S126" s="70">
        <f t="shared" si="1"/>
        <v>7.66522429091183E-5</v>
      </c>
      <c r="T126" s="70">
        <f>Q126/'סכום נכסי הקרן'!$C$41</f>
        <v>2.0449179339709041E-5</v>
      </c>
    </row>
    <row r="127" spans="1:20">
      <c r="A127" s="62" t="s">
        <v>563</v>
      </c>
      <c r="B127" s="59" t="s">
        <v>564</v>
      </c>
      <c r="C127" s="72" t="s">
        <v>116</v>
      </c>
      <c r="D127" s="72" t="s">
        <v>28</v>
      </c>
      <c r="E127" s="59" t="s">
        <v>562</v>
      </c>
      <c r="F127" s="72" t="s">
        <v>295</v>
      </c>
      <c r="G127" s="59" t="s">
        <v>505</v>
      </c>
      <c r="H127" s="59" t="s">
        <v>291</v>
      </c>
      <c r="I127" s="124" t="s">
        <v>1993</v>
      </c>
      <c r="J127" s="69">
        <v>3.8100000000048166</v>
      </c>
      <c r="K127" s="72" t="s">
        <v>123</v>
      </c>
      <c r="L127" s="73">
        <v>1.23E-2</v>
      </c>
      <c r="M127" s="73">
        <v>2.330000000003956E-2</v>
      </c>
      <c r="N127" s="69">
        <v>345217.33403600001</v>
      </c>
      <c r="O127" s="71">
        <v>107.66</v>
      </c>
      <c r="P127" s="124" t="s">
        <v>1993</v>
      </c>
      <c r="Q127" s="69">
        <v>371.66098244099993</v>
      </c>
      <c r="R127" s="70">
        <v>3.0964226150698756E-4</v>
      </c>
      <c r="S127" s="70">
        <f t="shared" si="1"/>
        <v>5.3419065772410262E-3</v>
      </c>
      <c r="T127" s="70">
        <f>Q127/'סכום נכסי הקרן'!$C$41</f>
        <v>1.4251064478764065E-3</v>
      </c>
    </row>
    <row r="128" spans="1:20">
      <c r="A128" s="62" t="s">
        <v>565</v>
      </c>
      <c r="B128" s="59" t="s">
        <v>566</v>
      </c>
      <c r="C128" s="72" t="s">
        <v>116</v>
      </c>
      <c r="D128" s="72" t="s">
        <v>28</v>
      </c>
      <c r="E128" s="59" t="s">
        <v>567</v>
      </c>
      <c r="F128" s="72" t="s">
        <v>568</v>
      </c>
      <c r="G128" s="59" t="s">
        <v>569</v>
      </c>
      <c r="H128" s="59" t="s">
        <v>121</v>
      </c>
      <c r="I128" s="124" t="s">
        <v>1993</v>
      </c>
      <c r="J128" s="69">
        <v>2.1899999999969024</v>
      </c>
      <c r="K128" s="72" t="s">
        <v>123</v>
      </c>
      <c r="L128" s="73">
        <v>2.5699999999999997E-2</v>
      </c>
      <c r="M128" s="73">
        <v>3.2399999999963291E-2</v>
      </c>
      <c r="N128" s="69">
        <v>391091.36626400001</v>
      </c>
      <c r="O128" s="71">
        <v>111.45</v>
      </c>
      <c r="P128" s="124" t="s">
        <v>1993</v>
      </c>
      <c r="Q128" s="69">
        <v>435.87131876499996</v>
      </c>
      <c r="R128" s="70">
        <v>3.0496500877290865E-4</v>
      </c>
      <c r="S128" s="70">
        <f t="shared" si="1"/>
        <v>6.2648057626309948E-3</v>
      </c>
      <c r="T128" s="70">
        <f>Q128/'סכום נכסי הקרן'!$C$41</f>
        <v>1.6713162160222233E-3</v>
      </c>
    </row>
    <row r="129" spans="1:20">
      <c r="A129" s="62" t="s">
        <v>570</v>
      </c>
      <c r="B129" s="59" t="s">
        <v>571</v>
      </c>
      <c r="C129" s="72" t="s">
        <v>116</v>
      </c>
      <c r="D129" s="72" t="s">
        <v>28</v>
      </c>
      <c r="E129" s="59" t="s">
        <v>567</v>
      </c>
      <c r="F129" s="72" t="s">
        <v>568</v>
      </c>
      <c r="G129" s="59" t="s">
        <v>569</v>
      </c>
      <c r="H129" s="59" t="s">
        <v>121</v>
      </c>
      <c r="I129" s="124" t="s">
        <v>1993</v>
      </c>
      <c r="J129" s="69">
        <v>4.0199999999985261</v>
      </c>
      <c r="K129" s="72" t="s">
        <v>123</v>
      </c>
      <c r="L129" s="73">
        <v>0.04</v>
      </c>
      <c r="M129" s="73">
        <v>3.509999999999263E-2</v>
      </c>
      <c r="N129" s="69">
        <v>222026.37932499999</v>
      </c>
      <c r="O129" s="71">
        <v>103.87</v>
      </c>
      <c r="P129" s="124" t="s">
        <v>1993</v>
      </c>
      <c r="Q129" s="69">
        <v>230.61878746699998</v>
      </c>
      <c r="R129" s="70">
        <v>7.0148520049982774E-4</v>
      </c>
      <c r="S129" s="70">
        <f t="shared" si="1"/>
        <v>3.3146982756008963E-3</v>
      </c>
      <c r="T129" s="70">
        <f>Q129/'סכום נכסי הקרן'!$C$41</f>
        <v>8.8429062115185438E-4</v>
      </c>
    </row>
    <row r="130" spans="1:20">
      <c r="A130" s="62" t="s">
        <v>572</v>
      </c>
      <c r="B130" s="59" t="s">
        <v>573</v>
      </c>
      <c r="C130" s="72" t="s">
        <v>116</v>
      </c>
      <c r="D130" s="72" t="s">
        <v>28</v>
      </c>
      <c r="E130" s="59" t="s">
        <v>567</v>
      </c>
      <c r="F130" s="72" t="s">
        <v>568</v>
      </c>
      <c r="G130" s="59" t="s">
        <v>569</v>
      </c>
      <c r="H130" s="59" t="s">
        <v>121</v>
      </c>
      <c r="I130" s="124" t="s">
        <v>1993</v>
      </c>
      <c r="J130" s="69">
        <v>0.98999999998523081</v>
      </c>
      <c r="K130" s="72" t="s">
        <v>123</v>
      </c>
      <c r="L130" s="73">
        <v>1.2199999999999999E-2</v>
      </c>
      <c r="M130" s="73">
        <v>2.8299999999736723E-2</v>
      </c>
      <c r="N130" s="69">
        <v>56783.638683999998</v>
      </c>
      <c r="O130" s="71">
        <v>109.7</v>
      </c>
      <c r="P130" s="124" t="s">
        <v>1993</v>
      </c>
      <c r="Q130" s="69">
        <v>62.291649107999994</v>
      </c>
      <c r="R130" s="70">
        <v>1.2344269279130433E-4</v>
      </c>
      <c r="S130" s="70">
        <f t="shared" si="1"/>
        <v>8.9532177386965643E-4</v>
      </c>
      <c r="T130" s="70">
        <f>Q130/'סכום נכסי הקרן'!$C$41</f>
        <v>2.3885270444485714E-4</v>
      </c>
    </row>
    <row r="131" spans="1:20">
      <c r="A131" s="62" t="s">
        <v>574</v>
      </c>
      <c r="B131" s="59" t="s">
        <v>575</v>
      </c>
      <c r="C131" s="72" t="s">
        <v>116</v>
      </c>
      <c r="D131" s="72" t="s">
        <v>28</v>
      </c>
      <c r="E131" s="59" t="s">
        <v>567</v>
      </c>
      <c r="F131" s="72" t="s">
        <v>568</v>
      </c>
      <c r="G131" s="59" t="s">
        <v>569</v>
      </c>
      <c r="H131" s="59" t="s">
        <v>121</v>
      </c>
      <c r="I131" s="124" t="s">
        <v>1993</v>
      </c>
      <c r="J131" s="69">
        <v>4.8600000000042307</v>
      </c>
      <c r="K131" s="72" t="s">
        <v>123</v>
      </c>
      <c r="L131" s="73">
        <v>1.09E-2</v>
      </c>
      <c r="M131" s="73">
        <v>3.6500000000051519E-2</v>
      </c>
      <c r="N131" s="69">
        <v>189605.80024999997</v>
      </c>
      <c r="O131" s="71">
        <v>97.27</v>
      </c>
      <c r="P131" s="124" t="s">
        <v>1993</v>
      </c>
      <c r="Q131" s="69">
        <v>184.42956247699996</v>
      </c>
      <c r="R131" s="70">
        <v>3.3937203819250537E-4</v>
      </c>
      <c r="S131" s="70">
        <f t="shared" si="1"/>
        <v>2.6508176520519456E-3</v>
      </c>
      <c r="T131" s="70">
        <f>Q131/'סכום נכסי הקרן'!$C$41</f>
        <v>7.0718146666558126E-4</v>
      </c>
    </row>
    <row r="132" spans="1:20">
      <c r="A132" s="62" t="s">
        <v>576</v>
      </c>
      <c r="B132" s="59" t="s">
        <v>577</v>
      </c>
      <c r="C132" s="72" t="s">
        <v>116</v>
      </c>
      <c r="D132" s="72" t="s">
        <v>28</v>
      </c>
      <c r="E132" s="59" t="s">
        <v>567</v>
      </c>
      <c r="F132" s="72" t="s">
        <v>568</v>
      </c>
      <c r="G132" s="59" t="s">
        <v>569</v>
      </c>
      <c r="H132" s="59" t="s">
        <v>121</v>
      </c>
      <c r="I132" s="124" t="s">
        <v>1993</v>
      </c>
      <c r="J132" s="69">
        <v>5.8100000000115637</v>
      </c>
      <c r="K132" s="72" t="s">
        <v>123</v>
      </c>
      <c r="L132" s="73">
        <v>1.54E-2</v>
      </c>
      <c r="M132" s="73">
        <v>3.8400000000042046E-2</v>
      </c>
      <c r="N132" s="69">
        <v>169496.30473900001</v>
      </c>
      <c r="O132" s="71">
        <v>95.41</v>
      </c>
      <c r="P132" s="124" t="s">
        <v>1993</v>
      </c>
      <c r="Q132" s="69">
        <v>161.71642227300001</v>
      </c>
      <c r="R132" s="70">
        <v>4.842751563971429E-4</v>
      </c>
      <c r="S132" s="70">
        <f t="shared" si="1"/>
        <v>2.3243602654070997E-3</v>
      </c>
      <c r="T132" s="70">
        <f>Q132/'סכום נכסי הקרן'!$C$41</f>
        <v>6.2008961660467367E-4</v>
      </c>
    </row>
    <row r="133" spans="1:20">
      <c r="A133" s="62" t="s">
        <v>578</v>
      </c>
      <c r="B133" s="59" t="s">
        <v>579</v>
      </c>
      <c r="C133" s="72" t="s">
        <v>116</v>
      </c>
      <c r="D133" s="72" t="s">
        <v>28</v>
      </c>
      <c r="E133" s="59" t="s">
        <v>580</v>
      </c>
      <c r="F133" s="72" t="s">
        <v>581</v>
      </c>
      <c r="G133" s="59" t="s">
        <v>582</v>
      </c>
      <c r="H133" s="59" t="s">
        <v>291</v>
      </c>
      <c r="I133" s="124" t="s">
        <v>1993</v>
      </c>
      <c r="J133" s="69">
        <v>4.0000000000012008</v>
      </c>
      <c r="K133" s="72" t="s">
        <v>123</v>
      </c>
      <c r="L133" s="73">
        <v>7.4999999999999997E-3</v>
      </c>
      <c r="M133" s="73">
        <v>3.4100000000012023E-2</v>
      </c>
      <c r="N133" s="69">
        <v>849547.76008000004</v>
      </c>
      <c r="O133" s="71">
        <v>97.97</v>
      </c>
      <c r="P133" s="124" t="s">
        <v>1993</v>
      </c>
      <c r="Q133" s="69">
        <v>832.30194119999999</v>
      </c>
      <c r="R133" s="70">
        <v>5.5202754594501865E-4</v>
      </c>
      <c r="S133" s="70">
        <f t="shared" si="1"/>
        <v>1.1962727926794295E-2</v>
      </c>
      <c r="T133" s="70">
        <f>Q133/'סכום נכסי הקרן'!$C$41</f>
        <v>3.1914000097453396E-3</v>
      </c>
    </row>
    <row r="134" spans="1:20">
      <c r="A134" s="62" t="s">
        <v>583</v>
      </c>
      <c r="B134" s="59" t="s">
        <v>584</v>
      </c>
      <c r="C134" s="72" t="s">
        <v>116</v>
      </c>
      <c r="D134" s="72" t="s">
        <v>28</v>
      </c>
      <c r="E134" s="59" t="s">
        <v>580</v>
      </c>
      <c r="F134" s="72" t="s">
        <v>581</v>
      </c>
      <c r="G134" s="59" t="s">
        <v>582</v>
      </c>
      <c r="H134" s="59" t="s">
        <v>291</v>
      </c>
      <c r="I134" s="124" t="s">
        <v>1993</v>
      </c>
      <c r="J134" s="69">
        <v>6.1099999999925814</v>
      </c>
      <c r="K134" s="72" t="s">
        <v>123</v>
      </c>
      <c r="L134" s="73">
        <v>4.0800000000000003E-2</v>
      </c>
      <c r="M134" s="73">
        <v>3.8899999999980867E-2</v>
      </c>
      <c r="N134" s="69">
        <v>210246.23792000004</v>
      </c>
      <c r="O134" s="71">
        <v>101.94</v>
      </c>
      <c r="P134" s="124" t="s">
        <v>1993</v>
      </c>
      <c r="Q134" s="69">
        <v>214.32501596899999</v>
      </c>
      <c r="R134" s="70">
        <v>6.0070353691428588E-4</v>
      </c>
      <c r="S134" s="70">
        <f t="shared" si="1"/>
        <v>3.0805068774036274E-3</v>
      </c>
      <c r="T134" s="70">
        <f>Q134/'סכום נכסי הקרן'!$C$41</f>
        <v>8.2181336386883904E-4</v>
      </c>
    </row>
    <row r="135" spans="1:20">
      <c r="A135" s="62" t="s">
        <v>585</v>
      </c>
      <c r="B135" s="59" t="s">
        <v>586</v>
      </c>
      <c r="C135" s="72" t="s">
        <v>116</v>
      </c>
      <c r="D135" s="72" t="s">
        <v>28</v>
      </c>
      <c r="E135" s="59" t="s">
        <v>587</v>
      </c>
      <c r="F135" s="72" t="s">
        <v>568</v>
      </c>
      <c r="G135" s="59" t="s">
        <v>569</v>
      </c>
      <c r="H135" s="59" t="s">
        <v>121</v>
      </c>
      <c r="I135" s="124" t="s">
        <v>1993</v>
      </c>
      <c r="J135" s="69">
        <v>3.0699999999989642</v>
      </c>
      <c r="K135" s="72" t="s">
        <v>123</v>
      </c>
      <c r="L135" s="73">
        <v>1.3300000000000001E-2</v>
      </c>
      <c r="M135" s="73">
        <v>2.97000000000179E-2</v>
      </c>
      <c r="N135" s="69">
        <v>199348.20927999998</v>
      </c>
      <c r="O135" s="71">
        <v>106.5</v>
      </c>
      <c r="P135" s="124" t="s">
        <v>1993</v>
      </c>
      <c r="Q135" s="69">
        <v>212.30585164600001</v>
      </c>
      <c r="R135" s="70">
        <v>4.9613790263812842E-4</v>
      </c>
      <c r="S135" s="70">
        <f t="shared" si="1"/>
        <v>3.0514853021316622E-3</v>
      </c>
      <c r="T135" s="70">
        <f>Q135/'סכום נכסי הקרן'!$C$41</f>
        <v>8.1407102815974676E-4</v>
      </c>
    </row>
    <row r="136" spans="1:20">
      <c r="A136" s="62" t="s">
        <v>588</v>
      </c>
      <c r="B136" s="59" t="s">
        <v>589</v>
      </c>
      <c r="C136" s="72" t="s">
        <v>116</v>
      </c>
      <c r="D136" s="72" t="s">
        <v>28</v>
      </c>
      <c r="E136" s="59" t="s">
        <v>590</v>
      </c>
      <c r="F136" s="72" t="s">
        <v>312</v>
      </c>
      <c r="G136" s="59" t="s">
        <v>582</v>
      </c>
      <c r="H136" s="59" t="s">
        <v>291</v>
      </c>
      <c r="I136" s="124" t="s">
        <v>1993</v>
      </c>
      <c r="J136" s="69">
        <v>3.4999999999783711</v>
      </c>
      <c r="K136" s="72" t="s">
        <v>123</v>
      </c>
      <c r="L136" s="73">
        <v>1.8000000000000002E-2</v>
      </c>
      <c r="M136" s="73">
        <v>2.8000000000000004E-2</v>
      </c>
      <c r="N136" s="69">
        <v>21272.948385</v>
      </c>
      <c r="O136" s="71">
        <v>108.67</v>
      </c>
      <c r="P136" s="124" t="s">
        <v>1993</v>
      </c>
      <c r="Q136" s="69">
        <v>23.117313034999999</v>
      </c>
      <c r="R136" s="70">
        <v>2.6971385800619895E-5</v>
      </c>
      <c r="S136" s="70">
        <f t="shared" si="1"/>
        <v>3.3226658805759888E-4</v>
      </c>
      <c r="T136" s="70">
        <f>Q136/'סכום נכסי הקרן'!$C$41</f>
        <v>8.8641620778650497E-5</v>
      </c>
    </row>
    <row r="137" spans="1:20">
      <c r="A137" s="62" t="s">
        <v>591</v>
      </c>
      <c r="B137" s="59" t="s">
        <v>592</v>
      </c>
      <c r="C137" s="72" t="s">
        <v>116</v>
      </c>
      <c r="D137" s="72" t="s">
        <v>28</v>
      </c>
      <c r="E137" s="59" t="s">
        <v>593</v>
      </c>
      <c r="F137" s="72" t="s">
        <v>312</v>
      </c>
      <c r="G137" s="59" t="s">
        <v>582</v>
      </c>
      <c r="H137" s="59" t="s">
        <v>291</v>
      </c>
      <c r="I137" s="124" t="s">
        <v>1993</v>
      </c>
      <c r="J137" s="69">
        <v>4.659999999997706</v>
      </c>
      <c r="K137" s="72" t="s">
        <v>123</v>
      </c>
      <c r="L137" s="73">
        <v>3.6200000000000003E-2</v>
      </c>
      <c r="M137" s="73">
        <v>3.8099999999980073E-2</v>
      </c>
      <c r="N137" s="69">
        <v>649446.62161300005</v>
      </c>
      <c r="O137" s="71">
        <v>102</v>
      </c>
      <c r="P137" s="124" t="s">
        <v>1993</v>
      </c>
      <c r="Q137" s="69">
        <v>662.43555257200001</v>
      </c>
      <c r="R137" s="70">
        <v>3.7108356866464914E-4</v>
      </c>
      <c r="S137" s="70">
        <f t="shared" si="1"/>
        <v>9.5212276845455888E-3</v>
      </c>
      <c r="T137" s="70">
        <f>Q137/'סכום נכסי הקרן'!$C$41</f>
        <v>2.5400599521441321E-3</v>
      </c>
    </row>
    <row r="138" spans="1:20">
      <c r="A138" s="62" t="s">
        <v>594</v>
      </c>
      <c r="B138" s="59" t="s">
        <v>595</v>
      </c>
      <c r="C138" s="72" t="s">
        <v>116</v>
      </c>
      <c r="D138" s="72" t="s">
        <v>28</v>
      </c>
      <c r="E138" s="59" t="s">
        <v>596</v>
      </c>
      <c r="F138" s="72" t="s">
        <v>597</v>
      </c>
      <c r="G138" s="59" t="s">
        <v>569</v>
      </c>
      <c r="H138" s="59" t="s">
        <v>121</v>
      </c>
      <c r="I138" s="124" t="s">
        <v>1993</v>
      </c>
      <c r="J138" s="69">
        <v>3.900000000003117</v>
      </c>
      <c r="K138" s="72" t="s">
        <v>123</v>
      </c>
      <c r="L138" s="73">
        <v>3.2500000000000001E-2</v>
      </c>
      <c r="M138" s="73">
        <v>3.8900000000024935E-2</v>
      </c>
      <c r="N138" s="69">
        <v>312368.76760299999</v>
      </c>
      <c r="O138" s="71">
        <v>102.69</v>
      </c>
      <c r="P138" s="124" t="s">
        <v>1993</v>
      </c>
      <c r="Q138" s="69">
        <v>320.77148048000004</v>
      </c>
      <c r="R138" s="70">
        <v>6.790625382673913E-4</v>
      </c>
      <c r="S138" s="70">
        <f t="shared" ref="S138:S201" si="2">IFERROR(Q138/$Q$9,0)</f>
        <v>4.6104685784160073E-3</v>
      </c>
      <c r="T138" s="70">
        <f>Q138/'סכום נכסי הקרן'!$C$41</f>
        <v>1.2299744302577617E-3</v>
      </c>
    </row>
    <row r="139" spans="1:20">
      <c r="A139" s="62" t="s">
        <v>598</v>
      </c>
      <c r="B139" s="59" t="s">
        <v>599</v>
      </c>
      <c r="C139" s="72" t="s">
        <v>116</v>
      </c>
      <c r="D139" s="72" t="s">
        <v>28</v>
      </c>
      <c r="E139" s="59" t="s">
        <v>600</v>
      </c>
      <c r="F139" s="72" t="s">
        <v>295</v>
      </c>
      <c r="G139" s="59" t="s">
        <v>601</v>
      </c>
      <c r="H139" s="59" t="s">
        <v>291</v>
      </c>
      <c r="I139" s="124" t="s">
        <v>1993</v>
      </c>
      <c r="J139" s="69">
        <v>3.3400000000038768</v>
      </c>
      <c r="K139" s="72" t="s">
        <v>123</v>
      </c>
      <c r="L139" s="73">
        <v>2.75E-2</v>
      </c>
      <c r="M139" s="73">
        <v>3.0400000000034358E-2</v>
      </c>
      <c r="N139" s="69">
        <v>410284.63546399993</v>
      </c>
      <c r="O139" s="71">
        <v>110.65</v>
      </c>
      <c r="P139" s="124" t="s">
        <v>1993</v>
      </c>
      <c r="Q139" s="69">
        <v>453.97996468600002</v>
      </c>
      <c r="R139" s="70">
        <v>4.6168590472811408E-4</v>
      </c>
      <c r="S139" s="70">
        <f t="shared" si="2"/>
        <v>6.5250824645731349E-3</v>
      </c>
      <c r="T139" s="70">
        <f>Q139/'סכום נכסי הקרן'!$C$41</f>
        <v>1.7407524745577144E-3</v>
      </c>
    </row>
    <row r="140" spans="1:20">
      <c r="A140" s="62" t="s">
        <v>602</v>
      </c>
      <c r="B140" s="59" t="s">
        <v>603</v>
      </c>
      <c r="C140" s="72" t="s">
        <v>116</v>
      </c>
      <c r="D140" s="72" t="s">
        <v>28</v>
      </c>
      <c r="E140" s="59" t="s">
        <v>587</v>
      </c>
      <c r="F140" s="72" t="s">
        <v>568</v>
      </c>
      <c r="G140" s="59" t="s">
        <v>604</v>
      </c>
      <c r="H140" s="59" t="s">
        <v>121</v>
      </c>
      <c r="I140" s="124" t="s">
        <v>1993</v>
      </c>
      <c r="J140" s="69">
        <v>2.2000000000036546</v>
      </c>
      <c r="K140" s="72" t="s">
        <v>123</v>
      </c>
      <c r="L140" s="73">
        <v>0.04</v>
      </c>
      <c r="M140" s="73">
        <v>6.5800000000133391E-2</v>
      </c>
      <c r="N140" s="69">
        <v>207649.538845</v>
      </c>
      <c r="O140" s="71">
        <v>105.42</v>
      </c>
      <c r="P140" s="124" t="s">
        <v>1993</v>
      </c>
      <c r="Q140" s="69">
        <v>218.904151326</v>
      </c>
      <c r="R140" s="70">
        <v>8.0003607951121045E-5</v>
      </c>
      <c r="S140" s="70">
        <f t="shared" si="2"/>
        <v>3.1463230766747424E-3</v>
      </c>
      <c r="T140" s="70">
        <f>Q140/'סכום נכסי הקרן'!$C$41</f>
        <v>8.3937171847496312E-4</v>
      </c>
    </row>
    <row r="141" spans="1:20">
      <c r="A141" s="62" t="s">
        <v>605</v>
      </c>
      <c r="B141" s="59" t="s">
        <v>606</v>
      </c>
      <c r="C141" s="72" t="s">
        <v>116</v>
      </c>
      <c r="D141" s="72" t="s">
        <v>28</v>
      </c>
      <c r="E141" s="59" t="s">
        <v>587</v>
      </c>
      <c r="F141" s="72" t="s">
        <v>568</v>
      </c>
      <c r="G141" s="59" t="s">
        <v>604</v>
      </c>
      <c r="H141" s="59" t="s">
        <v>121</v>
      </c>
      <c r="I141" s="124" t="s">
        <v>1993</v>
      </c>
      <c r="J141" s="69">
        <v>2.8899999999996604</v>
      </c>
      <c r="K141" s="72" t="s">
        <v>123</v>
      </c>
      <c r="L141" s="73">
        <v>3.2799999999999996E-2</v>
      </c>
      <c r="M141" s="73">
        <v>6.87999999999932E-2</v>
      </c>
      <c r="N141" s="69">
        <v>288002.62084400002</v>
      </c>
      <c r="O141" s="71">
        <v>102.18</v>
      </c>
      <c r="P141" s="124" t="s">
        <v>1993</v>
      </c>
      <c r="Q141" s="69">
        <v>294.28107869000002</v>
      </c>
      <c r="R141" s="70">
        <v>2.0566903235961039E-4</v>
      </c>
      <c r="S141" s="70">
        <f t="shared" si="2"/>
        <v>4.2297203744308806E-3</v>
      </c>
      <c r="T141" s="70">
        <f>Q141/'סכום נכסי הקרן'!$C$41</f>
        <v>1.1283989510406001E-3</v>
      </c>
    </row>
    <row r="142" spans="1:20">
      <c r="A142" s="62" t="s">
        <v>607</v>
      </c>
      <c r="B142" s="59" t="s">
        <v>608</v>
      </c>
      <c r="C142" s="72" t="s">
        <v>116</v>
      </c>
      <c r="D142" s="72" t="s">
        <v>28</v>
      </c>
      <c r="E142" s="59" t="s">
        <v>587</v>
      </c>
      <c r="F142" s="72" t="s">
        <v>568</v>
      </c>
      <c r="G142" s="59" t="s">
        <v>604</v>
      </c>
      <c r="H142" s="59" t="s">
        <v>121</v>
      </c>
      <c r="I142" s="124" t="s">
        <v>1993</v>
      </c>
      <c r="J142" s="69">
        <v>4.7299999999768856</v>
      </c>
      <c r="K142" s="72" t="s">
        <v>123</v>
      </c>
      <c r="L142" s="73">
        <v>1.7899999999999999E-2</v>
      </c>
      <c r="M142" s="73">
        <v>6.4999999999771144E-2</v>
      </c>
      <c r="N142" s="69">
        <v>98025.859160999986</v>
      </c>
      <c r="O142" s="71">
        <v>89.15</v>
      </c>
      <c r="P142" s="124" t="s">
        <v>1993</v>
      </c>
      <c r="Q142" s="69">
        <v>87.390053773999995</v>
      </c>
      <c r="R142" s="70">
        <v>1.2555226024536944E-4</v>
      </c>
      <c r="S142" s="70">
        <f t="shared" si="2"/>
        <v>1.2560627160126644E-3</v>
      </c>
      <c r="T142" s="70">
        <f>Q142/'סכום נכסי הקרן'!$C$41</f>
        <v>3.3509067402135399E-4</v>
      </c>
    </row>
    <row r="143" spans="1:20">
      <c r="A143" s="62" t="s">
        <v>609</v>
      </c>
      <c r="B143" s="59" t="s">
        <v>610</v>
      </c>
      <c r="C143" s="72" t="s">
        <v>116</v>
      </c>
      <c r="D143" s="72" t="s">
        <v>28</v>
      </c>
      <c r="E143" s="59" t="s">
        <v>590</v>
      </c>
      <c r="F143" s="72" t="s">
        <v>312</v>
      </c>
      <c r="G143" s="59" t="s">
        <v>601</v>
      </c>
      <c r="H143" s="59" t="s">
        <v>291</v>
      </c>
      <c r="I143" s="124" t="s">
        <v>1993</v>
      </c>
      <c r="J143" s="69">
        <v>2.7100000000032214</v>
      </c>
      <c r="K143" s="72" t="s">
        <v>123</v>
      </c>
      <c r="L143" s="73">
        <v>3.3000000000000002E-2</v>
      </c>
      <c r="M143" s="73">
        <v>4.2000000000041712E-2</v>
      </c>
      <c r="N143" s="69">
        <v>397033.24584300001</v>
      </c>
      <c r="O143" s="71">
        <v>108.69</v>
      </c>
      <c r="P143" s="124" t="s">
        <v>1993</v>
      </c>
      <c r="Q143" s="69">
        <v>431.535434791</v>
      </c>
      <c r="R143" s="70">
        <v>6.6191590744656397E-4</v>
      </c>
      <c r="S143" s="70">
        <f t="shared" si="2"/>
        <v>6.202485830722239E-3</v>
      </c>
      <c r="T143" s="70">
        <f>Q143/'סכום נכסי הקרן'!$C$41</f>
        <v>1.6546905907870743E-3</v>
      </c>
    </row>
    <row r="144" spans="1:20">
      <c r="A144" s="62" t="s">
        <v>611</v>
      </c>
      <c r="B144" s="59" t="s">
        <v>612</v>
      </c>
      <c r="C144" s="72" t="s">
        <v>116</v>
      </c>
      <c r="D144" s="72" t="s">
        <v>28</v>
      </c>
      <c r="E144" s="59" t="s">
        <v>590</v>
      </c>
      <c r="F144" s="72" t="s">
        <v>312</v>
      </c>
      <c r="G144" s="59" t="s">
        <v>601</v>
      </c>
      <c r="H144" s="59" t="s">
        <v>291</v>
      </c>
      <c r="I144" s="124" t="s">
        <v>1993</v>
      </c>
      <c r="J144" s="69">
        <v>2.8200000000088061</v>
      </c>
      <c r="K144" s="72" t="s">
        <v>123</v>
      </c>
      <c r="L144" s="73">
        <v>3.6499999999999998E-2</v>
      </c>
      <c r="M144" s="73">
        <v>4.3300000000090808E-2</v>
      </c>
      <c r="N144" s="69">
        <v>143004.949678</v>
      </c>
      <c r="O144" s="71">
        <v>101.64</v>
      </c>
      <c r="P144" s="124" t="s">
        <v>1993</v>
      </c>
      <c r="Q144" s="69">
        <v>145.35023069600001</v>
      </c>
      <c r="R144" s="70">
        <v>4.3858476868674479E-4</v>
      </c>
      <c r="S144" s="70">
        <f t="shared" si="2"/>
        <v>2.0891279688787933E-3</v>
      </c>
      <c r="T144" s="70">
        <f>Q144/'סכום נכסי הקרן'!$C$41</f>
        <v>5.5733466990465046E-4</v>
      </c>
    </row>
    <row r="145" spans="1:20">
      <c r="A145" s="62" t="s">
        <v>613</v>
      </c>
      <c r="B145" s="59" t="s">
        <v>614</v>
      </c>
      <c r="C145" s="72" t="s">
        <v>116</v>
      </c>
      <c r="D145" s="72" t="s">
        <v>28</v>
      </c>
      <c r="E145" s="59" t="s">
        <v>615</v>
      </c>
      <c r="F145" s="72" t="s">
        <v>312</v>
      </c>
      <c r="G145" s="59" t="s">
        <v>601</v>
      </c>
      <c r="H145" s="59" t="s">
        <v>291</v>
      </c>
      <c r="I145" s="124" t="s">
        <v>1993</v>
      </c>
      <c r="J145" s="69">
        <v>2.0000000000025309</v>
      </c>
      <c r="K145" s="72" t="s">
        <v>123</v>
      </c>
      <c r="L145" s="73">
        <v>1E-3</v>
      </c>
      <c r="M145" s="73">
        <v>2.6000000000030367E-2</v>
      </c>
      <c r="N145" s="69">
        <v>372568.70101999998</v>
      </c>
      <c r="O145" s="71">
        <v>106.05</v>
      </c>
      <c r="P145" s="124" t="s">
        <v>1993</v>
      </c>
      <c r="Q145" s="69">
        <v>395.10911026299999</v>
      </c>
      <c r="R145" s="70">
        <v>6.5788826088184914E-4</v>
      </c>
      <c r="S145" s="70">
        <f t="shared" si="2"/>
        <v>5.6789279869506526E-3</v>
      </c>
      <c r="T145" s="70">
        <f>Q145/'סכום נכסי הקרן'!$C$41</f>
        <v>1.5150165533986269E-3</v>
      </c>
    </row>
    <row r="146" spans="1:20">
      <c r="A146" s="62" t="s">
        <v>616</v>
      </c>
      <c r="B146" s="59" t="s">
        <v>617</v>
      </c>
      <c r="C146" s="72" t="s">
        <v>116</v>
      </c>
      <c r="D146" s="72" t="s">
        <v>28</v>
      </c>
      <c r="E146" s="59" t="s">
        <v>615</v>
      </c>
      <c r="F146" s="72" t="s">
        <v>312</v>
      </c>
      <c r="G146" s="59" t="s">
        <v>601</v>
      </c>
      <c r="H146" s="59" t="s">
        <v>291</v>
      </c>
      <c r="I146" s="124" t="s">
        <v>1993</v>
      </c>
      <c r="J146" s="69">
        <v>4.7200000000046218</v>
      </c>
      <c r="K146" s="72" t="s">
        <v>123</v>
      </c>
      <c r="L146" s="73">
        <v>3.0000000000000001E-3</v>
      </c>
      <c r="M146" s="73">
        <v>3.6000000000030133E-2</v>
      </c>
      <c r="N146" s="69">
        <v>210104.67451799999</v>
      </c>
      <c r="O146" s="71">
        <v>94.75</v>
      </c>
      <c r="P146" s="124" t="s">
        <v>1993</v>
      </c>
      <c r="Q146" s="69">
        <v>199.07418156399999</v>
      </c>
      <c r="R146" s="70">
        <v>5.1585506910978307E-4</v>
      </c>
      <c r="S146" s="70">
        <f t="shared" si="2"/>
        <v>2.8613056793617636E-3</v>
      </c>
      <c r="T146" s="70">
        <f>Q146/'סכום נכסי הקרן'!$C$41</f>
        <v>7.6333517144918934E-4</v>
      </c>
    </row>
    <row r="147" spans="1:20">
      <c r="A147" s="62" t="s">
        <v>618</v>
      </c>
      <c r="B147" s="59" t="s">
        <v>619</v>
      </c>
      <c r="C147" s="72" t="s">
        <v>116</v>
      </c>
      <c r="D147" s="72" t="s">
        <v>28</v>
      </c>
      <c r="E147" s="59" t="s">
        <v>615</v>
      </c>
      <c r="F147" s="72" t="s">
        <v>312</v>
      </c>
      <c r="G147" s="59" t="s">
        <v>601</v>
      </c>
      <c r="H147" s="59" t="s">
        <v>291</v>
      </c>
      <c r="I147" s="124" t="s">
        <v>1993</v>
      </c>
      <c r="J147" s="69">
        <v>3.2299999999963407</v>
      </c>
      <c r="K147" s="72" t="s">
        <v>123</v>
      </c>
      <c r="L147" s="73">
        <v>3.0000000000000001E-3</v>
      </c>
      <c r="M147" s="73">
        <v>3.3799999999948295E-2</v>
      </c>
      <c r="N147" s="69">
        <v>305160.10814000003</v>
      </c>
      <c r="O147" s="71">
        <v>97.61</v>
      </c>
      <c r="P147" s="124" t="s">
        <v>1993</v>
      </c>
      <c r="Q147" s="69">
        <v>297.866789783</v>
      </c>
      <c r="R147" s="70">
        <v>6.0000021262288637E-4</v>
      </c>
      <c r="S147" s="70">
        <f t="shared" si="2"/>
        <v>4.2812580245387265E-3</v>
      </c>
      <c r="T147" s="70">
        <f>Q147/'סכום נכסי הקרן'!$C$41</f>
        <v>1.1421480940507019E-3</v>
      </c>
    </row>
    <row r="148" spans="1:20">
      <c r="A148" s="62" t="s">
        <v>620</v>
      </c>
      <c r="B148" s="59" t="s">
        <v>621</v>
      </c>
      <c r="C148" s="72" t="s">
        <v>116</v>
      </c>
      <c r="D148" s="72" t="s">
        <v>28</v>
      </c>
      <c r="E148" s="59" t="s">
        <v>615</v>
      </c>
      <c r="F148" s="72" t="s">
        <v>312</v>
      </c>
      <c r="G148" s="59" t="s">
        <v>601</v>
      </c>
      <c r="H148" s="59" t="s">
        <v>291</v>
      </c>
      <c r="I148" s="124" t="s">
        <v>1993</v>
      </c>
      <c r="J148" s="69">
        <v>2.7399999999914426</v>
      </c>
      <c r="K148" s="72" t="s">
        <v>123</v>
      </c>
      <c r="L148" s="73">
        <v>3.0000000000000001E-3</v>
      </c>
      <c r="M148" s="73">
        <v>3.2599999999907293E-2</v>
      </c>
      <c r="N148" s="69">
        <v>117459.93228000001</v>
      </c>
      <c r="O148" s="71">
        <v>95.51</v>
      </c>
      <c r="P148" s="124" t="s">
        <v>1993</v>
      </c>
      <c r="Q148" s="69">
        <v>112.185978604</v>
      </c>
      <c r="R148" s="70">
        <v>3.2926844470608025E-4</v>
      </c>
      <c r="S148" s="70">
        <f t="shared" si="2"/>
        <v>1.612456096528948E-3</v>
      </c>
      <c r="T148" s="70">
        <f>Q148/'סכום נכסי הקרן'!$C$41</f>
        <v>4.3016880712051867E-4</v>
      </c>
    </row>
    <row r="149" spans="1:20">
      <c r="A149" s="62" t="s">
        <v>622</v>
      </c>
      <c r="B149" s="59" t="s">
        <v>623</v>
      </c>
      <c r="C149" s="72" t="s">
        <v>116</v>
      </c>
      <c r="D149" s="72" t="s">
        <v>28</v>
      </c>
      <c r="E149" s="59" t="s">
        <v>624</v>
      </c>
      <c r="F149" s="72" t="s">
        <v>312</v>
      </c>
      <c r="G149" s="59" t="s">
        <v>625</v>
      </c>
      <c r="H149" s="124" t="s">
        <v>1993</v>
      </c>
      <c r="I149" s="124" t="s">
        <v>1993</v>
      </c>
      <c r="J149" s="69">
        <v>2.9900000000009226</v>
      </c>
      <c r="K149" s="72" t="s">
        <v>123</v>
      </c>
      <c r="L149" s="73">
        <v>1.9E-2</v>
      </c>
      <c r="M149" s="73">
        <v>3.3500000000009217E-2</v>
      </c>
      <c r="N149" s="69">
        <v>263266.984</v>
      </c>
      <c r="O149" s="71">
        <v>103</v>
      </c>
      <c r="P149" s="124" t="s">
        <v>1993</v>
      </c>
      <c r="Q149" s="69">
        <v>271.16498502500002</v>
      </c>
      <c r="R149" s="70">
        <v>4.9148716353351603E-4</v>
      </c>
      <c r="S149" s="70">
        <f t="shared" si="2"/>
        <v>3.8974713124546589E-3</v>
      </c>
      <c r="T149" s="70">
        <f>Q149/'סכום נכסי הקרן'!$C$41</f>
        <v>1.0397620058456977E-3</v>
      </c>
    </row>
    <row r="150" spans="1:20">
      <c r="A150" s="62" t="s">
        <v>626</v>
      </c>
      <c r="B150" s="59" t="s">
        <v>627</v>
      </c>
      <c r="C150" s="72" t="s">
        <v>116</v>
      </c>
      <c r="D150" s="72" t="s">
        <v>28</v>
      </c>
      <c r="E150" s="59" t="s">
        <v>628</v>
      </c>
      <c r="F150" s="72" t="s">
        <v>295</v>
      </c>
      <c r="G150" s="59" t="s">
        <v>625</v>
      </c>
      <c r="H150" s="124" t="s">
        <v>1993</v>
      </c>
      <c r="I150" s="124" t="s">
        <v>1993</v>
      </c>
      <c r="J150" s="69">
        <v>2.1000000000114905</v>
      </c>
      <c r="K150" s="72" t="s">
        <v>123</v>
      </c>
      <c r="L150" s="73">
        <v>1.6399999999999998E-2</v>
      </c>
      <c r="M150" s="73">
        <v>3.0300000000034473E-2</v>
      </c>
      <c r="N150" s="69">
        <v>55967.889824999998</v>
      </c>
      <c r="O150" s="71">
        <v>108.85</v>
      </c>
      <c r="P150" s="124" t="s">
        <v>1993</v>
      </c>
      <c r="Q150" s="69">
        <v>60.921045792999998</v>
      </c>
      <c r="R150" s="70">
        <v>2.2152190568726672E-4</v>
      </c>
      <c r="S150" s="70">
        <f t="shared" si="2"/>
        <v>8.7562200658415949E-4</v>
      </c>
      <c r="T150" s="70">
        <f>Q150/'סכום נכסי הקרן'!$C$41</f>
        <v>2.3359722777668859E-4</v>
      </c>
    </row>
    <row r="151" spans="1:20">
      <c r="A151" s="62" t="s">
        <v>629</v>
      </c>
      <c r="B151" s="59" t="s">
        <v>630</v>
      </c>
      <c r="C151" s="72" t="s">
        <v>116</v>
      </c>
      <c r="D151" s="72" t="s">
        <v>28</v>
      </c>
      <c r="E151" s="59" t="s">
        <v>631</v>
      </c>
      <c r="F151" s="72" t="s">
        <v>632</v>
      </c>
      <c r="G151" s="59" t="s">
        <v>625</v>
      </c>
      <c r="H151" s="124" t="s">
        <v>1993</v>
      </c>
      <c r="I151" s="124" t="s">
        <v>1993</v>
      </c>
      <c r="J151" s="69">
        <v>3.0200000000003295</v>
      </c>
      <c r="K151" s="72" t="s">
        <v>123</v>
      </c>
      <c r="L151" s="73">
        <v>1.4800000000000001E-2</v>
      </c>
      <c r="M151" s="73">
        <v>3.5100000000022211E-2</v>
      </c>
      <c r="N151" s="69">
        <v>472238.36720099999</v>
      </c>
      <c r="O151" s="71">
        <v>102.99</v>
      </c>
      <c r="P151" s="124" t="s">
        <v>1993</v>
      </c>
      <c r="Q151" s="69">
        <v>486.35831849199991</v>
      </c>
      <c r="R151" s="70">
        <v>5.8137086404118159E-4</v>
      </c>
      <c r="S151" s="70">
        <f t="shared" si="2"/>
        <v>6.9904585716385704E-3</v>
      </c>
      <c r="T151" s="70">
        <f>Q151/'סכום נכסי הקרן'!$C$41</f>
        <v>1.8649048687033093E-3</v>
      </c>
    </row>
    <row r="152" spans="1:20">
      <c r="A152" s="62" t="s">
        <v>633</v>
      </c>
      <c r="B152" s="59" t="s">
        <v>634</v>
      </c>
      <c r="C152" s="72" t="s">
        <v>116</v>
      </c>
      <c r="D152" s="72" t="s">
        <v>28</v>
      </c>
      <c r="E152" s="59">
        <v>1154</v>
      </c>
      <c r="F152" s="72" t="s">
        <v>518</v>
      </c>
      <c r="G152" s="59" t="s">
        <v>625</v>
      </c>
      <c r="H152" s="124" t="s">
        <v>1993</v>
      </c>
      <c r="I152" s="124" t="s">
        <v>1993</v>
      </c>
      <c r="J152" s="69">
        <v>1</v>
      </c>
      <c r="K152" s="72" t="s">
        <v>123</v>
      </c>
      <c r="L152" s="73">
        <v>6.8000000000000005E-2</v>
      </c>
      <c r="M152" s="73">
        <v>0</v>
      </c>
      <c r="N152" s="69">
        <v>102797.727992</v>
      </c>
      <c r="O152" s="71">
        <v>22.77</v>
      </c>
      <c r="P152" s="124" t="s">
        <v>1993</v>
      </c>
      <c r="Q152" s="69">
        <v>23.407043363999996</v>
      </c>
      <c r="R152" s="70">
        <v>2.2635428026908041E-4</v>
      </c>
      <c r="S152" s="70">
        <f t="shared" si="2"/>
        <v>3.3643090022172814E-4</v>
      </c>
      <c r="T152" s="70">
        <f>Q152/'סכום נכסי הקרן'!$C$41</f>
        <v>8.9752570217817941E-5</v>
      </c>
    </row>
    <row r="153" spans="1:20">
      <c r="A153" s="123" t="s">
        <v>1993</v>
      </c>
      <c r="B153" s="124" t="s">
        <v>1993</v>
      </c>
      <c r="C153" s="124" t="s">
        <v>1993</v>
      </c>
      <c r="D153" s="124" t="s">
        <v>1993</v>
      </c>
      <c r="E153" s="124" t="s">
        <v>1993</v>
      </c>
      <c r="F153" s="124" t="s">
        <v>1993</v>
      </c>
      <c r="G153" s="124" t="s">
        <v>1993</v>
      </c>
      <c r="H153" s="124" t="s">
        <v>1993</v>
      </c>
      <c r="I153" s="124" t="s">
        <v>1993</v>
      </c>
      <c r="J153" s="124" t="s">
        <v>1993</v>
      </c>
      <c r="K153" s="124" t="s">
        <v>1993</v>
      </c>
      <c r="L153" s="124" t="s">
        <v>1993</v>
      </c>
      <c r="M153" s="124" t="s">
        <v>1993</v>
      </c>
      <c r="N153" s="124" t="s">
        <v>1993</v>
      </c>
      <c r="O153" s="124" t="s">
        <v>1993</v>
      </c>
      <c r="P153" s="124" t="s">
        <v>1993</v>
      </c>
      <c r="Q153" s="124" t="s">
        <v>1993</v>
      </c>
      <c r="R153" s="124" t="s">
        <v>1993</v>
      </c>
      <c r="S153" s="124" t="s">
        <v>1993</v>
      </c>
      <c r="T153" s="124" t="s">
        <v>1993</v>
      </c>
    </row>
    <row r="154" spans="1:20">
      <c r="A154" s="75" t="s">
        <v>46</v>
      </c>
      <c r="B154" s="121" t="s">
        <v>1993</v>
      </c>
      <c r="C154" s="121" t="s">
        <v>1993</v>
      </c>
      <c r="D154" s="121" t="s">
        <v>1993</v>
      </c>
      <c r="E154" s="121" t="s">
        <v>1993</v>
      </c>
      <c r="F154" s="121" t="s">
        <v>1993</v>
      </c>
      <c r="G154" s="121" t="s">
        <v>1993</v>
      </c>
      <c r="H154" s="121" t="s">
        <v>1993</v>
      </c>
      <c r="I154" s="121" t="s">
        <v>1993</v>
      </c>
      <c r="J154" s="66">
        <v>3.9783301734777043</v>
      </c>
      <c r="K154" s="121" t="s">
        <v>1993</v>
      </c>
      <c r="L154" s="121" t="s">
        <v>1993</v>
      </c>
      <c r="M154" s="77">
        <v>5.3107023699191874E-2</v>
      </c>
      <c r="N154" s="121" t="s">
        <v>1993</v>
      </c>
      <c r="O154" s="121" t="s">
        <v>1993</v>
      </c>
      <c r="P154" s="66">
        <f>SUM(P155:P213)</f>
        <v>92.32393293600002</v>
      </c>
      <c r="Q154" s="66">
        <v>9514.0561702179984</v>
      </c>
      <c r="R154" s="121" t="s">
        <v>1993</v>
      </c>
      <c r="S154" s="67">
        <f t="shared" si="2"/>
        <v>0.13674612518680548</v>
      </c>
      <c r="T154" s="67">
        <f>Q154/'סכום נכסי הקרן'!$C$41</f>
        <v>3.6480942133301164E-2</v>
      </c>
    </row>
    <row r="155" spans="1:20">
      <c r="A155" s="62" t="s">
        <v>635</v>
      </c>
      <c r="B155" s="59" t="s">
        <v>636</v>
      </c>
      <c r="C155" s="72" t="s">
        <v>116</v>
      </c>
      <c r="D155" s="72" t="s">
        <v>28</v>
      </c>
      <c r="E155" s="59" t="s">
        <v>637</v>
      </c>
      <c r="F155" s="72" t="s">
        <v>638</v>
      </c>
      <c r="G155" s="59" t="s">
        <v>290</v>
      </c>
      <c r="H155" s="59" t="s">
        <v>291</v>
      </c>
      <c r="I155" s="124" t="s">
        <v>1993</v>
      </c>
      <c r="J155" s="69">
        <v>0.8999996494887792</v>
      </c>
      <c r="K155" s="72" t="s">
        <v>123</v>
      </c>
      <c r="L155" s="73">
        <v>5.7000000000000002E-2</v>
      </c>
      <c r="M155" s="73">
        <v>4.6099230740917957E-2</v>
      </c>
      <c r="N155" s="69">
        <v>2.6785999999999997E-2</v>
      </c>
      <c r="O155" s="71">
        <v>101.48</v>
      </c>
      <c r="P155" s="124" t="s">
        <v>1993</v>
      </c>
      <c r="Q155" s="69">
        <v>2.7169E-5</v>
      </c>
      <c r="R155" s="70">
        <v>1.7342782009362201E-10</v>
      </c>
      <c r="S155" s="70">
        <f t="shared" si="2"/>
        <v>3.9050173855713003E-10</v>
      </c>
      <c r="T155" s="70">
        <f>Q155/'סכום נכסי הקרן'!$C$41</f>
        <v>1.0417751367942037E-10</v>
      </c>
    </row>
    <row r="156" spans="1:20">
      <c r="A156" s="62" t="s">
        <v>639</v>
      </c>
      <c r="B156" s="59" t="s">
        <v>640</v>
      </c>
      <c r="C156" s="72" t="s">
        <v>116</v>
      </c>
      <c r="D156" s="72" t="s">
        <v>28</v>
      </c>
      <c r="E156" s="59" t="s">
        <v>347</v>
      </c>
      <c r="F156" s="72" t="s">
        <v>312</v>
      </c>
      <c r="G156" s="59" t="s">
        <v>333</v>
      </c>
      <c r="H156" s="59" t="s">
        <v>291</v>
      </c>
      <c r="I156" s="124" t="s">
        <v>1993</v>
      </c>
      <c r="J156" s="69">
        <v>5.6500000000004116</v>
      </c>
      <c r="K156" s="72" t="s">
        <v>123</v>
      </c>
      <c r="L156" s="73">
        <v>2.5499999999999998E-2</v>
      </c>
      <c r="M156" s="73">
        <v>5.0299999999988534E-2</v>
      </c>
      <c r="N156" s="69">
        <v>560032.30336999998</v>
      </c>
      <c r="O156" s="71">
        <v>87.22</v>
      </c>
      <c r="P156" s="124" t="s">
        <v>1993</v>
      </c>
      <c r="Q156" s="69">
        <v>488.49984395199999</v>
      </c>
      <c r="R156" s="70">
        <v>4.1092001787947812E-4</v>
      </c>
      <c r="S156" s="70">
        <f t="shared" si="2"/>
        <v>7.0212388511959479E-3</v>
      </c>
      <c r="T156" s="70">
        <f>Q156/'סכום נכסי הקרן'!$C$41</f>
        <v>1.8731163891090655E-3</v>
      </c>
    </row>
    <row r="157" spans="1:20">
      <c r="A157" s="62" t="s">
        <v>641</v>
      </c>
      <c r="B157" s="59" t="s">
        <v>642</v>
      </c>
      <c r="C157" s="72" t="s">
        <v>116</v>
      </c>
      <c r="D157" s="72" t="s">
        <v>28</v>
      </c>
      <c r="E157" s="59" t="s">
        <v>354</v>
      </c>
      <c r="F157" s="72" t="s">
        <v>355</v>
      </c>
      <c r="G157" s="59" t="s">
        <v>325</v>
      </c>
      <c r="H157" s="59" t="s">
        <v>121</v>
      </c>
      <c r="I157" s="124" t="s">
        <v>1993</v>
      </c>
      <c r="J157" s="69">
        <v>4.9899999999861793</v>
      </c>
      <c r="K157" s="72" t="s">
        <v>123</v>
      </c>
      <c r="L157" s="73">
        <v>1.9400000000000001E-2</v>
      </c>
      <c r="M157" s="73">
        <v>4.7099999999965447E-2</v>
      </c>
      <c r="N157" s="69">
        <v>66306.545039999997</v>
      </c>
      <c r="O157" s="71">
        <v>87.3</v>
      </c>
      <c r="P157" s="124" t="s">
        <v>1993</v>
      </c>
      <c r="Q157" s="69">
        <v>57.885613819999996</v>
      </c>
      <c r="R157" s="70">
        <v>1.0809213167037967E-4</v>
      </c>
      <c r="S157" s="70">
        <f t="shared" si="2"/>
        <v>8.3199355273129785E-4</v>
      </c>
      <c r="T157" s="70">
        <f>Q157/'סכום נכסי הקרן'!$C$41</f>
        <v>2.219580892036768E-4</v>
      </c>
    </row>
    <row r="158" spans="1:20">
      <c r="A158" s="62" t="s">
        <v>643</v>
      </c>
      <c r="B158" s="59" t="s">
        <v>644</v>
      </c>
      <c r="C158" s="72" t="s">
        <v>116</v>
      </c>
      <c r="D158" s="72" t="s">
        <v>28</v>
      </c>
      <c r="E158" s="59" t="s">
        <v>645</v>
      </c>
      <c r="F158" s="72" t="s">
        <v>355</v>
      </c>
      <c r="G158" s="59" t="s">
        <v>325</v>
      </c>
      <c r="H158" s="59" t="s">
        <v>121</v>
      </c>
      <c r="I158" s="124" t="s">
        <v>1993</v>
      </c>
      <c r="J158" s="69">
        <v>5.4800000006634608</v>
      </c>
      <c r="K158" s="72" t="s">
        <v>123</v>
      </c>
      <c r="L158" s="73">
        <v>1.95E-2</v>
      </c>
      <c r="M158" s="73">
        <v>4.8600000006889792E-2</v>
      </c>
      <c r="N158" s="69">
        <v>4592.0308480000003</v>
      </c>
      <c r="O158" s="71">
        <v>85.34</v>
      </c>
      <c r="P158" s="124" t="s">
        <v>1993</v>
      </c>
      <c r="Q158" s="69">
        <v>3.9188389550000005</v>
      </c>
      <c r="R158" s="70">
        <v>4.1955504417937929E-6</v>
      </c>
      <c r="S158" s="70">
        <f t="shared" si="2"/>
        <v>5.6325717731712862E-5</v>
      </c>
      <c r="T158" s="70">
        <f>Q158/'סכום נכסי הקרן'!$C$41</f>
        <v>1.5026497068053959E-5</v>
      </c>
    </row>
    <row r="159" spans="1:20">
      <c r="A159" s="62" t="s">
        <v>646</v>
      </c>
      <c r="B159" s="59" t="s">
        <v>647</v>
      </c>
      <c r="C159" s="72" t="s">
        <v>116</v>
      </c>
      <c r="D159" s="72" t="s">
        <v>28</v>
      </c>
      <c r="E159" s="59" t="s">
        <v>648</v>
      </c>
      <c r="F159" s="72" t="s">
        <v>312</v>
      </c>
      <c r="G159" s="59" t="s">
        <v>333</v>
      </c>
      <c r="H159" s="59" t="s">
        <v>291</v>
      </c>
      <c r="I159" s="124" t="s">
        <v>1993</v>
      </c>
      <c r="J159" s="69">
        <v>0.80999999999174799</v>
      </c>
      <c r="K159" s="72" t="s">
        <v>123</v>
      </c>
      <c r="L159" s="73">
        <v>2.5499999999999998E-2</v>
      </c>
      <c r="M159" s="73">
        <v>4.4299999999752433E-2</v>
      </c>
      <c r="N159" s="69">
        <v>68840.639035</v>
      </c>
      <c r="O159" s="71">
        <v>98.58</v>
      </c>
      <c r="P159" s="124" t="s">
        <v>1993</v>
      </c>
      <c r="Q159" s="69">
        <v>67.86310197600001</v>
      </c>
      <c r="R159" s="70">
        <v>3.4193955531878963E-4</v>
      </c>
      <c r="S159" s="70">
        <f t="shared" si="2"/>
        <v>9.7540061487385655E-4</v>
      </c>
      <c r="T159" s="70">
        <f>Q159/'סכום נכסי הקרן'!$C$41</f>
        <v>2.6021602688478196E-4</v>
      </c>
    </row>
    <row r="160" spans="1:20">
      <c r="A160" s="62" t="s">
        <v>649</v>
      </c>
      <c r="B160" s="59" t="s">
        <v>650</v>
      </c>
      <c r="C160" s="72" t="s">
        <v>116</v>
      </c>
      <c r="D160" s="72" t="s">
        <v>28</v>
      </c>
      <c r="E160" s="59" t="s">
        <v>425</v>
      </c>
      <c r="F160" s="72" t="s">
        <v>119</v>
      </c>
      <c r="G160" s="59" t="s">
        <v>333</v>
      </c>
      <c r="H160" s="59" t="s">
        <v>291</v>
      </c>
      <c r="I160" s="124" t="s">
        <v>1993</v>
      </c>
      <c r="J160" s="69">
        <v>3.6299999999932178</v>
      </c>
      <c r="K160" s="72" t="s">
        <v>123</v>
      </c>
      <c r="L160" s="73">
        <v>4.5599999999999995E-2</v>
      </c>
      <c r="M160" s="73">
        <v>5.0899999999903231E-2</v>
      </c>
      <c r="N160" s="69">
        <v>133116.54112000001</v>
      </c>
      <c r="O160" s="71">
        <v>98.58</v>
      </c>
      <c r="P160" s="124" t="s">
        <v>1993</v>
      </c>
      <c r="Q160" s="69">
        <v>131.22628180299998</v>
      </c>
      <c r="R160" s="70">
        <v>2.5789227558971502E-4</v>
      </c>
      <c r="S160" s="70">
        <f t="shared" si="2"/>
        <v>1.8861235668761959E-3</v>
      </c>
      <c r="T160" s="70">
        <f>Q160/'סכום נכסי הקרן'!$C$41</f>
        <v>5.0317743632932765E-4</v>
      </c>
    </row>
    <row r="161" spans="1:20">
      <c r="A161" s="62" t="s">
        <v>651</v>
      </c>
      <c r="B161" s="59" t="s">
        <v>652</v>
      </c>
      <c r="C161" s="72" t="s">
        <v>116</v>
      </c>
      <c r="D161" s="72" t="s">
        <v>28</v>
      </c>
      <c r="E161" s="59" t="s">
        <v>435</v>
      </c>
      <c r="F161" s="72" t="s">
        <v>144</v>
      </c>
      <c r="G161" s="59" t="s">
        <v>436</v>
      </c>
      <c r="H161" s="59" t="s">
        <v>121</v>
      </c>
      <c r="I161" s="124" t="s">
        <v>1993</v>
      </c>
      <c r="J161" s="69">
        <v>8.5199999999610174</v>
      </c>
      <c r="K161" s="72" t="s">
        <v>123</v>
      </c>
      <c r="L161" s="73">
        <v>2.7900000000000001E-2</v>
      </c>
      <c r="M161" s="73">
        <v>5.0099999999805085E-2</v>
      </c>
      <c r="N161" s="69">
        <v>133929.42499999999</v>
      </c>
      <c r="O161" s="71">
        <v>83.51</v>
      </c>
      <c r="P161" s="124" t="s">
        <v>1993</v>
      </c>
      <c r="Q161" s="69">
        <v>111.844462818</v>
      </c>
      <c r="R161" s="70">
        <v>3.1143480838991721E-4</v>
      </c>
      <c r="S161" s="70">
        <f t="shared" si="2"/>
        <v>1.6075474687481056E-3</v>
      </c>
      <c r="T161" s="70">
        <f>Q161/'סכום נכסי הקרן'!$C$41</f>
        <v>4.2885929019064443E-4</v>
      </c>
    </row>
    <row r="162" spans="1:20">
      <c r="A162" s="62" t="s">
        <v>653</v>
      </c>
      <c r="B162" s="59" t="s">
        <v>654</v>
      </c>
      <c r="C162" s="72" t="s">
        <v>116</v>
      </c>
      <c r="D162" s="72" t="s">
        <v>28</v>
      </c>
      <c r="E162" s="59" t="s">
        <v>655</v>
      </c>
      <c r="F162" s="72" t="s">
        <v>120</v>
      </c>
      <c r="G162" s="59" t="s">
        <v>436</v>
      </c>
      <c r="H162" s="59" t="s">
        <v>121</v>
      </c>
      <c r="I162" s="124" t="s">
        <v>1993</v>
      </c>
      <c r="J162" s="69">
        <v>1.2999999999993133</v>
      </c>
      <c r="K162" s="72" t="s">
        <v>123</v>
      </c>
      <c r="L162" s="73">
        <v>6.0999999999999999E-2</v>
      </c>
      <c r="M162" s="73">
        <v>5.9899999999918963E-2</v>
      </c>
      <c r="N162" s="69">
        <v>286991.625</v>
      </c>
      <c r="O162" s="71">
        <v>101.47</v>
      </c>
      <c r="P162" s="124" t="s">
        <v>1993</v>
      </c>
      <c r="Q162" s="69">
        <v>291.21040506399999</v>
      </c>
      <c r="R162" s="70">
        <v>7.4502641416370288E-4</v>
      </c>
      <c r="S162" s="70">
        <f t="shared" si="2"/>
        <v>4.185585390092313E-3</v>
      </c>
      <c r="T162" s="70">
        <f>Q162/'סכום נכסי הקרן'!$C$41</f>
        <v>1.1166246809652326E-3</v>
      </c>
    </row>
    <row r="163" spans="1:20">
      <c r="A163" s="62" t="s">
        <v>656</v>
      </c>
      <c r="B163" s="59" t="s">
        <v>657</v>
      </c>
      <c r="C163" s="72" t="s">
        <v>116</v>
      </c>
      <c r="D163" s="72" t="s">
        <v>28</v>
      </c>
      <c r="E163" s="59" t="s">
        <v>469</v>
      </c>
      <c r="F163" s="72" t="s">
        <v>355</v>
      </c>
      <c r="G163" s="59" t="s">
        <v>436</v>
      </c>
      <c r="H163" s="59" t="s">
        <v>121</v>
      </c>
      <c r="I163" s="124" t="s">
        <v>1993</v>
      </c>
      <c r="J163" s="69">
        <v>7.079999999986768</v>
      </c>
      <c r="K163" s="72" t="s">
        <v>123</v>
      </c>
      <c r="L163" s="73">
        <v>3.0499999999999999E-2</v>
      </c>
      <c r="M163" s="73">
        <v>5.1699999999940328E-2</v>
      </c>
      <c r="N163" s="69">
        <v>195395.048881</v>
      </c>
      <c r="O163" s="71">
        <v>86.63</v>
      </c>
      <c r="P163" s="124" t="s">
        <v>1993</v>
      </c>
      <c r="Q163" s="69">
        <v>169.27073085299998</v>
      </c>
      <c r="R163" s="70">
        <v>2.8622454383601877E-4</v>
      </c>
      <c r="S163" s="70">
        <f t="shared" si="2"/>
        <v>2.4329388157434029E-3</v>
      </c>
      <c r="T163" s="70">
        <f>Q163/'סכום נכסי הקרן'!$C$41</f>
        <v>6.4905605208008716E-4</v>
      </c>
    </row>
    <row r="164" spans="1:20">
      <c r="A164" s="62" t="s">
        <v>658</v>
      </c>
      <c r="B164" s="59" t="s">
        <v>659</v>
      </c>
      <c r="C164" s="72" t="s">
        <v>116</v>
      </c>
      <c r="D164" s="72" t="s">
        <v>28</v>
      </c>
      <c r="E164" s="59" t="s">
        <v>469</v>
      </c>
      <c r="F164" s="72" t="s">
        <v>355</v>
      </c>
      <c r="G164" s="59" t="s">
        <v>436</v>
      </c>
      <c r="H164" s="59" t="s">
        <v>121</v>
      </c>
      <c r="I164" s="124" t="s">
        <v>1993</v>
      </c>
      <c r="J164" s="69">
        <v>2.4200000000065902</v>
      </c>
      <c r="K164" s="72" t="s">
        <v>123</v>
      </c>
      <c r="L164" s="73">
        <v>2.9100000000000001E-2</v>
      </c>
      <c r="M164" s="73">
        <v>4.270000000017575E-2</v>
      </c>
      <c r="N164" s="69">
        <v>93923.756766999999</v>
      </c>
      <c r="O164" s="71">
        <v>96.93</v>
      </c>
      <c r="P164" s="124" t="s">
        <v>1993</v>
      </c>
      <c r="Q164" s="69">
        <v>91.040297420000002</v>
      </c>
      <c r="R164" s="70">
        <v>1.5653959461166665E-4</v>
      </c>
      <c r="S164" s="70">
        <f t="shared" si="2"/>
        <v>1.3085278965463652E-3</v>
      </c>
      <c r="T164" s="70">
        <f>Q164/'סכום נכסי הקרן'!$C$41</f>
        <v>3.4908726231552687E-4</v>
      </c>
    </row>
    <row r="165" spans="1:20">
      <c r="A165" s="62" t="s">
        <v>660</v>
      </c>
      <c r="B165" s="59" t="s">
        <v>661</v>
      </c>
      <c r="C165" s="72" t="s">
        <v>116</v>
      </c>
      <c r="D165" s="72" t="s">
        <v>28</v>
      </c>
      <c r="E165" s="59" t="s">
        <v>469</v>
      </c>
      <c r="F165" s="72" t="s">
        <v>355</v>
      </c>
      <c r="G165" s="59" t="s">
        <v>436</v>
      </c>
      <c r="H165" s="59" t="s">
        <v>121</v>
      </c>
      <c r="I165" s="124" t="s">
        <v>1993</v>
      </c>
      <c r="J165" s="69">
        <v>6.310000000007145</v>
      </c>
      <c r="K165" s="72" t="s">
        <v>123</v>
      </c>
      <c r="L165" s="73">
        <v>3.0499999999999999E-2</v>
      </c>
      <c r="M165" s="73">
        <v>5.0600000000062657E-2</v>
      </c>
      <c r="N165" s="69">
        <v>320522.54405999999</v>
      </c>
      <c r="O165" s="71">
        <v>88.63</v>
      </c>
      <c r="P165" s="124" t="s">
        <v>1993</v>
      </c>
      <c r="Q165" s="69">
        <v>284.079130787</v>
      </c>
      <c r="R165" s="70">
        <v>4.3975178623392459E-4</v>
      </c>
      <c r="S165" s="70">
        <f t="shared" si="2"/>
        <v>4.0830871382870849E-3</v>
      </c>
      <c r="T165" s="70">
        <f>Q165/'סכום נכסי הקרן'!$C$41</f>
        <v>1.0892803391218131E-3</v>
      </c>
    </row>
    <row r="166" spans="1:20">
      <c r="A166" s="62" t="s">
        <v>662</v>
      </c>
      <c r="B166" s="59" t="s">
        <v>663</v>
      </c>
      <c r="C166" s="72" t="s">
        <v>116</v>
      </c>
      <c r="D166" s="72" t="s">
        <v>28</v>
      </c>
      <c r="E166" s="59" t="s">
        <v>469</v>
      </c>
      <c r="F166" s="72" t="s">
        <v>355</v>
      </c>
      <c r="G166" s="59" t="s">
        <v>436</v>
      </c>
      <c r="H166" s="59" t="s">
        <v>121</v>
      </c>
      <c r="I166" s="124" t="s">
        <v>1993</v>
      </c>
      <c r="J166" s="69">
        <v>7.9500000000017739</v>
      </c>
      <c r="K166" s="72" t="s">
        <v>123</v>
      </c>
      <c r="L166" s="73">
        <v>2.63E-2</v>
      </c>
      <c r="M166" s="73">
        <v>5.2400000000007101E-2</v>
      </c>
      <c r="N166" s="69">
        <v>344389.95</v>
      </c>
      <c r="O166" s="71">
        <v>81.86</v>
      </c>
      <c r="P166" s="124" t="s">
        <v>1993</v>
      </c>
      <c r="Q166" s="69">
        <v>281.91761307000002</v>
      </c>
      <c r="R166" s="70">
        <v>4.9645945174515494E-4</v>
      </c>
      <c r="S166" s="70">
        <f t="shared" si="2"/>
        <v>4.0520195087677601E-3</v>
      </c>
      <c r="T166" s="70">
        <f>Q166/'סכום נכסי הקרן'!$C$41</f>
        <v>1.0809921598906645E-3</v>
      </c>
    </row>
    <row r="167" spans="1:20">
      <c r="A167" s="62" t="s">
        <v>664</v>
      </c>
      <c r="B167" s="59" t="s">
        <v>665</v>
      </c>
      <c r="C167" s="72" t="s">
        <v>116</v>
      </c>
      <c r="D167" s="72" t="s">
        <v>28</v>
      </c>
      <c r="E167" s="59" t="s">
        <v>666</v>
      </c>
      <c r="F167" s="72" t="s">
        <v>355</v>
      </c>
      <c r="G167" s="59" t="s">
        <v>432</v>
      </c>
      <c r="H167" s="59" t="s">
        <v>291</v>
      </c>
      <c r="I167" s="124" t="s">
        <v>1993</v>
      </c>
      <c r="J167" s="69">
        <v>3.7299999999924052</v>
      </c>
      <c r="K167" s="72" t="s">
        <v>123</v>
      </c>
      <c r="L167" s="73">
        <v>4.7E-2</v>
      </c>
      <c r="M167" s="73">
        <v>4.5399999999934909E-2</v>
      </c>
      <c r="N167" s="69">
        <v>176021.53</v>
      </c>
      <c r="O167" s="71">
        <v>104.73</v>
      </c>
      <c r="P167" s="124" t="s">
        <v>1993</v>
      </c>
      <c r="Q167" s="69">
        <v>184.34735078</v>
      </c>
      <c r="R167" s="70">
        <v>1.9577525303080857E-4</v>
      </c>
      <c r="S167" s="70">
        <f t="shared" si="2"/>
        <v>2.6496360181821597E-3</v>
      </c>
      <c r="T167" s="70">
        <f>Q167/'סכום נכסי הקרן'!$C$41</f>
        <v>7.0686623201620801E-4</v>
      </c>
    </row>
    <row r="168" spans="1:20">
      <c r="A168" s="62" t="s">
        <v>667</v>
      </c>
      <c r="B168" s="59" t="s">
        <v>668</v>
      </c>
      <c r="C168" s="72" t="s">
        <v>116</v>
      </c>
      <c r="D168" s="72" t="s">
        <v>28</v>
      </c>
      <c r="E168" s="59" t="s">
        <v>476</v>
      </c>
      <c r="F168" s="72" t="s">
        <v>355</v>
      </c>
      <c r="G168" s="59" t="s">
        <v>436</v>
      </c>
      <c r="H168" s="59" t="s">
        <v>121</v>
      </c>
      <c r="I168" s="124" t="s">
        <v>1993</v>
      </c>
      <c r="J168" s="69">
        <v>5.7199999999976168</v>
      </c>
      <c r="K168" s="72" t="s">
        <v>123</v>
      </c>
      <c r="L168" s="73">
        <v>2.64E-2</v>
      </c>
      <c r="M168" s="73">
        <v>4.9499999999985098E-2</v>
      </c>
      <c r="N168" s="69">
        <v>530064.45463299996</v>
      </c>
      <c r="O168" s="71">
        <v>88.65</v>
      </c>
      <c r="P168" s="124" t="s">
        <v>1993</v>
      </c>
      <c r="Q168" s="69">
        <v>469.902139046</v>
      </c>
      <c r="R168" s="70">
        <v>3.239661671863723E-4</v>
      </c>
      <c r="S168" s="70">
        <f t="shared" si="2"/>
        <v>6.753932873833312E-3</v>
      </c>
      <c r="T168" s="70">
        <f>Q168/'סכום נכסי הקרן'!$C$41</f>
        <v>1.801804870199623E-3</v>
      </c>
    </row>
    <row r="169" spans="1:20">
      <c r="A169" s="62" t="s">
        <v>669</v>
      </c>
      <c r="B169" s="59" t="s">
        <v>670</v>
      </c>
      <c r="C169" s="72" t="s">
        <v>116</v>
      </c>
      <c r="D169" s="72" t="s">
        <v>28</v>
      </c>
      <c r="E169" s="59" t="s">
        <v>476</v>
      </c>
      <c r="F169" s="72" t="s">
        <v>355</v>
      </c>
      <c r="G169" s="59" t="s">
        <v>436</v>
      </c>
      <c r="H169" s="59" t="s">
        <v>121</v>
      </c>
      <c r="I169" s="124" t="s">
        <v>1993</v>
      </c>
      <c r="J169" s="69">
        <v>7.3500000000150694</v>
      </c>
      <c r="K169" s="72" t="s">
        <v>123</v>
      </c>
      <c r="L169" s="73">
        <v>2.5000000000000001E-2</v>
      </c>
      <c r="M169" s="73">
        <v>5.2800000000105297E-2</v>
      </c>
      <c r="N169" s="69">
        <v>317159.93972000002</v>
      </c>
      <c r="O169" s="71">
        <v>82.64</v>
      </c>
      <c r="P169" s="124" t="s">
        <v>1993</v>
      </c>
      <c r="Q169" s="69">
        <v>262.10097418300006</v>
      </c>
      <c r="R169" s="70">
        <v>2.3781395768863892E-4</v>
      </c>
      <c r="S169" s="70">
        <f t="shared" si="2"/>
        <v>3.7671937169560521E-3</v>
      </c>
      <c r="T169" s="70">
        <f>Q169/'סכום נכסי הקרן'!$C$41</f>
        <v>1.0050067291154955E-3</v>
      </c>
    </row>
    <row r="170" spans="1:20">
      <c r="A170" s="62" t="s">
        <v>671</v>
      </c>
      <c r="B170" s="59" t="s">
        <v>672</v>
      </c>
      <c r="C170" s="72" t="s">
        <v>116</v>
      </c>
      <c r="D170" s="72" t="s">
        <v>28</v>
      </c>
      <c r="E170" s="59" t="s">
        <v>673</v>
      </c>
      <c r="F170" s="72" t="s">
        <v>355</v>
      </c>
      <c r="G170" s="59" t="s">
        <v>436</v>
      </c>
      <c r="H170" s="59" t="s">
        <v>121</v>
      </c>
      <c r="I170" s="124" t="s">
        <v>1993</v>
      </c>
      <c r="J170" s="69">
        <v>5.0399999999874074</v>
      </c>
      <c r="K170" s="72" t="s">
        <v>123</v>
      </c>
      <c r="L170" s="73">
        <v>3.4300000000000004E-2</v>
      </c>
      <c r="M170" s="73">
        <v>4.6699999999871025E-2</v>
      </c>
      <c r="N170" s="69">
        <v>208837.350114</v>
      </c>
      <c r="O170" s="71">
        <v>94.3</v>
      </c>
      <c r="P170" s="124" t="s">
        <v>1993</v>
      </c>
      <c r="Q170" s="69">
        <v>196.93362116200001</v>
      </c>
      <c r="R170" s="70">
        <v>6.8723624494537315E-4</v>
      </c>
      <c r="S170" s="70">
        <f t="shared" si="2"/>
        <v>2.830539270643462E-3</v>
      </c>
      <c r="T170" s="70">
        <f>Q170/'סכום נכסי הקרן'!$C$41</f>
        <v>7.5512735148669605E-4</v>
      </c>
    </row>
    <row r="171" spans="1:20">
      <c r="A171" s="62" t="s">
        <v>674</v>
      </c>
      <c r="B171" s="59" t="s">
        <v>675</v>
      </c>
      <c r="C171" s="72" t="s">
        <v>116</v>
      </c>
      <c r="D171" s="72" t="s">
        <v>28</v>
      </c>
      <c r="E171" s="59" t="s">
        <v>673</v>
      </c>
      <c r="F171" s="72" t="s">
        <v>355</v>
      </c>
      <c r="G171" s="59" t="s">
        <v>436</v>
      </c>
      <c r="H171" s="59" t="s">
        <v>121</v>
      </c>
      <c r="I171" s="124" t="s">
        <v>1993</v>
      </c>
      <c r="J171" s="69">
        <v>6.3199999999874699</v>
      </c>
      <c r="K171" s="72" t="s">
        <v>123</v>
      </c>
      <c r="L171" s="73">
        <v>2.98E-2</v>
      </c>
      <c r="M171" s="73">
        <v>4.9399999999887943E-2</v>
      </c>
      <c r="N171" s="69">
        <v>186885.119645</v>
      </c>
      <c r="O171" s="71">
        <v>88.82</v>
      </c>
      <c r="P171" s="124" t="s">
        <v>1993</v>
      </c>
      <c r="Q171" s="69">
        <v>165.991363269</v>
      </c>
      <c r="R171" s="70">
        <v>4.7608927900108527E-4</v>
      </c>
      <c r="S171" s="70">
        <f t="shared" si="2"/>
        <v>2.3858042600762865E-3</v>
      </c>
      <c r="T171" s="70">
        <f>Q171/'סכום נכסי הקרן'!$C$41</f>
        <v>6.3648156051462641E-4</v>
      </c>
    </row>
    <row r="172" spans="1:20">
      <c r="A172" s="62" t="s">
        <v>676</v>
      </c>
      <c r="B172" s="59" t="s">
        <v>677</v>
      </c>
      <c r="C172" s="72" t="s">
        <v>116</v>
      </c>
      <c r="D172" s="72" t="s">
        <v>28</v>
      </c>
      <c r="E172" s="59" t="s">
        <v>497</v>
      </c>
      <c r="F172" s="72" t="s">
        <v>355</v>
      </c>
      <c r="G172" s="59" t="s">
        <v>436</v>
      </c>
      <c r="H172" s="59" t="s">
        <v>121</v>
      </c>
      <c r="I172" s="124" t="s">
        <v>1993</v>
      </c>
      <c r="J172" s="69">
        <v>2.539999999997764</v>
      </c>
      <c r="K172" s="72" t="s">
        <v>123</v>
      </c>
      <c r="L172" s="73">
        <v>3.3000000000000002E-2</v>
      </c>
      <c r="M172" s="73">
        <v>4.2600000000035505E-2</v>
      </c>
      <c r="N172" s="69">
        <v>153876.32636199999</v>
      </c>
      <c r="O172" s="71">
        <v>98.82</v>
      </c>
      <c r="P172" s="124" t="s">
        <v>1993</v>
      </c>
      <c r="Q172" s="69">
        <v>152.06058572100002</v>
      </c>
      <c r="R172" s="70">
        <v>4.990394731939872E-4</v>
      </c>
      <c r="S172" s="70">
        <f t="shared" si="2"/>
        <v>2.1855763219134311E-3</v>
      </c>
      <c r="T172" s="70">
        <f>Q172/'סכום נכסי הקרן'!$C$41</f>
        <v>5.8306502812213018E-4</v>
      </c>
    </row>
    <row r="173" spans="1:20">
      <c r="A173" s="62" t="s">
        <v>678</v>
      </c>
      <c r="B173" s="59" t="s">
        <v>679</v>
      </c>
      <c r="C173" s="72" t="s">
        <v>116</v>
      </c>
      <c r="D173" s="72" t="s">
        <v>28</v>
      </c>
      <c r="E173" s="59" t="s">
        <v>497</v>
      </c>
      <c r="F173" s="72" t="s">
        <v>355</v>
      </c>
      <c r="G173" s="59" t="s">
        <v>436</v>
      </c>
      <c r="H173" s="59" t="s">
        <v>121</v>
      </c>
      <c r="I173" s="124" t="s">
        <v>1993</v>
      </c>
      <c r="J173" s="69">
        <v>4.9700000000000006</v>
      </c>
      <c r="K173" s="72" t="s">
        <v>123</v>
      </c>
      <c r="L173" s="73">
        <v>2.6200000000000001E-2</v>
      </c>
      <c r="M173" s="73">
        <v>4.7100000000000003E-2</v>
      </c>
      <c r="N173" s="69">
        <v>262160.19888500002</v>
      </c>
      <c r="O173" s="71">
        <v>90.92</v>
      </c>
      <c r="P173" s="124" t="s">
        <v>1993</v>
      </c>
      <c r="Q173" s="69">
        <v>238.35604409999999</v>
      </c>
      <c r="R173" s="70">
        <v>2.0269684866406211E-4</v>
      </c>
      <c r="S173" s="70">
        <f t="shared" si="2"/>
        <v>3.4259063497607549E-3</v>
      </c>
      <c r="T173" s="70">
        <f>Q173/'סכום נכסי הקרן'!$C$41</f>
        <v>9.1395855735582011E-4</v>
      </c>
    </row>
    <row r="174" spans="1:20">
      <c r="A174" s="62" t="s">
        <v>680</v>
      </c>
      <c r="B174" s="59" t="s">
        <v>681</v>
      </c>
      <c r="C174" s="72" t="s">
        <v>116</v>
      </c>
      <c r="D174" s="72" t="s">
        <v>28</v>
      </c>
      <c r="E174" s="59" t="s">
        <v>682</v>
      </c>
      <c r="F174" s="72" t="s">
        <v>118</v>
      </c>
      <c r="G174" s="59" t="s">
        <v>432</v>
      </c>
      <c r="H174" s="59" t="s">
        <v>291</v>
      </c>
      <c r="I174" s="124" t="s">
        <v>1993</v>
      </c>
      <c r="J174" s="69">
        <v>1.3699999999995405</v>
      </c>
      <c r="K174" s="72" t="s">
        <v>123</v>
      </c>
      <c r="L174" s="73">
        <v>2.75E-2</v>
      </c>
      <c r="M174" s="73">
        <v>4.9399999999944884E-2</v>
      </c>
      <c r="N174" s="69">
        <v>88839.746622999999</v>
      </c>
      <c r="O174" s="71">
        <v>98.05</v>
      </c>
      <c r="P174" s="124" t="s">
        <v>1993</v>
      </c>
      <c r="Q174" s="69">
        <v>87.107368592000014</v>
      </c>
      <c r="R174" s="70">
        <v>3.2905109967772567E-4</v>
      </c>
      <c r="S174" s="70">
        <f t="shared" si="2"/>
        <v>1.2519996641875942E-3</v>
      </c>
      <c r="T174" s="70">
        <f>Q174/'סכום נכסי הקרן'!$C$41</f>
        <v>3.3400673867537984E-4</v>
      </c>
    </row>
    <row r="175" spans="1:20">
      <c r="A175" s="62" t="s">
        <v>683</v>
      </c>
      <c r="B175" s="59" t="s">
        <v>684</v>
      </c>
      <c r="C175" s="72" t="s">
        <v>116</v>
      </c>
      <c r="D175" s="72" t="s">
        <v>28</v>
      </c>
      <c r="E175" s="59" t="s">
        <v>682</v>
      </c>
      <c r="F175" s="72" t="s">
        <v>118</v>
      </c>
      <c r="G175" s="59" t="s">
        <v>432</v>
      </c>
      <c r="H175" s="59" t="s">
        <v>291</v>
      </c>
      <c r="I175" s="124" t="s">
        <v>1993</v>
      </c>
      <c r="J175" s="69">
        <v>0.28999999997461406</v>
      </c>
      <c r="K175" s="72" t="s">
        <v>123</v>
      </c>
      <c r="L175" s="73">
        <v>2.4E-2</v>
      </c>
      <c r="M175" s="73">
        <v>5.6599999999536424E-2</v>
      </c>
      <c r="N175" s="69">
        <v>9124.9533599999995</v>
      </c>
      <c r="O175" s="71">
        <v>99.29</v>
      </c>
      <c r="P175" s="124" t="s">
        <v>1993</v>
      </c>
      <c r="Q175" s="69">
        <v>9.0601661870000001</v>
      </c>
      <c r="R175" s="70">
        <v>1.9425185617378556E-4</v>
      </c>
      <c r="S175" s="70">
        <f t="shared" si="2"/>
        <v>1.3022233603150738E-4</v>
      </c>
      <c r="T175" s="70">
        <f>Q175/'סכום נכסי הקרן'!$C$41</f>
        <v>3.4740534686002962E-5</v>
      </c>
    </row>
    <row r="176" spans="1:20">
      <c r="A176" s="62" t="s">
        <v>685</v>
      </c>
      <c r="B176" s="59" t="s">
        <v>686</v>
      </c>
      <c r="C176" s="72" t="s">
        <v>116</v>
      </c>
      <c r="D176" s="72" t="s">
        <v>28</v>
      </c>
      <c r="E176" s="59" t="s">
        <v>682</v>
      </c>
      <c r="F176" s="72" t="s">
        <v>118</v>
      </c>
      <c r="G176" s="59" t="s">
        <v>432</v>
      </c>
      <c r="H176" s="59" t="s">
        <v>291</v>
      </c>
      <c r="I176" s="124" t="s">
        <v>1993</v>
      </c>
      <c r="J176" s="69">
        <v>2.2899999999940666</v>
      </c>
      <c r="K176" s="72" t="s">
        <v>123</v>
      </c>
      <c r="L176" s="73">
        <v>2.3E-2</v>
      </c>
      <c r="M176" s="73">
        <v>4.949999999979058E-2</v>
      </c>
      <c r="N176" s="69">
        <v>120596.779517</v>
      </c>
      <c r="O176" s="71">
        <v>95.03</v>
      </c>
      <c r="P176" s="124" t="s">
        <v>1993</v>
      </c>
      <c r="Q176" s="69">
        <v>114.603116892</v>
      </c>
      <c r="R176" s="70">
        <v>1.4363395868179047E-4</v>
      </c>
      <c r="S176" s="70">
        <f t="shared" si="2"/>
        <v>1.6471977765244211E-3</v>
      </c>
      <c r="T176" s="70">
        <f>Q176/'סכום נכסי הקרן'!$C$41</f>
        <v>4.3943714445583357E-4</v>
      </c>
    </row>
    <row r="177" spans="1:20">
      <c r="A177" s="62" t="s">
        <v>687</v>
      </c>
      <c r="B177" s="59" t="s">
        <v>688</v>
      </c>
      <c r="C177" s="72" t="s">
        <v>116</v>
      </c>
      <c r="D177" s="72" t="s">
        <v>28</v>
      </c>
      <c r="E177" s="59" t="s">
        <v>682</v>
      </c>
      <c r="F177" s="72" t="s">
        <v>118</v>
      </c>
      <c r="G177" s="59" t="s">
        <v>432</v>
      </c>
      <c r="H177" s="59" t="s">
        <v>291</v>
      </c>
      <c r="I177" s="124" t="s">
        <v>1993</v>
      </c>
      <c r="J177" s="69">
        <v>2.3699999999875105</v>
      </c>
      <c r="K177" s="72" t="s">
        <v>123</v>
      </c>
      <c r="L177" s="73">
        <v>2.1499999999999998E-2</v>
      </c>
      <c r="M177" s="73">
        <v>5.1799999999714207E-2</v>
      </c>
      <c r="N177" s="69">
        <v>89695.124511000002</v>
      </c>
      <c r="O177" s="71">
        <v>93.26</v>
      </c>
      <c r="P177" s="69">
        <v>5.2207922279999996</v>
      </c>
      <c r="Q177" s="69">
        <v>88.870465402999983</v>
      </c>
      <c r="R177" s="70">
        <v>9.1614321374081502E-5</v>
      </c>
      <c r="S177" s="70">
        <f t="shared" si="2"/>
        <v>1.2773407650724269E-3</v>
      </c>
      <c r="T177" s="70">
        <f>Q177/'סכום נכסי הקרן'!$C$41</f>
        <v>3.4076720251821879E-4</v>
      </c>
    </row>
    <row r="178" spans="1:20">
      <c r="A178" s="62" t="s">
        <v>689</v>
      </c>
      <c r="B178" s="59" t="s">
        <v>690</v>
      </c>
      <c r="C178" s="72" t="s">
        <v>116</v>
      </c>
      <c r="D178" s="72" t="s">
        <v>28</v>
      </c>
      <c r="E178" s="59" t="s">
        <v>504</v>
      </c>
      <c r="F178" s="72" t="s">
        <v>119</v>
      </c>
      <c r="G178" s="59" t="s">
        <v>505</v>
      </c>
      <c r="H178" s="59" t="s">
        <v>291</v>
      </c>
      <c r="I178" s="124" t="s">
        <v>1993</v>
      </c>
      <c r="J178" s="69">
        <v>1.4600000000690054</v>
      </c>
      <c r="K178" s="72" t="s">
        <v>123</v>
      </c>
      <c r="L178" s="73">
        <v>3.2500000000000001E-2</v>
      </c>
      <c r="M178" s="73">
        <v>5.7400000001610135E-2</v>
      </c>
      <c r="N178" s="69">
        <v>1787.431519</v>
      </c>
      <c r="O178" s="71">
        <v>97.29</v>
      </c>
      <c r="P178" s="124" t="s">
        <v>1993</v>
      </c>
      <c r="Q178" s="69">
        <v>1.7389920779999999</v>
      </c>
      <c r="R178" s="70">
        <v>3.3763673916943048E-6</v>
      </c>
      <c r="S178" s="70">
        <f t="shared" si="2"/>
        <v>2.4994642047777843E-5</v>
      </c>
      <c r="T178" s="70">
        <f>Q178/'סכום נכסי הקרן'!$C$41</f>
        <v>6.668036033503208E-6</v>
      </c>
    </row>
    <row r="179" spans="1:20">
      <c r="A179" s="62" t="s">
        <v>691</v>
      </c>
      <c r="B179" s="59" t="s">
        <v>692</v>
      </c>
      <c r="C179" s="72" t="s">
        <v>116</v>
      </c>
      <c r="D179" s="72" t="s">
        <v>28</v>
      </c>
      <c r="E179" s="59" t="s">
        <v>504</v>
      </c>
      <c r="F179" s="72" t="s">
        <v>119</v>
      </c>
      <c r="G179" s="59" t="s">
        <v>505</v>
      </c>
      <c r="H179" s="59" t="s">
        <v>291</v>
      </c>
      <c r="I179" s="124" t="s">
        <v>1993</v>
      </c>
      <c r="J179" s="69">
        <v>2.169999999998991</v>
      </c>
      <c r="K179" s="72" t="s">
        <v>123</v>
      </c>
      <c r="L179" s="73">
        <v>5.7000000000000002E-2</v>
      </c>
      <c r="M179" s="73">
        <v>5.6399999999962015E-2</v>
      </c>
      <c r="N179" s="69">
        <v>502798.860415</v>
      </c>
      <c r="O179" s="71">
        <v>100.54</v>
      </c>
      <c r="P179" s="124" t="s">
        <v>1993</v>
      </c>
      <c r="Q179" s="69">
        <v>505.51395750299997</v>
      </c>
      <c r="R179" s="70">
        <v>8.9884496089711653E-4</v>
      </c>
      <c r="S179" s="70">
        <f t="shared" si="2"/>
        <v>7.2657837708350187E-3</v>
      </c>
      <c r="T179" s="70">
        <f>Q179/'סכום נכסי הקרן'!$C$41</f>
        <v>1.9383557445215764E-3</v>
      </c>
    </row>
    <row r="180" spans="1:20">
      <c r="A180" s="62" t="s">
        <v>693</v>
      </c>
      <c r="B180" s="59" t="s">
        <v>694</v>
      </c>
      <c r="C180" s="72" t="s">
        <v>116</v>
      </c>
      <c r="D180" s="72" t="s">
        <v>28</v>
      </c>
      <c r="E180" s="59" t="s">
        <v>510</v>
      </c>
      <c r="F180" s="72" t="s">
        <v>119</v>
      </c>
      <c r="G180" s="59" t="s">
        <v>505</v>
      </c>
      <c r="H180" s="59" t="s">
        <v>291</v>
      </c>
      <c r="I180" s="124" t="s">
        <v>1993</v>
      </c>
      <c r="J180" s="69">
        <v>1.9299999999995003</v>
      </c>
      <c r="K180" s="72" t="s">
        <v>123</v>
      </c>
      <c r="L180" s="73">
        <v>2.7999999999999997E-2</v>
      </c>
      <c r="M180" s="73">
        <v>5.4299999999870119E-2</v>
      </c>
      <c r="N180" s="69">
        <v>84060.215498000005</v>
      </c>
      <c r="O180" s="71">
        <v>95.26</v>
      </c>
      <c r="P180" s="124" t="s">
        <v>1993</v>
      </c>
      <c r="Q180" s="69">
        <v>80.075759427999998</v>
      </c>
      <c r="R180" s="70">
        <v>3.2254665725776259E-4</v>
      </c>
      <c r="S180" s="70">
        <f t="shared" si="2"/>
        <v>1.1509339052934041E-3</v>
      </c>
      <c r="T180" s="70">
        <f>Q180/'סכום נכסי הקרן'!$C$41</f>
        <v>3.0704455530937631E-4</v>
      </c>
    </row>
    <row r="181" spans="1:20">
      <c r="A181" s="62" t="s">
        <v>695</v>
      </c>
      <c r="B181" s="59" t="s">
        <v>696</v>
      </c>
      <c r="C181" s="72" t="s">
        <v>116</v>
      </c>
      <c r="D181" s="72" t="s">
        <v>28</v>
      </c>
      <c r="E181" s="59" t="s">
        <v>510</v>
      </c>
      <c r="F181" s="72" t="s">
        <v>119</v>
      </c>
      <c r="G181" s="59" t="s">
        <v>505</v>
      </c>
      <c r="H181" s="59" t="s">
        <v>291</v>
      </c>
      <c r="I181" s="124" t="s">
        <v>1993</v>
      </c>
      <c r="J181" s="69">
        <v>3.1900000000019921</v>
      </c>
      <c r="K181" s="72" t="s">
        <v>123</v>
      </c>
      <c r="L181" s="73">
        <v>5.6500000000000002E-2</v>
      </c>
      <c r="M181" s="73">
        <v>6.0100000000061243E-2</v>
      </c>
      <c r="N181" s="69">
        <v>269588.70441800001</v>
      </c>
      <c r="O181" s="71">
        <v>100.53</v>
      </c>
      <c r="P181" s="124" t="s">
        <v>1993</v>
      </c>
      <c r="Q181" s="69">
        <v>271.01753653399999</v>
      </c>
      <c r="R181" s="70">
        <v>6.3843881060212803E-4</v>
      </c>
      <c r="S181" s="70">
        <f t="shared" si="2"/>
        <v>3.8953520260590195E-3</v>
      </c>
      <c r="T181" s="70">
        <f>Q181/'סכום נכסי הקרן'!$C$41</f>
        <v>1.0391966255524161E-3</v>
      </c>
    </row>
    <row r="182" spans="1:20">
      <c r="A182" s="62" t="s">
        <v>697</v>
      </c>
      <c r="B182" s="59" t="s">
        <v>698</v>
      </c>
      <c r="C182" s="72" t="s">
        <v>116</v>
      </c>
      <c r="D182" s="72" t="s">
        <v>28</v>
      </c>
      <c r="E182" s="59" t="s">
        <v>517</v>
      </c>
      <c r="F182" s="72" t="s">
        <v>518</v>
      </c>
      <c r="G182" s="59" t="s">
        <v>505</v>
      </c>
      <c r="H182" s="59" t="s">
        <v>291</v>
      </c>
      <c r="I182" s="124" t="s">
        <v>1993</v>
      </c>
      <c r="J182" s="69">
        <v>4.4300000000063005</v>
      </c>
      <c r="K182" s="72" t="s">
        <v>123</v>
      </c>
      <c r="L182" s="73">
        <v>5.5E-2</v>
      </c>
      <c r="M182" s="73">
        <v>5.7600000000060832E-2</v>
      </c>
      <c r="N182" s="69">
        <v>185505.05727799999</v>
      </c>
      <c r="O182" s="71">
        <v>99.23</v>
      </c>
      <c r="P182" s="124" t="s">
        <v>1993</v>
      </c>
      <c r="Q182" s="69">
        <v>184.10500938800001</v>
      </c>
      <c r="R182" s="70">
        <v>7.6211256476958528E-4</v>
      </c>
      <c r="S182" s="70">
        <f t="shared" si="2"/>
        <v>2.6461528301774356E-3</v>
      </c>
      <c r="T182" s="70">
        <f>Q182/'סכום נכסי הקרן'!$C$41</f>
        <v>7.0593699193817179E-4</v>
      </c>
    </row>
    <row r="183" spans="1:20">
      <c r="A183" s="62" t="s">
        <v>699</v>
      </c>
      <c r="B183" s="59" t="s">
        <v>700</v>
      </c>
      <c r="C183" s="72" t="s">
        <v>116</v>
      </c>
      <c r="D183" s="72" t="s">
        <v>28</v>
      </c>
      <c r="E183" s="59" t="s">
        <v>701</v>
      </c>
      <c r="F183" s="72" t="s">
        <v>581</v>
      </c>
      <c r="G183" s="59" t="s">
        <v>522</v>
      </c>
      <c r="H183" s="59" t="s">
        <v>121</v>
      </c>
      <c r="I183" s="124" t="s">
        <v>1993</v>
      </c>
      <c r="J183" s="69">
        <v>0.81999999995081185</v>
      </c>
      <c r="K183" s="72" t="s">
        <v>123</v>
      </c>
      <c r="L183" s="73">
        <v>3.0499999999999999E-2</v>
      </c>
      <c r="M183" s="73">
        <v>4.8399999999884258E-2</v>
      </c>
      <c r="N183" s="69">
        <v>7008.2683649999999</v>
      </c>
      <c r="O183" s="71">
        <v>98.63</v>
      </c>
      <c r="P183" s="124" t="s">
        <v>1993</v>
      </c>
      <c r="Q183" s="69">
        <v>6.9122550870000001</v>
      </c>
      <c r="R183" s="70">
        <v>1.0440856577800621E-4</v>
      </c>
      <c r="S183" s="70">
        <f t="shared" si="2"/>
        <v>9.935027527048718E-5</v>
      </c>
      <c r="T183" s="70">
        <f>Q183/'סכום נכסי הקרן'!$C$41</f>
        <v>2.6504529017688748E-5</v>
      </c>
    </row>
    <row r="184" spans="1:20">
      <c r="A184" s="62" t="s">
        <v>702</v>
      </c>
      <c r="B184" s="59" t="s">
        <v>703</v>
      </c>
      <c r="C184" s="72" t="s">
        <v>116</v>
      </c>
      <c r="D184" s="72" t="s">
        <v>28</v>
      </c>
      <c r="E184" s="59" t="s">
        <v>701</v>
      </c>
      <c r="F184" s="72" t="s">
        <v>581</v>
      </c>
      <c r="G184" s="59" t="s">
        <v>522</v>
      </c>
      <c r="H184" s="59" t="s">
        <v>121</v>
      </c>
      <c r="I184" s="124" t="s">
        <v>1993</v>
      </c>
      <c r="J184" s="69">
        <v>2.7999999999772212</v>
      </c>
      <c r="K184" s="72" t="s">
        <v>123</v>
      </c>
      <c r="L184" s="73">
        <v>2.58E-2</v>
      </c>
      <c r="M184" s="73">
        <v>5.0699999999709568E-2</v>
      </c>
      <c r="N184" s="69">
        <v>56337.15942299999</v>
      </c>
      <c r="O184" s="71">
        <v>93.51</v>
      </c>
      <c r="P184" s="124" t="s">
        <v>1993</v>
      </c>
      <c r="Q184" s="69">
        <v>52.680877778999999</v>
      </c>
      <c r="R184" s="70">
        <v>2.102081446636589E-4</v>
      </c>
      <c r="S184" s="70">
        <f t="shared" si="2"/>
        <v>7.5718555564853983E-4</v>
      </c>
      <c r="T184" s="70">
        <f>Q184/'סכום נכסי הקרן'!$C$41</f>
        <v>2.0200091521460655E-4</v>
      </c>
    </row>
    <row r="185" spans="1:20">
      <c r="A185" s="62" t="s">
        <v>704</v>
      </c>
      <c r="B185" s="59" t="s">
        <v>705</v>
      </c>
      <c r="C185" s="72" t="s">
        <v>116</v>
      </c>
      <c r="D185" s="72" t="s">
        <v>28</v>
      </c>
      <c r="E185" s="59" t="s">
        <v>701</v>
      </c>
      <c r="F185" s="72" t="s">
        <v>581</v>
      </c>
      <c r="G185" s="59" t="s">
        <v>522</v>
      </c>
      <c r="H185" s="59" t="s">
        <v>121</v>
      </c>
      <c r="I185" s="124" t="s">
        <v>1993</v>
      </c>
      <c r="J185" s="69">
        <v>3.98</v>
      </c>
      <c r="K185" s="72" t="s">
        <v>123</v>
      </c>
      <c r="L185" s="73">
        <v>0.04</v>
      </c>
      <c r="M185" s="73">
        <v>5.33E-2</v>
      </c>
      <c r="N185" s="69">
        <v>306124.40000000002</v>
      </c>
      <c r="O185" s="71">
        <v>95.2</v>
      </c>
      <c r="P185" s="124" t="s">
        <v>1993</v>
      </c>
      <c r="Q185" s="69">
        <v>291.43042880000002</v>
      </c>
      <c r="R185" s="70">
        <v>6.9935324690159357E-4</v>
      </c>
      <c r="S185" s="70">
        <f t="shared" si="2"/>
        <v>4.1887478050296259E-3</v>
      </c>
      <c r="T185" s="70">
        <f>Q185/'סכום נכסי הקרן'!$C$41</f>
        <v>1.1174683456480307E-3</v>
      </c>
    </row>
    <row r="186" spans="1:20">
      <c r="A186" s="62" t="s">
        <v>706</v>
      </c>
      <c r="B186" s="59" t="s">
        <v>707</v>
      </c>
      <c r="C186" s="72" t="s">
        <v>116</v>
      </c>
      <c r="D186" s="72" t="s">
        <v>28</v>
      </c>
      <c r="E186" s="59" t="s">
        <v>708</v>
      </c>
      <c r="F186" s="72" t="s">
        <v>119</v>
      </c>
      <c r="G186" s="59" t="s">
        <v>505</v>
      </c>
      <c r="H186" s="59" t="s">
        <v>291</v>
      </c>
      <c r="I186" s="124" t="s">
        <v>1993</v>
      </c>
      <c r="J186" s="69">
        <v>0.73999999998919141</v>
      </c>
      <c r="K186" s="72" t="s">
        <v>123</v>
      </c>
      <c r="L186" s="73">
        <v>2.9500000000000002E-2</v>
      </c>
      <c r="M186" s="73">
        <v>5.4499999999459571E-2</v>
      </c>
      <c r="N186" s="69">
        <v>26366.856679000004</v>
      </c>
      <c r="O186" s="71">
        <v>98.25</v>
      </c>
      <c r="P186" s="124" t="s">
        <v>1993</v>
      </c>
      <c r="Q186" s="69">
        <v>25.905436672</v>
      </c>
      <c r="R186" s="70">
        <v>7.3733152654853961E-4</v>
      </c>
      <c r="S186" s="70">
        <f t="shared" si="2"/>
        <v>3.723404637085514E-4</v>
      </c>
      <c r="T186" s="70">
        <f>Q186/'סכום נכסי הקרן'!$C$41</f>
        <v>9.9332473895566211E-5</v>
      </c>
    </row>
    <row r="187" spans="1:20">
      <c r="A187" s="62" t="s">
        <v>709</v>
      </c>
      <c r="B187" s="59" t="s">
        <v>710</v>
      </c>
      <c r="C187" s="72" t="s">
        <v>116</v>
      </c>
      <c r="D187" s="72" t="s">
        <v>28</v>
      </c>
      <c r="E187" s="59" t="s">
        <v>559</v>
      </c>
      <c r="F187" s="72" t="s">
        <v>144</v>
      </c>
      <c r="G187" s="59" t="s">
        <v>505</v>
      </c>
      <c r="H187" s="59" t="s">
        <v>291</v>
      </c>
      <c r="I187" s="124" t="s">
        <v>1993</v>
      </c>
      <c r="J187" s="69">
        <v>1.5499999999931777</v>
      </c>
      <c r="K187" s="72" t="s">
        <v>123</v>
      </c>
      <c r="L187" s="73">
        <v>3.5499999999999997E-2</v>
      </c>
      <c r="M187" s="73">
        <v>4.8899999999803739E-2</v>
      </c>
      <c r="N187" s="69">
        <v>95462.484404999981</v>
      </c>
      <c r="O187" s="71">
        <v>98.03</v>
      </c>
      <c r="P187" s="69">
        <v>1.6944590900000001</v>
      </c>
      <c r="Q187" s="69">
        <v>95.276328282999998</v>
      </c>
      <c r="R187" s="70">
        <v>2.4424408832624997E-4</v>
      </c>
      <c r="S187" s="70">
        <f t="shared" si="2"/>
        <v>1.3694126334370554E-3</v>
      </c>
      <c r="T187" s="70">
        <f>Q187/'סכום נכסי הקרן'!$C$41</f>
        <v>3.6533000820888434E-4</v>
      </c>
    </row>
    <row r="188" spans="1:20">
      <c r="A188" s="62" t="s">
        <v>711</v>
      </c>
      <c r="B188" s="59" t="s">
        <v>712</v>
      </c>
      <c r="C188" s="72" t="s">
        <v>116</v>
      </c>
      <c r="D188" s="72" t="s">
        <v>28</v>
      </c>
      <c r="E188" s="59" t="s">
        <v>559</v>
      </c>
      <c r="F188" s="72" t="s">
        <v>144</v>
      </c>
      <c r="G188" s="59" t="s">
        <v>505</v>
      </c>
      <c r="H188" s="59" t="s">
        <v>291</v>
      </c>
      <c r="I188" s="124" t="s">
        <v>1993</v>
      </c>
      <c r="J188" s="69">
        <v>2.5599999999985901</v>
      </c>
      <c r="K188" s="72" t="s">
        <v>123</v>
      </c>
      <c r="L188" s="73">
        <v>2.5000000000000001E-2</v>
      </c>
      <c r="M188" s="73">
        <v>4.8999999999977339E-2</v>
      </c>
      <c r="N188" s="69">
        <v>334779.94084399997</v>
      </c>
      <c r="O188" s="71">
        <v>94.18</v>
      </c>
      <c r="P188" s="69">
        <v>81.901521128000013</v>
      </c>
      <c r="Q188" s="69">
        <v>397.19726940099997</v>
      </c>
      <c r="R188" s="70">
        <v>4.3665417514211622E-4</v>
      </c>
      <c r="S188" s="70">
        <f t="shared" si="2"/>
        <v>5.708941229019663E-3</v>
      </c>
      <c r="T188" s="70">
        <f>Q188/'סכום נכסי הקרן'!$C$41</f>
        <v>1.5230234446041847E-3</v>
      </c>
    </row>
    <row r="189" spans="1:20">
      <c r="A189" s="62" t="s">
        <v>713</v>
      </c>
      <c r="B189" s="59" t="s">
        <v>714</v>
      </c>
      <c r="C189" s="72" t="s">
        <v>116</v>
      </c>
      <c r="D189" s="72" t="s">
        <v>28</v>
      </c>
      <c r="E189" s="59" t="s">
        <v>559</v>
      </c>
      <c r="F189" s="72" t="s">
        <v>144</v>
      </c>
      <c r="G189" s="59" t="s">
        <v>505</v>
      </c>
      <c r="H189" s="59" t="s">
        <v>291</v>
      </c>
      <c r="I189" s="124" t="s">
        <v>1993</v>
      </c>
      <c r="J189" s="69">
        <v>3.9299999999946111</v>
      </c>
      <c r="K189" s="72" t="s">
        <v>123</v>
      </c>
      <c r="L189" s="73">
        <v>4.7300000000000002E-2</v>
      </c>
      <c r="M189" s="73">
        <v>5.0399999999954766E-2</v>
      </c>
      <c r="N189" s="69">
        <v>148294.31247</v>
      </c>
      <c r="O189" s="71">
        <v>99</v>
      </c>
      <c r="P189" s="69">
        <v>3.5071604900000004</v>
      </c>
      <c r="Q189" s="69">
        <v>150.31853641699999</v>
      </c>
      <c r="R189" s="70">
        <v>3.7550944499449248E-4</v>
      </c>
      <c r="S189" s="70">
        <f t="shared" si="2"/>
        <v>2.1605377381648848E-3</v>
      </c>
      <c r="T189" s="70">
        <f>Q189/'סכום נכסי הקרן'!$C$41</f>
        <v>5.763852693824751E-4</v>
      </c>
    </row>
    <row r="190" spans="1:20">
      <c r="A190" s="62" t="s">
        <v>715</v>
      </c>
      <c r="B190" s="59" t="s">
        <v>716</v>
      </c>
      <c r="C190" s="72" t="s">
        <v>116</v>
      </c>
      <c r="D190" s="72" t="s">
        <v>28</v>
      </c>
      <c r="E190" s="59" t="s">
        <v>562</v>
      </c>
      <c r="F190" s="72" t="s">
        <v>295</v>
      </c>
      <c r="G190" s="59" t="s">
        <v>505</v>
      </c>
      <c r="H190" s="59" t="s">
        <v>291</v>
      </c>
      <c r="I190" s="124" t="s">
        <v>1993</v>
      </c>
      <c r="J190" s="69">
        <v>4.5100000000028571</v>
      </c>
      <c r="K190" s="72" t="s">
        <v>123</v>
      </c>
      <c r="L190" s="73">
        <v>2.4300000000000002E-2</v>
      </c>
      <c r="M190" s="73">
        <v>4.9100000000042672E-2</v>
      </c>
      <c r="N190" s="69">
        <v>315403.62368000002</v>
      </c>
      <c r="O190" s="71">
        <v>89.9</v>
      </c>
      <c r="P190" s="124" t="s">
        <v>1993</v>
      </c>
      <c r="Q190" s="69">
        <v>283.547857669</v>
      </c>
      <c r="R190" s="70">
        <v>2.1534916935850038E-4</v>
      </c>
      <c r="S190" s="70">
        <f t="shared" si="2"/>
        <v>4.0754511164891663E-3</v>
      </c>
      <c r="T190" s="70">
        <f>Q190/'סכום נכסי הקרן'!$C$41</f>
        <v>1.0872432117885306E-3</v>
      </c>
    </row>
    <row r="191" spans="1:20">
      <c r="A191" s="62" t="s">
        <v>717</v>
      </c>
      <c r="B191" s="59" t="s">
        <v>718</v>
      </c>
      <c r="C191" s="72" t="s">
        <v>116</v>
      </c>
      <c r="D191" s="72" t="s">
        <v>28</v>
      </c>
      <c r="E191" s="59" t="s">
        <v>719</v>
      </c>
      <c r="F191" s="72" t="s">
        <v>144</v>
      </c>
      <c r="G191" s="59" t="s">
        <v>505</v>
      </c>
      <c r="H191" s="59" t="s">
        <v>291</v>
      </c>
      <c r="I191" s="124" t="s">
        <v>1993</v>
      </c>
      <c r="J191" s="69">
        <v>0.48</v>
      </c>
      <c r="K191" s="72" t="s">
        <v>123</v>
      </c>
      <c r="L191" s="73">
        <v>2.1600000000000001E-2</v>
      </c>
      <c r="M191" s="73">
        <v>5.0697403462050594E-2</v>
      </c>
      <c r="N191" s="69">
        <v>6.0840000000000009E-3</v>
      </c>
      <c r="O191" s="71">
        <v>98.7</v>
      </c>
      <c r="P191" s="124" t="s">
        <v>1993</v>
      </c>
      <c r="Q191" s="69">
        <v>6.0079999999999999E-6</v>
      </c>
      <c r="R191" s="70">
        <v>4.7567833380106293E-11</v>
      </c>
      <c r="S191" s="70">
        <f t="shared" si="2"/>
        <v>8.6353360272782845E-11</v>
      </c>
      <c r="T191" s="70">
        <f>Q191/'סכום נכסי הקרן'!$C$41</f>
        <v>2.3037230011629341E-11</v>
      </c>
    </row>
    <row r="192" spans="1:20">
      <c r="A192" s="62" t="s">
        <v>720</v>
      </c>
      <c r="B192" s="59" t="s">
        <v>721</v>
      </c>
      <c r="C192" s="72" t="s">
        <v>116</v>
      </c>
      <c r="D192" s="72" t="s">
        <v>28</v>
      </c>
      <c r="E192" s="59" t="s">
        <v>722</v>
      </c>
      <c r="F192" s="72" t="s">
        <v>723</v>
      </c>
      <c r="G192" s="59" t="s">
        <v>505</v>
      </c>
      <c r="H192" s="59" t="s">
        <v>291</v>
      </c>
      <c r="I192" s="124" t="s">
        <v>1993</v>
      </c>
      <c r="J192" s="69">
        <v>6.2400000000032723</v>
      </c>
      <c r="K192" s="72" t="s">
        <v>123</v>
      </c>
      <c r="L192" s="73">
        <v>2.3399999999999997E-2</v>
      </c>
      <c r="M192" s="73">
        <v>5.2500000000051117E-2</v>
      </c>
      <c r="N192" s="69">
        <v>233789.15444499999</v>
      </c>
      <c r="O192" s="71">
        <v>83.69</v>
      </c>
      <c r="P192" s="124" t="s">
        <v>1993</v>
      </c>
      <c r="Q192" s="69">
        <v>195.65814336399998</v>
      </c>
      <c r="R192" s="70">
        <v>2.3714876174495435E-4</v>
      </c>
      <c r="S192" s="70">
        <f t="shared" si="2"/>
        <v>2.8122067483713859E-3</v>
      </c>
      <c r="T192" s="70">
        <f>Q192/'סכום נכסי הקרן'!$C$41</f>
        <v>7.5023662655206678E-4</v>
      </c>
    </row>
    <row r="193" spans="1:20">
      <c r="A193" s="62" t="s">
        <v>724</v>
      </c>
      <c r="B193" s="59" t="s">
        <v>725</v>
      </c>
      <c r="C193" s="72" t="s">
        <v>116</v>
      </c>
      <c r="D193" s="72" t="s">
        <v>28</v>
      </c>
      <c r="E193" s="59" t="s">
        <v>726</v>
      </c>
      <c r="F193" s="72" t="s">
        <v>581</v>
      </c>
      <c r="G193" s="59" t="s">
        <v>569</v>
      </c>
      <c r="H193" s="59" t="s">
        <v>121</v>
      </c>
      <c r="I193" s="124" t="s">
        <v>1993</v>
      </c>
      <c r="J193" s="69">
        <v>2.0899999999983199</v>
      </c>
      <c r="K193" s="72" t="s">
        <v>123</v>
      </c>
      <c r="L193" s="73">
        <v>2.9500000000000002E-2</v>
      </c>
      <c r="M193" s="73">
        <v>5.349999999996477E-2</v>
      </c>
      <c r="N193" s="69">
        <v>193607.1863</v>
      </c>
      <c r="O193" s="71">
        <v>95.31</v>
      </c>
      <c r="P193" s="124" t="s">
        <v>1993</v>
      </c>
      <c r="Q193" s="69">
        <v>184.52700925900001</v>
      </c>
      <c r="R193" s="70">
        <v>6.2554178170788253E-4</v>
      </c>
      <c r="S193" s="70">
        <f t="shared" si="2"/>
        <v>2.6522182607525905E-3</v>
      </c>
      <c r="T193" s="70">
        <f>Q193/'סכום נכסי הקרן'!$C$41</f>
        <v>7.0755511911745018E-4</v>
      </c>
    </row>
    <row r="194" spans="1:20">
      <c r="A194" s="62" t="s">
        <v>727</v>
      </c>
      <c r="B194" s="59" t="s">
        <v>728</v>
      </c>
      <c r="C194" s="72" t="s">
        <v>116</v>
      </c>
      <c r="D194" s="72" t="s">
        <v>28</v>
      </c>
      <c r="E194" s="59" t="s">
        <v>726</v>
      </c>
      <c r="F194" s="72" t="s">
        <v>581</v>
      </c>
      <c r="G194" s="59" t="s">
        <v>569</v>
      </c>
      <c r="H194" s="59" t="s">
        <v>121</v>
      </c>
      <c r="I194" s="124" t="s">
        <v>1993</v>
      </c>
      <c r="J194" s="69">
        <v>2.9700000000170381</v>
      </c>
      <c r="K194" s="72" t="s">
        <v>123</v>
      </c>
      <c r="L194" s="73">
        <v>2.5499999999999998E-2</v>
      </c>
      <c r="M194" s="73">
        <v>5.5300000000073027E-2</v>
      </c>
      <c r="N194" s="69">
        <v>22372.363249000002</v>
      </c>
      <c r="O194" s="71">
        <v>91.82</v>
      </c>
      <c r="P194" s="124" t="s">
        <v>1993</v>
      </c>
      <c r="Q194" s="69">
        <v>20.542303945</v>
      </c>
      <c r="R194" s="70">
        <v>3.8421342027168594E-5</v>
      </c>
      <c r="S194" s="70">
        <f t="shared" si="2"/>
        <v>2.9525582113774858E-4</v>
      </c>
      <c r="T194" s="70">
        <f>Q194/'סכום נכסי הקרן'!$C$41</f>
        <v>7.8767939572198039E-5</v>
      </c>
    </row>
    <row r="195" spans="1:20">
      <c r="A195" s="62" t="s">
        <v>729</v>
      </c>
      <c r="B195" s="59" t="s">
        <v>730</v>
      </c>
      <c r="C195" s="72" t="s">
        <v>116</v>
      </c>
      <c r="D195" s="72" t="s">
        <v>28</v>
      </c>
      <c r="E195" s="59" t="s">
        <v>731</v>
      </c>
      <c r="F195" s="72" t="s">
        <v>355</v>
      </c>
      <c r="G195" s="59" t="s">
        <v>569</v>
      </c>
      <c r="H195" s="59" t="s">
        <v>121</v>
      </c>
      <c r="I195" s="124" t="s">
        <v>1993</v>
      </c>
      <c r="J195" s="69">
        <v>1.8299999999934444</v>
      </c>
      <c r="K195" s="72" t="s">
        <v>123</v>
      </c>
      <c r="L195" s="73">
        <v>3.27E-2</v>
      </c>
      <c r="M195" s="73">
        <v>4.5199999999765678E-2</v>
      </c>
      <c r="N195" s="69">
        <v>72958.846365999998</v>
      </c>
      <c r="O195" s="71">
        <v>98.27</v>
      </c>
      <c r="P195" s="124" t="s">
        <v>1993</v>
      </c>
      <c r="Q195" s="69">
        <v>71.696658309</v>
      </c>
      <c r="R195" s="70">
        <v>2.3118017942730035E-4</v>
      </c>
      <c r="S195" s="70">
        <f t="shared" si="2"/>
        <v>1.0305005601384299E-3</v>
      </c>
      <c r="T195" s="70">
        <f>Q195/'סכום נכסי הקרן'!$C$41</f>
        <v>2.7491551406951214E-4</v>
      </c>
    </row>
    <row r="196" spans="1:20">
      <c r="A196" s="62" t="s">
        <v>732</v>
      </c>
      <c r="B196" s="59" t="s">
        <v>733</v>
      </c>
      <c r="C196" s="72" t="s">
        <v>116</v>
      </c>
      <c r="D196" s="72" t="s">
        <v>28</v>
      </c>
      <c r="E196" s="59" t="s">
        <v>734</v>
      </c>
      <c r="F196" s="72" t="s">
        <v>632</v>
      </c>
      <c r="G196" s="59" t="s">
        <v>569</v>
      </c>
      <c r="H196" s="59" t="s">
        <v>121</v>
      </c>
      <c r="I196" s="124" t="s">
        <v>1993</v>
      </c>
      <c r="J196" s="69">
        <v>2.2000000001020665</v>
      </c>
      <c r="K196" s="72" t="s">
        <v>123</v>
      </c>
      <c r="L196" s="73">
        <v>3.4500000000000003E-2</v>
      </c>
      <c r="M196" s="73">
        <v>5.0400000000544357E-2</v>
      </c>
      <c r="N196" s="69">
        <v>6007.6918859999996</v>
      </c>
      <c r="O196" s="71">
        <v>97.85</v>
      </c>
      <c r="P196" s="124" t="s">
        <v>1993</v>
      </c>
      <c r="Q196" s="69">
        <v>5.8785262919999992</v>
      </c>
      <c r="R196" s="70">
        <v>8.2475540214385424E-6</v>
      </c>
      <c r="S196" s="70">
        <f t="shared" si="2"/>
        <v>8.4492426558938443E-5</v>
      </c>
      <c r="T196" s="70">
        <f>Q196/'סכום נכסי הקרן'!$C$41</f>
        <v>2.2540772689449823E-5</v>
      </c>
    </row>
    <row r="197" spans="1:20">
      <c r="A197" s="62" t="s">
        <v>735</v>
      </c>
      <c r="B197" s="59" t="s">
        <v>736</v>
      </c>
      <c r="C197" s="72" t="s">
        <v>116</v>
      </c>
      <c r="D197" s="72" t="s">
        <v>28</v>
      </c>
      <c r="E197" s="59" t="s">
        <v>737</v>
      </c>
      <c r="F197" s="72" t="s">
        <v>632</v>
      </c>
      <c r="G197" s="59" t="s">
        <v>569</v>
      </c>
      <c r="H197" s="59" t="s">
        <v>121</v>
      </c>
      <c r="I197" s="124" t="s">
        <v>1993</v>
      </c>
      <c r="J197" s="69">
        <v>3.5600000000045329</v>
      </c>
      <c r="K197" s="72" t="s">
        <v>123</v>
      </c>
      <c r="L197" s="73">
        <v>2.5000000000000001E-3</v>
      </c>
      <c r="M197" s="73">
        <v>5.1700000000104829E-2</v>
      </c>
      <c r="N197" s="69">
        <v>167280.64138399999</v>
      </c>
      <c r="O197" s="71">
        <v>84.4</v>
      </c>
      <c r="P197" s="124" t="s">
        <v>1993</v>
      </c>
      <c r="Q197" s="69">
        <v>141.18485575599999</v>
      </c>
      <c r="R197" s="70">
        <v>2.9523482335748903E-4</v>
      </c>
      <c r="S197" s="70">
        <f t="shared" si="2"/>
        <v>2.0292587739944652E-3</v>
      </c>
      <c r="T197" s="70">
        <f>Q197/'סכום נכסי הקרן'!$C$41</f>
        <v>5.413628489030764E-4</v>
      </c>
    </row>
    <row r="198" spans="1:20">
      <c r="A198" s="62" t="s">
        <v>738</v>
      </c>
      <c r="B198" s="59" t="s">
        <v>739</v>
      </c>
      <c r="C198" s="72" t="s">
        <v>116</v>
      </c>
      <c r="D198" s="72" t="s">
        <v>28</v>
      </c>
      <c r="E198" s="59" t="s">
        <v>580</v>
      </c>
      <c r="F198" s="72" t="s">
        <v>581</v>
      </c>
      <c r="G198" s="59" t="s">
        <v>582</v>
      </c>
      <c r="H198" s="59" t="s">
        <v>291</v>
      </c>
      <c r="I198" s="124" t="s">
        <v>1993</v>
      </c>
      <c r="J198" s="69">
        <v>2.3200000000040877</v>
      </c>
      <c r="K198" s="72" t="s">
        <v>123</v>
      </c>
      <c r="L198" s="73">
        <v>4.2999999999999997E-2</v>
      </c>
      <c r="M198" s="73">
        <v>5.2300000000132289E-2</v>
      </c>
      <c r="N198" s="69">
        <v>176144.937049</v>
      </c>
      <c r="O198" s="71">
        <v>99.99</v>
      </c>
      <c r="P198" s="124" t="s">
        <v>1993</v>
      </c>
      <c r="Q198" s="69">
        <v>176.12732842900002</v>
      </c>
      <c r="R198" s="70">
        <v>1.5866979477402069E-4</v>
      </c>
      <c r="S198" s="70">
        <f t="shared" si="2"/>
        <v>2.5314891221225344E-3</v>
      </c>
      <c r="T198" s="70">
        <f>Q198/'סכום נכסי הקרן'!$C$41</f>
        <v>6.7534716650343829E-4</v>
      </c>
    </row>
    <row r="199" spans="1:20">
      <c r="A199" s="62" t="s">
        <v>740</v>
      </c>
      <c r="B199" s="59" t="s">
        <v>741</v>
      </c>
      <c r="C199" s="72" t="s">
        <v>116</v>
      </c>
      <c r="D199" s="72" t="s">
        <v>28</v>
      </c>
      <c r="E199" s="59" t="s">
        <v>742</v>
      </c>
      <c r="F199" s="72" t="s">
        <v>568</v>
      </c>
      <c r="G199" s="59" t="s">
        <v>569</v>
      </c>
      <c r="H199" s="59" t="s">
        <v>121</v>
      </c>
      <c r="I199" s="124" t="s">
        <v>1993</v>
      </c>
      <c r="J199" s="69">
        <v>0.8499999999949529</v>
      </c>
      <c r="K199" s="72" t="s">
        <v>123</v>
      </c>
      <c r="L199" s="73">
        <v>3.5000000000000003E-2</v>
      </c>
      <c r="M199" s="73">
        <v>5.3099999999700546E-2</v>
      </c>
      <c r="N199" s="69">
        <v>89286.282976000017</v>
      </c>
      <c r="O199" s="71">
        <v>99.86</v>
      </c>
      <c r="P199" s="124" t="s">
        <v>1993</v>
      </c>
      <c r="Q199" s="69">
        <v>89.161284156999997</v>
      </c>
      <c r="R199" s="70">
        <v>4.6571188700187782E-4</v>
      </c>
      <c r="S199" s="70">
        <f t="shared" si="2"/>
        <v>1.2815207212372481E-3</v>
      </c>
      <c r="T199" s="70">
        <f>Q199/'סכום נכסי הקרן'!$C$41</f>
        <v>3.4188232544225236E-4</v>
      </c>
    </row>
    <row r="200" spans="1:20">
      <c r="A200" s="62" t="s">
        <v>743</v>
      </c>
      <c r="B200" s="59" t="s">
        <v>744</v>
      </c>
      <c r="C200" s="72" t="s">
        <v>116</v>
      </c>
      <c r="D200" s="72" t="s">
        <v>28</v>
      </c>
      <c r="E200" s="59" t="s">
        <v>742</v>
      </c>
      <c r="F200" s="72" t="s">
        <v>568</v>
      </c>
      <c r="G200" s="59" t="s">
        <v>569</v>
      </c>
      <c r="H200" s="59" t="s">
        <v>121</v>
      </c>
      <c r="I200" s="124" t="s">
        <v>1993</v>
      </c>
      <c r="J200" s="69">
        <v>2.3699999999969816</v>
      </c>
      <c r="K200" s="72" t="s">
        <v>123</v>
      </c>
      <c r="L200" s="73">
        <v>2.6499999999999999E-2</v>
      </c>
      <c r="M200" s="73">
        <v>5.2799999999965506E-2</v>
      </c>
      <c r="N200" s="69">
        <v>73218.920356999995</v>
      </c>
      <c r="O200" s="71">
        <v>95.03</v>
      </c>
      <c r="P200" s="124" t="s">
        <v>1993</v>
      </c>
      <c r="Q200" s="69">
        <v>69.579942432999999</v>
      </c>
      <c r="R200" s="70">
        <v>1.1914211911263359E-4</v>
      </c>
      <c r="S200" s="70">
        <f t="shared" si="2"/>
        <v>1.0000768702856757E-3</v>
      </c>
      <c r="T200" s="70">
        <f>Q200/'סכום נכסי הקרן'!$C$41</f>
        <v>2.6679912417192905E-4</v>
      </c>
    </row>
    <row r="201" spans="1:20">
      <c r="A201" s="62" t="s">
        <v>745</v>
      </c>
      <c r="B201" s="59" t="s">
        <v>746</v>
      </c>
      <c r="C201" s="72" t="s">
        <v>116</v>
      </c>
      <c r="D201" s="72" t="s">
        <v>28</v>
      </c>
      <c r="E201" s="59" t="s">
        <v>742</v>
      </c>
      <c r="F201" s="72" t="s">
        <v>568</v>
      </c>
      <c r="G201" s="59" t="s">
        <v>569</v>
      </c>
      <c r="H201" s="59" t="s">
        <v>121</v>
      </c>
      <c r="I201" s="124" t="s">
        <v>1993</v>
      </c>
      <c r="J201" s="69">
        <v>1.9100000000014097</v>
      </c>
      <c r="K201" s="72" t="s">
        <v>123</v>
      </c>
      <c r="L201" s="73">
        <v>4.99E-2</v>
      </c>
      <c r="M201" s="73">
        <v>4.6800000000050114E-2</v>
      </c>
      <c r="N201" s="69">
        <v>250513.76687799997</v>
      </c>
      <c r="O201" s="71">
        <v>101.94</v>
      </c>
      <c r="P201" s="124" t="s">
        <v>1993</v>
      </c>
      <c r="Q201" s="69">
        <v>255.37373670400001</v>
      </c>
      <c r="R201" s="70">
        <v>7.1831904481146945E-4</v>
      </c>
      <c r="S201" s="70">
        <f t="shared" si="2"/>
        <v>3.6705027113527466E-3</v>
      </c>
      <c r="T201" s="70">
        <f>Q201/'סכום נכסי הקרן'!$C$41</f>
        <v>9.7921163638137795E-4</v>
      </c>
    </row>
    <row r="202" spans="1:20">
      <c r="A202" s="62" t="s">
        <v>747</v>
      </c>
      <c r="B202" s="59" t="s">
        <v>748</v>
      </c>
      <c r="C202" s="72" t="s">
        <v>116</v>
      </c>
      <c r="D202" s="72" t="s">
        <v>28</v>
      </c>
      <c r="E202" s="59" t="s">
        <v>596</v>
      </c>
      <c r="F202" s="72" t="s">
        <v>597</v>
      </c>
      <c r="G202" s="59" t="s">
        <v>569</v>
      </c>
      <c r="H202" s="59" t="s">
        <v>121</v>
      </c>
      <c r="I202" s="124" t="s">
        <v>1993</v>
      </c>
      <c r="J202" s="69">
        <v>1.6900000000285629</v>
      </c>
      <c r="K202" s="72" t="s">
        <v>123</v>
      </c>
      <c r="L202" s="73">
        <v>3.2500000000000001E-2</v>
      </c>
      <c r="M202" s="73">
        <v>5.3600000000464748E-2</v>
      </c>
      <c r="N202" s="69">
        <v>42731.033995999998</v>
      </c>
      <c r="O202" s="71">
        <v>96.68</v>
      </c>
      <c r="P202" s="124" t="s">
        <v>1993</v>
      </c>
      <c r="Q202" s="69">
        <v>41.312363678000004</v>
      </c>
      <c r="R202" s="70">
        <v>1.3487598475709096E-4</v>
      </c>
      <c r="S202" s="70">
        <f t="shared" ref="S202:S265" si="3">IFERROR(Q202/$Q$9,0)</f>
        <v>5.9378519048045313E-4</v>
      </c>
      <c r="T202" s="70">
        <f>Q202/'סכום נכסי הקרן'!$C$41</f>
        <v>1.5840919180661912E-4</v>
      </c>
    </row>
    <row r="203" spans="1:20">
      <c r="A203" s="62" t="s">
        <v>749</v>
      </c>
      <c r="B203" s="59" t="s">
        <v>750</v>
      </c>
      <c r="C203" s="72" t="s">
        <v>116</v>
      </c>
      <c r="D203" s="72" t="s">
        <v>28</v>
      </c>
      <c r="E203" s="59" t="s">
        <v>596</v>
      </c>
      <c r="F203" s="72" t="s">
        <v>597</v>
      </c>
      <c r="G203" s="59" t="s">
        <v>569</v>
      </c>
      <c r="H203" s="59" t="s">
        <v>121</v>
      </c>
      <c r="I203" s="124" t="s">
        <v>1993</v>
      </c>
      <c r="J203" s="69">
        <v>3.5399999999984502</v>
      </c>
      <c r="K203" s="72" t="s">
        <v>123</v>
      </c>
      <c r="L203" s="73">
        <v>2.1600000000000001E-2</v>
      </c>
      <c r="M203" s="73">
        <v>6.0499999999959364E-2</v>
      </c>
      <c r="N203" s="69">
        <v>601437.12006099999</v>
      </c>
      <c r="O203" s="71">
        <v>87.98</v>
      </c>
      <c r="P203" s="124" t="s">
        <v>1993</v>
      </c>
      <c r="Q203" s="69">
        <v>529.14435818300001</v>
      </c>
      <c r="R203" s="70">
        <v>7.7583790406092479E-4</v>
      </c>
      <c r="S203" s="70">
        <f t="shared" si="3"/>
        <v>7.605424999748177E-3</v>
      </c>
      <c r="T203" s="70">
        <f>Q203/'סכום נכסי הקרן'!$C$41</f>
        <v>2.0289647617872429E-3</v>
      </c>
    </row>
    <row r="204" spans="1:20">
      <c r="A204" s="62" t="s">
        <v>751</v>
      </c>
      <c r="B204" s="59" t="s">
        <v>752</v>
      </c>
      <c r="C204" s="72" t="s">
        <v>116</v>
      </c>
      <c r="D204" s="72" t="s">
        <v>28</v>
      </c>
      <c r="E204" s="59" t="s">
        <v>753</v>
      </c>
      <c r="F204" s="72" t="s">
        <v>581</v>
      </c>
      <c r="G204" s="59" t="s">
        <v>582</v>
      </c>
      <c r="H204" s="59" t="s">
        <v>291</v>
      </c>
      <c r="I204" s="124" t="s">
        <v>1993</v>
      </c>
      <c r="J204" s="69">
        <v>3.5200000000031966</v>
      </c>
      <c r="K204" s="72" t="s">
        <v>123</v>
      </c>
      <c r="L204" s="73">
        <v>5.3399999999999996E-2</v>
      </c>
      <c r="M204" s="73">
        <v>5.6900000000058487E-2</v>
      </c>
      <c r="N204" s="69">
        <v>276596.02685800003</v>
      </c>
      <c r="O204" s="71">
        <v>99.52</v>
      </c>
      <c r="P204" s="124" t="s">
        <v>1993</v>
      </c>
      <c r="Q204" s="69">
        <v>275.26837513100003</v>
      </c>
      <c r="R204" s="70">
        <v>6.9149006714500007E-4</v>
      </c>
      <c r="S204" s="70">
        <f t="shared" si="3"/>
        <v>3.9564495954378803E-3</v>
      </c>
      <c r="T204" s="70">
        <f>Q204/'סכום נכסי הקרן'!$C$41</f>
        <v>1.0554961506025829E-3</v>
      </c>
    </row>
    <row r="205" spans="1:20">
      <c r="A205" s="62" t="s">
        <v>754</v>
      </c>
      <c r="B205" s="59" t="s">
        <v>755</v>
      </c>
      <c r="C205" s="72" t="s">
        <v>116</v>
      </c>
      <c r="D205" s="72" t="s">
        <v>28</v>
      </c>
      <c r="E205" s="59" t="s">
        <v>600</v>
      </c>
      <c r="F205" s="72" t="s">
        <v>295</v>
      </c>
      <c r="G205" s="59" t="s">
        <v>601</v>
      </c>
      <c r="H205" s="59" t="s">
        <v>291</v>
      </c>
      <c r="I205" s="124" t="s">
        <v>1993</v>
      </c>
      <c r="J205" s="69">
        <v>3.5399999999760063</v>
      </c>
      <c r="K205" s="72" t="s">
        <v>123</v>
      </c>
      <c r="L205" s="73">
        <v>2.5000000000000001E-2</v>
      </c>
      <c r="M205" s="73">
        <v>5.3899999999569202E-2</v>
      </c>
      <c r="N205" s="69">
        <v>40184.739526999998</v>
      </c>
      <c r="O205" s="71">
        <v>91.27</v>
      </c>
      <c r="P205" s="124" t="s">
        <v>1993</v>
      </c>
      <c r="Q205" s="69">
        <v>36.676610421999996</v>
      </c>
      <c r="R205" s="70">
        <v>4.7233542823123134E-5</v>
      </c>
      <c r="S205" s="70">
        <f t="shared" si="3"/>
        <v>5.2715521860110983E-4</v>
      </c>
      <c r="T205" s="70">
        <f>Q205/'סכום נכסי הקרן'!$C$41</f>
        <v>1.4063374006966308E-4</v>
      </c>
    </row>
    <row r="206" spans="1:20">
      <c r="A206" s="62" t="s">
        <v>756</v>
      </c>
      <c r="B206" s="59" t="s">
        <v>757</v>
      </c>
      <c r="C206" s="72" t="s">
        <v>116</v>
      </c>
      <c r="D206" s="72" t="s">
        <v>28</v>
      </c>
      <c r="E206" s="59" t="s">
        <v>758</v>
      </c>
      <c r="F206" s="72" t="s">
        <v>581</v>
      </c>
      <c r="G206" s="59" t="s">
        <v>604</v>
      </c>
      <c r="H206" s="59" t="s">
        <v>121</v>
      </c>
      <c r="I206" s="124" t="s">
        <v>1993</v>
      </c>
      <c r="J206" s="69">
        <v>2.9399999999971773</v>
      </c>
      <c r="K206" s="72" t="s">
        <v>123</v>
      </c>
      <c r="L206" s="73">
        <v>4.53E-2</v>
      </c>
      <c r="M206" s="73">
        <v>5.5899999999937805E-2</v>
      </c>
      <c r="N206" s="69">
        <v>196863.45874999999</v>
      </c>
      <c r="O206" s="71">
        <v>97.2</v>
      </c>
      <c r="P206" s="124" t="s">
        <v>1993</v>
      </c>
      <c r="Q206" s="69">
        <v>191.35128844100001</v>
      </c>
      <c r="R206" s="70">
        <v>2.8123351249999999E-4</v>
      </c>
      <c r="S206" s="70">
        <f t="shared" si="3"/>
        <v>2.7503040528307028E-3</v>
      </c>
      <c r="T206" s="70">
        <f>Q206/'סכום נכסי הקרן'!$C$41</f>
        <v>7.3372231105808057E-4</v>
      </c>
    </row>
    <row r="207" spans="1:20">
      <c r="A207" s="62" t="s">
        <v>759</v>
      </c>
      <c r="B207" s="59" t="s">
        <v>760</v>
      </c>
      <c r="C207" s="72" t="s">
        <v>116</v>
      </c>
      <c r="D207" s="72" t="s">
        <v>28</v>
      </c>
      <c r="E207" s="59" t="s">
        <v>587</v>
      </c>
      <c r="F207" s="72" t="s">
        <v>568</v>
      </c>
      <c r="G207" s="59" t="s">
        <v>604</v>
      </c>
      <c r="H207" s="59" t="s">
        <v>121</v>
      </c>
      <c r="I207" s="124" t="s">
        <v>1993</v>
      </c>
      <c r="J207" s="69">
        <v>4.4300000000113968</v>
      </c>
      <c r="K207" s="72" t="s">
        <v>123</v>
      </c>
      <c r="L207" s="73">
        <v>5.5E-2</v>
      </c>
      <c r="M207" s="73">
        <v>6.3900000000156373E-2</v>
      </c>
      <c r="N207" s="69">
        <v>191327.75</v>
      </c>
      <c r="O207" s="71">
        <v>98.6</v>
      </c>
      <c r="P207" s="124" t="s">
        <v>1993</v>
      </c>
      <c r="Q207" s="69">
        <v>188.649159395</v>
      </c>
      <c r="R207" s="70">
        <v>3.3324348849928068E-4</v>
      </c>
      <c r="S207" s="70">
        <f t="shared" si="3"/>
        <v>2.7114661828219161E-3</v>
      </c>
      <c r="T207" s="70">
        <f>Q207/'סכום נכסי הקרן'!$C$41</f>
        <v>7.2336119781676791E-4</v>
      </c>
    </row>
    <row r="208" spans="1:20">
      <c r="A208" s="62" t="s">
        <v>761</v>
      </c>
      <c r="B208" s="59" t="s">
        <v>762</v>
      </c>
      <c r="C208" s="72" t="s">
        <v>116</v>
      </c>
      <c r="D208" s="72" t="s">
        <v>28</v>
      </c>
      <c r="E208" s="59" t="s">
        <v>763</v>
      </c>
      <c r="F208" s="72" t="s">
        <v>581</v>
      </c>
      <c r="G208" s="59" t="s">
        <v>604</v>
      </c>
      <c r="H208" s="59" t="s">
        <v>121</v>
      </c>
      <c r="I208" s="124" t="s">
        <v>1993</v>
      </c>
      <c r="J208" s="69">
        <v>3.1500000000092605</v>
      </c>
      <c r="K208" s="72" t="s">
        <v>123</v>
      </c>
      <c r="L208" s="73">
        <v>2.5000000000000001E-2</v>
      </c>
      <c r="M208" s="73">
        <v>6.1000000000123469E-2</v>
      </c>
      <c r="N208" s="69">
        <v>180698.430662</v>
      </c>
      <c r="O208" s="71">
        <v>89.63</v>
      </c>
      <c r="P208" s="124" t="s">
        <v>1993</v>
      </c>
      <c r="Q208" s="69">
        <v>161.97255189000001</v>
      </c>
      <c r="R208" s="70">
        <v>9.0721503722535947E-4</v>
      </c>
      <c r="S208" s="70">
        <f t="shared" si="3"/>
        <v>2.3280416324332862E-3</v>
      </c>
      <c r="T208" s="70">
        <f>Q208/'סכום נכסי הקרן'!$C$41</f>
        <v>6.2107172660793924E-4</v>
      </c>
    </row>
    <row r="209" spans="1:20">
      <c r="A209" s="62" t="s">
        <v>764</v>
      </c>
      <c r="B209" s="59" t="s">
        <v>765</v>
      </c>
      <c r="C209" s="72" t="s">
        <v>116</v>
      </c>
      <c r="D209" s="72" t="s">
        <v>28</v>
      </c>
      <c r="E209" s="59" t="s">
        <v>766</v>
      </c>
      <c r="F209" s="72" t="s">
        <v>295</v>
      </c>
      <c r="G209" s="59" t="s">
        <v>604</v>
      </c>
      <c r="H209" s="59" t="s">
        <v>121</v>
      </c>
      <c r="I209" s="124" t="s">
        <v>1993</v>
      </c>
      <c r="J209" s="69">
        <v>4.7999999999941503</v>
      </c>
      <c r="K209" s="72" t="s">
        <v>123</v>
      </c>
      <c r="L209" s="73">
        <v>6.7699999999999996E-2</v>
      </c>
      <c r="M209" s="73">
        <v>5.9599999999929806E-2</v>
      </c>
      <c r="N209" s="69">
        <v>287501.65886299999</v>
      </c>
      <c r="O209" s="71">
        <v>107.02</v>
      </c>
      <c r="P209" s="124" t="s">
        <v>1993</v>
      </c>
      <c r="Q209" s="69">
        <v>307.68427452099996</v>
      </c>
      <c r="R209" s="70">
        <v>3.8333554515066664E-4</v>
      </c>
      <c r="S209" s="70">
        <f t="shared" si="3"/>
        <v>4.4223653475335767E-3</v>
      </c>
      <c r="T209" s="70">
        <f>Q209/'סכום נכסי הקרן'!$C$41</f>
        <v>1.1797925105029264E-3</v>
      </c>
    </row>
    <row r="210" spans="1:20">
      <c r="A210" s="62" t="s">
        <v>767</v>
      </c>
      <c r="B210" s="59" t="s">
        <v>768</v>
      </c>
      <c r="C210" s="72" t="s">
        <v>116</v>
      </c>
      <c r="D210" s="72" t="s">
        <v>28</v>
      </c>
      <c r="E210" s="59" t="s">
        <v>769</v>
      </c>
      <c r="F210" s="72" t="s">
        <v>632</v>
      </c>
      <c r="G210" s="59" t="s">
        <v>625</v>
      </c>
      <c r="H210" s="124" t="s">
        <v>1993</v>
      </c>
      <c r="I210" s="124" t="s">
        <v>1993</v>
      </c>
      <c r="J210" s="69">
        <v>2.9499999999504753</v>
      </c>
      <c r="K210" s="72" t="s">
        <v>123</v>
      </c>
      <c r="L210" s="73">
        <v>1.2E-2</v>
      </c>
      <c r="M210" s="73">
        <v>8.4199999998107067E-2</v>
      </c>
      <c r="N210" s="69">
        <v>22270.550100000004</v>
      </c>
      <c r="O210" s="71">
        <v>81.599999999999994</v>
      </c>
      <c r="P210" s="124" t="s">
        <v>1993</v>
      </c>
      <c r="Q210" s="69">
        <v>18.172768882</v>
      </c>
      <c r="R210" s="70">
        <v>3.5920242096774198E-4</v>
      </c>
      <c r="S210" s="70">
        <f t="shared" si="3"/>
        <v>2.6119834527652517E-4</v>
      </c>
      <c r="T210" s="70">
        <f>Q210/'סכום נכסי הקרן'!$C$41</f>
        <v>6.9682133269443117E-5</v>
      </c>
    </row>
    <row r="211" spans="1:20">
      <c r="A211" s="62" t="s">
        <v>770</v>
      </c>
      <c r="B211" s="59" t="s">
        <v>771</v>
      </c>
      <c r="C211" s="72" t="s">
        <v>116</v>
      </c>
      <c r="D211" s="72" t="s">
        <v>28</v>
      </c>
      <c r="E211" s="59" t="s">
        <v>769</v>
      </c>
      <c r="F211" s="72" t="s">
        <v>632</v>
      </c>
      <c r="G211" s="59" t="s">
        <v>625</v>
      </c>
      <c r="H211" s="124" t="s">
        <v>1993</v>
      </c>
      <c r="I211" s="124" t="s">
        <v>1993</v>
      </c>
      <c r="J211" s="69">
        <v>0.97000000000029796</v>
      </c>
      <c r="K211" s="72" t="s">
        <v>123</v>
      </c>
      <c r="L211" s="73">
        <v>3.5499999999999997E-2</v>
      </c>
      <c r="M211" s="73">
        <v>7.2899999999276224E-2</v>
      </c>
      <c r="N211" s="69">
        <v>34744.317353999999</v>
      </c>
      <c r="O211" s="71">
        <v>96.63</v>
      </c>
      <c r="P211" s="124" t="s">
        <v>1993</v>
      </c>
      <c r="Q211" s="69">
        <v>33.573434266999996</v>
      </c>
      <c r="R211" s="70">
        <v>1.2131294065273196E-4</v>
      </c>
      <c r="S211" s="70">
        <f t="shared" si="3"/>
        <v>4.8255307337763712E-4</v>
      </c>
      <c r="T211" s="70">
        <f>Q211/'סכום נכסי הקרן'!$C$41</f>
        <v>1.2873484145958677E-4</v>
      </c>
    </row>
    <row r="212" spans="1:20">
      <c r="A212" s="62" t="s">
        <v>772</v>
      </c>
      <c r="B212" s="59" t="s">
        <v>773</v>
      </c>
      <c r="C212" s="72" t="s">
        <v>116</v>
      </c>
      <c r="D212" s="72" t="s">
        <v>28</v>
      </c>
      <c r="E212" s="59" t="s">
        <v>769</v>
      </c>
      <c r="F212" s="72" t="s">
        <v>632</v>
      </c>
      <c r="G212" s="59" t="s">
        <v>625</v>
      </c>
      <c r="H212" s="124" t="s">
        <v>1993</v>
      </c>
      <c r="I212" s="124" t="s">
        <v>1993</v>
      </c>
      <c r="J212" s="69">
        <v>3.3300000000112666</v>
      </c>
      <c r="K212" s="72" t="s">
        <v>123</v>
      </c>
      <c r="L212" s="73">
        <v>6.0499999999999998E-2</v>
      </c>
      <c r="M212" s="73">
        <v>5.9000000000184974E-2</v>
      </c>
      <c r="N212" s="69">
        <v>174402.89723500001</v>
      </c>
      <c r="O212" s="71">
        <v>102.3</v>
      </c>
      <c r="P212" s="124" t="s">
        <v>1993</v>
      </c>
      <c r="Q212" s="69">
        <v>178.41415610299995</v>
      </c>
      <c r="R212" s="70">
        <v>7.9274044197727282E-4</v>
      </c>
      <c r="S212" s="70">
        <f t="shared" si="3"/>
        <v>2.5643578395018098E-3</v>
      </c>
      <c r="T212" s="70">
        <f>Q212/'סכום נכסי הקרן'!$C$41</f>
        <v>6.8411583746264199E-4</v>
      </c>
    </row>
    <row r="213" spans="1:20">
      <c r="A213" s="62" t="s">
        <v>774</v>
      </c>
      <c r="B213" s="59" t="s">
        <v>775</v>
      </c>
      <c r="C213" s="72" t="s">
        <v>116</v>
      </c>
      <c r="D213" s="72" t="s">
        <v>28</v>
      </c>
      <c r="E213" s="59" t="s">
        <v>776</v>
      </c>
      <c r="F213" s="72" t="s">
        <v>312</v>
      </c>
      <c r="G213" s="59" t="s">
        <v>625</v>
      </c>
      <c r="H213" s="124" t="s">
        <v>1993</v>
      </c>
      <c r="I213" s="124" t="s">
        <v>1993</v>
      </c>
      <c r="J213" s="69">
        <v>1.9799999999950308</v>
      </c>
      <c r="K213" s="72" t="s">
        <v>123</v>
      </c>
      <c r="L213" s="73">
        <v>0.01</v>
      </c>
      <c r="M213" s="73">
        <v>6.5100000000024846E-2</v>
      </c>
      <c r="N213" s="69">
        <v>53663.607319999996</v>
      </c>
      <c r="O213" s="71">
        <v>90</v>
      </c>
      <c r="P213" s="124" t="s">
        <v>1993</v>
      </c>
      <c r="Q213" s="69">
        <v>48.297246588</v>
      </c>
      <c r="R213" s="70">
        <v>2.2359836383333332E-4</v>
      </c>
      <c r="S213" s="70">
        <f t="shared" si="3"/>
        <v>6.9417934999950004E-4</v>
      </c>
      <c r="T213" s="70">
        <f>Q213/'סכום נכסי הקרן'!$C$41</f>
        <v>1.851922068202624E-4</v>
      </c>
    </row>
    <row r="214" spans="1:20">
      <c r="A214" s="123" t="s">
        <v>1993</v>
      </c>
      <c r="B214" s="124" t="s">
        <v>1993</v>
      </c>
      <c r="C214" s="124" t="s">
        <v>1993</v>
      </c>
      <c r="D214" s="124" t="s">
        <v>1993</v>
      </c>
      <c r="E214" s="124" t="s">
        <v>1993</v>
      </c>
      <c r="F214" s="124" t="s">
        <v>1993</v>
      </c>
      <c r="G214" s="124" t="s">
        <v>1993</v>
      </c>
      <c r="H214" s="124" t="s">
        <v>1993</v>
      </c>
      <c r="I214" s="124" t="s">
        <v>1993</v>
      </c>
      <c r="J214" s="124" t="s">
        <v>1993</v>
      </c>
      <c r="K214" s="124" t="s">
        <v>1993</v>
      </c>
      <c r="L214" s="124" t="s">
        <v>1993</v>
      </c>
      <c r="M214" s="124" t="s">
        <v>1993</v>
      </c>
      <c r="N214" s="124" t="s">
        <v>1993</v>
      </c>
      <c r="O214" s="124" t="s">
        <v>1993</v>
      </c>
      <c r="P214" s="124" t="s">
        <v>1993</v>
      </c>
      <c r="Q214" s="124" t="s">
        <v>1993</v>
      </c>
      <c r="R214" s="124" t="s">
        <v>1993</v>
      </c>
      <c r="S214" s="124" t="s">
        <v>1993</v>
      </c>
      <c r="T214" s="124" t="s">
        <v>1993</v>
      </c>
    </row>
    <row r="215" spans="1:20">
      <c r="A215" s="75" t="s">
        <v>47</v>
      </c>
      <c r="B215" s="121" t="s">
        <v>1993</v>
      </c>
      <c r="C215" s="121" t="s">
        <v>1993</v>
      </c>
      <c r="D215" s="121" t="s">
        <v>1993</v>
      </c>
      <c r="E215" s="121" t="s">
        <v>1993</v>
      </c>
      <c r="F215" s="121" t="s">
        <v>1993</v>
      </c>
      <c r="G215" s="121" t="s">
        <v>1993</v>
      </c>
      <c r="H215" s="121" t="s">
        <v>1993</v>
      </c>
      <c r="I215" s="121" t="s">
        <v>1993</v>
      </c>
      <c r="J215" s="66">
        <v>2.8199999999923775</v>
      </c>
      <c r="K215" s="121" t="s">
        <v>1993</v>
      </c>
      <c r="L215" s="121" t="s">
        <v>1993</v>
      </c>
      <c r="M215" s="77">
        <v>4.7699999999890143E-2</v>
      </c>
      <c r="N215" s="121" t="s">
        <v>1993</v>
      </c>
      <c r="O215" s="121" t="s">
        <v>1993</v>
      </c>
      <c r="P215" s="121" t="s">
        <v>1993</v>
      </c>
      <c r="Q215" s="66">
        <v>133.81661701100001</v>
      </c>
      <c r="R215" s="121" t="s">
        <v>1993</v>
      </c>
      <c r="S215" s="67">
        <f t="shared" si="3"/>
        <v>1.9233546170499144E-3</v>
      </c>
      <c r="T215" s="67">
        <f>Q215/'סכום נכסי הקרן'!$C$41</f>
        <v>5.1310988439755647E-4</v>
      </c>
    </row>
    <row r="216" spans="1:20">
      <c r="A216" s="62" t="s">
        <v>777</v>
      </c>
      <c r="B216" s="59" t="s">
        <v>778</v>
      </c>
      <c r="C216" s="72" t="s">
        <v>116</v>
      </c>
      <c r="D216" s="72" t="s">
        <v>28</v>
      </c>
      <c r="E216" s="59" t="s">
        <v>779</v>
      </c>
      <c r="F216" s="72" t="s">
        <v>638</v>
      </c>
      <c r="G216" s="59" t="s">
        <v>333</v>
      </c>
      <c r="H216" s="59" t="s">
        <v>291</v>
      </c>
      <c r="I216" s="124" t="s">
        <v>1993</v>
      </c>
      <c r="J216" s="69">
        <v>2.8199999999923775</v>
      </c>
      <c r="K216" s="72" t="s">
        <v>123</v>
      </c>
      <c r="L216" s="73">
        <v>2.12E-2</v>
      </c>
      <c r="M216" s="73">
        <v>4.7699999999890143E-2</v>
      </c>
      <c r="N216" s="69">
        <v>129919.05094599999</v>
      </c>
      <c r="O216" s="71">
        <v>103</v>
      </c>
      <c r="P216" s="124" t="s">
        <v>1993</v>
      </c>
      <c r="Q216" s="69">
        <v>133.81661701100001</v>
      </c>
      <c r="R216" s="70">
        <v>8.6612700630666662E-4</v>
      </c>
      <c r="S216" s="70">
        <f t="shared" si="3"/>
        <v>1.9233546170499144E-3</v>
      </c>
      <c r="T216" s="70">
        <f>Q216/'סכום נכסי הקרן'!$C$41</f>
        <v>5.1310988439755647E-4</v>
      </c>
    </row>
    <row r="217" spans="1:20">
      <c r="A217" s="123" t="s">
        <v>1993</v>
      </c>
      <c r="B217" s="124" t="s">
        <v>1993</v>
      </c>
      <c r="C217" s="124" t="s">
        <v>1993</v>
      </c>
      <c r="D217" s="124" t="s">
        <v>1993</v>
      </c>
      <c r="E217" s="124" t="s">
        <v>1993</v>
      </c>
      <c r="F217" s="124" t="s">
        <v>1993</v>
      </c>
      <c r="G217" s="124" t="s">
        <v>1993</v>
      </c>
      <c r="H217" s="124" t="s">
        <v>1993</v>
      </c>
      <c r="I217" s="124" t="s">
        <v>1993</v>
      </c>
      <c r="J217" s="124" t="s">
        <v>1993</v>
      </c>
      <c r="K217" s="124" t="s">
        <v>1993</v>
      </c>
      <c r="L217" s="124" t="s">
        <v>1993</v>
      </c>
      <c r="M217" s="124" t="s">
        <v>1993</v>
      </c>
      <c r="N217" s="124" t="s">
        <v>1993</v>
      </c>
      <c r="O217" s="124" t="s">
        <v>1993</v>
      </c>
      <c r="P217" s="124" t="s">
        <v>1993</v>
      </c>
      <c r="Q217" s="124" t="s">
        <v>1993</v>
      </c>
      <c r="R217" s="124" t="s">
        <v>1993</v>
      </c>
      <c r="S217" s="124" t="s">
        <v>1993</v>
      </c>
      <c r="T217" s="124" t="s">
        <v>1993</v>
      </c>
    </row>
    <row r="218" spans="1:20">
      <c r="A218" s="56" t="s">
        <v>169</v>
      </c>
      <c r="B218" s="121" t="s">
        <v>1993</v>
      </c>
      <c r="C218" s="121" t="s">
        <v>1993</v>
      </c>
      <c r="D218" s="121" t="s">
        <v>1993</v>
      </c>
      <c r="E218" s="121" t="s">
        <v>1993</v>
      </c>
      <c r="F218" s="121" t="s">
        <v>1993</v>
      </c>
      <c r="G218" s="121" t="s">
        <v>1993</v>
      </c>
      <c r="H218" s="121" t="s">
        <v>1993</v>
      </c>
      <c r="I218" s="121" t="s">
        <v>1993</v>
      </c>
      <c r="J218" s="66">
        <v>4.7376411817448716</v>
      </c>
      <c r="K218" s="121" t="s">
        <v>1993</v>
      </c>
      <c r="L218" s="121" t="s">
        <v>1993</v>
      </c>
      <c r="M218" s="77">
        <v>6.3889774397479129E-2</v>
      </c>
      <c r="N218" s="121" t="s">
        <v>1993</v>
      </c>
      <c r="O218" s="121" t="s">
        <v>1993</v>
      </c>
      <c r="P218" s="121" t="s">
        <v>1993</v>
      </c>
      <c r="Q218" s="66">
        <v>11296.312429270003</v>
      </c>
      <c r="R218" s="121" t="s">
        <v>1993</v>
      </c>
      <c r="S218" s="67">
        <f t="shared" si="3"/>
        <v>0.16236260601842001</v>
      </c>
      <c r="T218" s="67">
        <f>Q218/'סכום נכסי הקרן'!$C$41</f>
        <v>4.3314871457443491E-2</v>
      </c>
    </row>
    <row r="219" spans="1:20">
      <c r="A219" s="75" t="s">
        <v>63</v>
      </c>
      <c r="B219" s="121" t="s">
        <v>1993</v>
      </c>
      <c r="C219" s="121" t="s">
        <v>1993</v>
      </c>
      <c r="D219" s="121" t="s">
        <v>1993</v>
      </c>
      <c r="E219" s="121" t="s">
        <v>1993</v>
      </c>
      <c r="F219" s="121" t="s">
        <v>1993</v>
      </c>
      <c r="G219" s="121" t="s">
        <v>1993</v>
      </c>
      <c r="H219" s="121" t="s">
        <v>1993</v>
      </c>
      <c r="I219" s="121" t="s">
        <v>1993</v>
      </c>
      <c r="J219" s="66">
        <v>4.9322340072163247</v>
      </c>
      <c r="K219" s="121" t="s">
        <v>1993</v>
      </c>
      <c r="L219" s="121" t="s">
        <v>1993</v>
      </c>
      <c r="M219" s="77">
        <v>7.4380385701876009E-2</v>
      </c>
      <c r="N219" s="121" t="s">
        <v>1993</v>
      </c>
      <c r="O219" s="121" t="s">
        <v>1993</v>
      </c>
      <c r="P219" s="121" t="s">
        <v>1993</v>
      </c>
      <c r="Q219" s="66">
        <v>1759.5013560950001</v>
      </c>
      <c r="R219" s="121" t="s">
        <v>1993</v>
      </c>
      <c r="S219" s="67">
        <f t="shared" si="3"/>
        <v>2.5289423186305181E-2</v>
      </c>
      <c r="T219" s="67">
        <f>Q219/'סכום נכסי הקרן'!$C$41</f>
        <v>6.7466773379051704E-3</v>
      </c>
    </row>
    <row r="220" spans="1:20">
      <c r="A220" s="62" t="s">
        <v>780</v>
      </c>
      <c r="B220" s="59" t="s">
        <v>781</v>
      </c>
      <c r="C220" s="72" t="s">
        <v>28</v>
      </c>
      <c r="D220" s="72" t="s">
        <v>782</v>
      </c>
      <c r="E220" s="59" t="s">
        <v>294</v>
      </c>
      <c r="F220" s="72" t="s">
        <v>295</v>
      </c>
      <c r="G220" s="59" t="s">
        <v>783</v>
      </c>
      <c r="H220" s="59" t="s">
        <v>784</v>
      </c>
      <c r="I220" s="124" t="s">
        <v>1993</v>
      </c>
      <c r="J220" s="69">
        <v>6.8599999999952681</v>
      </c>
      <c r="K220" s="72" t="s">
        <v>122</v>
      </c>
      <c r="L220" s="73">
        <v>3.7499999999999999E-2</v>
      </c>
      <c r="M220" s="73">
        <v>6.1399999999899466E-2</v>
      </c>
      <c r="N220" s="69">
        <v>21790.449649999999</v>
      </c>
      <c r="O220" s="71">
        <v>85.582329999999999</v>
      </c>
      <c r="P220" s="124" t="s">
        <v>1993</v>
      </c>
      <c r="Q220" s="69">
        <v>67.639107862000003</v>
      </c>
      <c r="R220" s="70">
        <v>4.35808993E-5</v>
      </c>
      <c r="S220" s="70">
        <f t="shared" si="3"/>
        <v>9.7218113344489101E-4</v>
      </c>
      <c r="T220" s="70">
        <f>Q220/'סכום נכסי הקרן'!$C$41</f>
        <v>2.5935713808227374E-4</v>
      </c>
    </row>
    <row r="221" spans="1:20">
      <c r="A221" s="62" t="s">
        <v>785</v>
      </c>
      <c r="B221" s="59" t="s">
        <v>786</v>
      </c>
      <c r="C221" s="72" t="s">
        <v>28</v>
      </c>
      <c r="D221" s="72" t="s">
        <v>782</v>
      </c>
      <c r="E221" s="59" t="s">
        <v>400</v>
      </c>
      <c r="F221" s="72" t="s">
        <v>283</v>
      </c>
      <c r="G221" s="59" t="s">
        <v>788</v>
      </c>
      <c r="H221" s="59" t="s">
        <v>277</v>
      </c>
      <c r="I221" s="124" t="s">
        <v>1993</v>
      </c>
      <c r="J221" s="69">
        <v>2.6399999999940502</v>
      </c>
      <c r="K221" s="72" t="s">
        <v>122</v>
      </c>
      <c r="L221" s="73">
        <v>3.2549999999999996E-2</v>
      </c>
      <c r="M221" s="73">
        <v>8.6599999999805194E-2</v>
      </c>
      <c r="N221" s="69">
        <v>65440.96699999999</v>
      </c>
      <c r="O221" s="71">
        <v>87.799629999999993</v>
      </c>
      <c r="P221" s="124" t="s">
        <v>1993</v>
      </c>
      <c r="Q221" s="69">
        <v>208.39626199099999</v>
      </c>
      <c r="R221" s="70">
        <v>6.5440966999999995E-5</v>
      </c>
      <c r="S221" s="70">
        <f t="shared" si="3"/>
        <v>2.99529252516812E-3</v>
      </c>
      <c r="T221" s="70">
        <f>Q221/'סכום נכסי הקרן'!$C$41</f>
        <v>7.9907999684594483E-4</v>
      </c>
    </row>
    <row r="222" spans="1:20">
      <c r="A222" s="62" t="s">
        <v>789</v>
      </c>
      <c r="B222" s="59" t="s">
        <v>790</v>
      </c>
      <c r="C222" s="72" t="s">
        <v>28</v>
      </c>
      <c r="D222" s="72" t="s">
        <v>782</v>
      </c>
      <c r="E222" s="59" t="s">
        <v>363</v>
      </c>
      <c r="F222" s="72" t="s">
        <v>283</v>
      </c>
      <c r="G222" s="59" t="s">
        <v>788</v>
      </c>
      <c r="H222" s="59" t="s">
        <v>277</v>
      </c>
      <c r="I222" s="124" t="s">
        <v>1993</v>
      </c>
      <c r="J222" s="69">
        <v>1.9900000000026676</v>
      </c>
      <c r="K222" s="72" t="s">
        <v>122</v>
      </c>
      <c r="L222" s="73">
        <v>3.2750000000000001E-2</v>
      </c>
      <c r="M222" s="73">
        <v>8.310000000008394E-2</v>
      </c>
      <c r="N222" s="69">
        <v>92630.992608</v>
      </c>
      <c r="O222" s="71">
        <v>91.480680000000007</v>
      </c>
      <c r="P222" s="124" t="s">
        <v>1993</v>
      </c>
      <c r="Q222" s="69">
        <v>307.35003028200003</v>
      </c>
      <c r="R222" s="70">
        <v>1.2350799014399999E-4</v>
      </c>
      <c r="S222" s="70">
        <f t="shared" si="3"/>
        <v>4.4175612341531738E-3</v>
      </c>
      <c r="T222" s="70">
        <f>Q222/'סכום נכסי הקרן'!$C$41</f>
        <v>1.1785108757802394E-3</v>
      </c>
    </row>
    <row r="223" spans="1:20">
      <c r="A223" s="62" t="s">
        <v>791</v>
      </c>
      <c r="B223" s="59" t="s">
        <v>792</v>
      </c>
      <c r="C223" s="72" t="s">
        <v>28</v>
      </c>
      <c r="D223" s="72" t="s">
        <v>782</v>
      </c>
      <c r="E223" s="59" t="s">
        <v>363</v>
      </c>
      <c r="F223" s="72" t="s">
        <v>283</v>
      </c>
      <c r="G223" s="59" t="s">
        <v>788</v>
      </c>
      <c r="H223" s="59" t="s">
        <v>277</v>
      </c>
      <c r="I223" s="124" t="s">
        <v>1993</v>
      </c>
      <c r="J223" s="69">
        <v>3.8299999999954708</v>
      </c>
      <c r="K223" s="72" t="s">
        <v>122</v>
      </c>
      <c r="L223" s="73">
        <v>7.1289999999999992E-2</v>
      </c>
      <c r="M223" s="73">
        <v>7.4999999999845607E-2</v>
      </c>
      <c r="N223" s="69">
        <v>52909.718000000001</v>
      </c>
      <c r="O223" s="71">
        <v>101.25705000000001</v>
      </c>
      <c r="P223" s="124" t="s">
        <v>1993</v>
      </c>
      <c r="Q223" s="69">
        <v>194.31587073600002</v>
      </c>
      <c r="R223" s="70">
        <v>1.05819436E-4</v>
      </c>
      <c r="S223" s="70">
        <f t="shared" si="3"/>
        <v>2.7929141798244527E-3</v>
      </c>
      <c r="T223" s="70">
        <f>Q223/'סכום נכסי הקרן'!$C$41</f>
        <v>7.4508978180014447E-4</v>
      </c>
    </row>
    <row r="224" spans="1:20">
      <c r="A224" s="62" t="s">
        <v>793</v>
      </c>
      <c r="B224" s="59" t="s">
        <v>794</v>
      </c>
      <c r="C224" s="72" t="s">
        <v>28</v>
      </c>
      <c r="D224" s="72" t="s">
        <v>782</v>
      </c>
      <c r="E224" s="59" t="s">
        <v>795</v>
      </c>
      <c r="F224" s="72" t="s">
        <v>431</v>
      </c>
      <c r="G224" s="59" t="s">
        <v>796</v>
      </c>
      <c r="H224" s="59" t="s">
        <v>277</v>
      </c>
      <c r="I224" s="124" t="s">
        <v>1993</v>
      </c>
      <c r="J224" s="69">
        <v>9.4599999999974074</v>
      </c>
      <c r="K224" s="72" t="s">
        <v>122</v>
      </c>
      <c r="L224" s="73">
        <v>6.3750000000000001E-2</v>
      </c>
      <c r="M224" s="73">
        <v>6.8699999999984385E-2</v>
      </c>
      <c r="N224" s="69">
        <v>132413.53109999999</v>
      </c>
      <c r="O224" s="71">
        <v>94.761250000000004</v>
      </c>
      <c r="P224" s="124" t="s">
        <v>1993</v>
      </c>
      <c r="Q224" s="69">
        <v>455.10405343299999</v>
      </c>
      <c r="R224" s="70">
        <v>1.9104534857884863E-4</v>
      </c>
      <c r="S224" s="70">
        <f t="shared" si="3"/>
        <v>6.541239062533899E-3</v>
      </c>
      <c r="T224" s="70">
        <f>Q224/'סכום נכסי הקרן'!$C$41</f>
        <v>1.7450627094142595E-3</v>
      </c>
    </row>
    <row r="225" spans="1:20">
      <c r="A225" s="62" t="s">
        <v>797</v>
      </c>
      <c r="B225" s="59" t="s">
        <v>798</v>
      </c>
      <c r="C225" s="72" t="s">
        <v>28</v>
      </c>
      <c r="D225" s="72" t="s">
        <v>782</v>
      </c>
      <c r="E225" s="59" t="s">
        <v>799</v>
      </c>
      <c r="F225" s="72" t="s">
        <v>283</v>
      </c>
      <c r="G225" s="59" t="s">
        <v>796</v>
      </c>
      <c r="H225" s="59" t="s">
        <v>784</v>
      </c>
      <c r="I225" s="124" t="s">
        <v>1993</v>
      </c>
      <c r="J225" s="69">
        <v>2.1899999999999165</v>
      </c>
      <c r="K225" s="72" t="s">
        <v>122</v>
      </c>
      <c r="L225" s="73">
        <v>3.0769999999999999E-2</v>
      </c>
      <c r="M225" s="73">
        <v>8.6099999999984161E-2</v>
      </c>
      <c r="N225" s="69">
        <v>74324.230179999999</v>
      </c>
      <c r="O225" s="71">
        <v>89.040419999999997</v>
      </c>
      <c r="P225" s="124" t="s">
        <v>1993</v>
      </c>
      <c r="Q225" s="69">
        <v>240.02980505800002</v>
      </c>
      <c r="R225" s="70">
        <v>1.2387371696666666E-4</v>
      </c>
      <c r="S225" s="70">
        <f t="shared" si="3"/>
        <v>3.4499634208354376E-3</v>
      </c>
      <c r="T225" s="70">
        <f>Q225/'סכום נכסי הקרן'!$C$41</f>
        <v>9.2037646950194718E-4</v>
      </c>
    </row>
    <row r="226" spans="1:20">
      <c r="A226" s="62" t="s">
        <v>800</v>
      </c>
      <c r="B226" s="59" t="s">
        <v>801</v>
      </c>
      <c r="C226" s="72" t="s">
        <v>28</v>
      </c>
      <c r="D226" s="72" t="s">
        <v>782</v>
      </c>
      <c r="E226" s="59" t="s">
        <v>802</v>
      </c>
      <c r="F226" s="72" t="s">
        <v>1872</v>
      </c>
      <c r="G226" s="59" t="s">
        <v>803</v>
      </c>
      <c r="H226" s="59" t="s">
        <v>277</v>
      </c>
      <c r="I226" s="124" t="s">
        <v>1993</v>
      </c>
      <c r="J226" s="69">
        <v>5.5499999999924015</v>
      </c>
      <c r="K226" s="72" t="s">
        <v>124</v>
      </c>
      <c r="L226" s="73">
        <v>4.3749999999999997E-2</v>
      </c>
      <c r="M226" s="73">
        <v>5.4800000000068391E-2</v>
      </c>
      <c r="N226" s="69">
        <v>13923.61</v>
      </c>
      <c r="O226" s="71">
        <v>94.237790000000004</v>
      </c>
      <c r="P226" s="124" t="s">
        <v>1993</v>
      </c>
      <c r="Q226" s="69">
        <v>52.637417468000002</v>
      </c>
      <c r="R226" s="70">
        <v>9.2824066666666671E-6</v>
      </c>
      <c r="S226" s="70">
        <f t="shared" si="3"/>
        <v>7.5656089787667729E-4</v>
      </c>
      <c r="T226" s="70">
        <f>Q226/'סכום נכסי הקרן'!$C$41</f>
        <v>2.0183426987824106E-4</v>
      </c>
    </row>
    <row r="227" spans="1:20">
      <c r="A227" s="62" t="s">
        <v>804</v>
      </c>
      <c r="B227" s="59" t="s">
        <v>805</v>
      </c>
      <c r="C227" s="72" t="s">
        <v>28</v>
      </c>
      <c r="D227" s="72" t="s">
        <v>782</v>
      </c>
      <c r="E227" s="59" t="s">
        <v>802</v>
      </c>
      <c r="F227" s="72" t="s">
        <v>1872</v>
      </c>
      <c r="G227" s="59" t="s">
        <v>803</v>
      </c>
      <c r="H227" s="59" t="s">
        <v>277</v>
      </c>
      <c r="I227" s="124" t="s">
        <v>1993</v>
      </c>
      <c r="J227" s="69">
        <v>4.539999999997173</v>
      </c>
      <c r="K227" s="72" t="s">
        <v>124</v>
      </c>
      <c r="L227" s="73">
        <v>7.3749999999999996E-2</v>
      </c>
      <c r="M227" s="73">
        <v>5.31999999999309E-2</v>
      </c>
      <c r="N227" s="69">
        <v>28543.4005</v>
      </c>
      <c r="O227" s="71">
        <v>111.22803999999999</v>
      </c>
      <c r="P227" s="124" t="s">
        <v>1993</v>
      </c>
      <c r="Q227" s="69">
        <v>127.36134148400002</v>
      </c>
      <c r="R227" s="70">
        <v>3.5679250624999996E-5</v>
      </c>
      <c r="S227" s="70">
        <f t="shared" si="3"/>
        <v>1.8305725376153092E-3</v>
      </c>
      <c r="T227" s="70">
        <f>Q227/'סכום נכסי הקרן'!$C$41</f>
        <v>4.8835760957998981E-4</v>
      </c>
    </row>
    <row r="228" spans="1:20">
      <c r="A228" s="62" t="s">
        <v>806</v>
      </c>
      <c r="B228" s="59" t="s">
        <v>807</v>
      </c>
      <c r="C228" s="72" t="s">
        <v>28</v>
      </c>
      <c r="D228" s="72" t="s">
        <v>782</v>
      </c>
      <c r="E228" s="59" t="s">
        <v>802</v>
      </c>
      <c r="F228" s="72" t="s">
        <v>1872</v>
      </c>
      <c r="G228" s="59" t="s">
        <v>803</v>
      </c>
      <c r="H228" s="59" t="s">
        <v>277</v>
      </c>
      <c r="I228" s="124" t="s">
        <v>1993</v>
      </c>
      <c r="J228" s="69">
        <v>5.6899999999729065</v>
      </c>
      <c r="K228" s="72" t="s">
        <v>122</v>
      </c>
      <c r="L228" s="73">
        <v>8.1250000000000003E-2</v>
      </c>
      <c r="M228" s="73">
        <v>6.5299999999725314E-2</v>
      </c>
      <c r="N228" s="69">
        <v>26454.859</v>
      </c>
      <c r="O228" s="71">
        <v>111.16779</v>
      </c>
      <c r="P228" s="124" t="s">
        <v>1993</v>
      </c>
      <c r="Q228" s="69">
        <v>106.66746778100001</v>
      </c>
      <c r="R228" s="70">
        <v>5.2909718000000002E-5</v>
      </c>
      <c r="S228" s="70">
        <f t="shared" si="3"/>
        <v>1.5331381948532209E-3</v>
      </c>
      <c r="T228" s="70">
        <f>Q228/'סכום נכסי הקרן'!$C$41</f>
        <v>4.090084870221304E-4</v>
      </c>
    </row>
    <row r="229" spans="1:20">
      <c r="A229" s="123" t="s">
        <v>1993</v>
      </c>
      <c r="B229" s="124" t="s">
        <v>1993</v>
      </c>
      <c r="C229" s="124" t="s">
        <v>1993</v>
      </c>
      <c r="D229" s="124" t="s">
        <v>1993</v>
      </c>
      <c r="E229" s="124" t="s">
        <v>1993</v>
      </c>
      <c r="F229" s="124" t="s">
        <v>1993</v>
      </c>
      <c r="G229" s="124" t="s">
        <v>1993</v>
      </c>
      <c r="H229" s="124" t="s">
        <v>1993</v>
      </c>
      <c r="I229" s="124" t="s">
        <v>1993</v>
      </c>
      <c r="J229" s="124" t="s">
        <v>1993</v>
      </c>
      <c r="K229" s="124" t="s">
        <v>1993</v>
      </c>
      <c r="L229" s="124" t="s">
        <v>1993</v>
      </c>
      <c r="M229" s="124" t="s">
        <v>1993</v>
      </c>
      <c r="N229" s="124" t="s">
        <v>1993</v>
      </c>
      <c r="O229" s="124" t="s">
        <v>1993</v>
      </c>
      <c r="P229" s="124" t="s">
        <v>1993</v>
      </c>
      <c r="Q229" s="124" t="s">
        <v>1993</v>
      </c>
      <c r="R229" s="124" t="s">
        <v>1993</v>
      </c>
      <c r="S229" s="124" t="s">
        <v>1993</v>
      </c>
      <c r="T229" s="124" t="s">
        <v>1993</v>
      </c>
    </row>
    <row r="230" spans="1:20">
      <c r="A230" s="75" t="s">
        <v>62</v>
      </c>
      <c r="B230" s="121" t="s">
        <v>1993</v>
      </c>
      <c r="C230" s="121" t="s">
        <v>1993</v>
      </c>
      <c r="D230" s="121" t="s">
        <v>1993</v>
      </c>
      <c r="E230" s="121" t="s">
        <v>1993</v>
      </c>
      <c r="F230" s="121" t="s">
        <v>1993</v>
      </c>
      <c r="G230" s="121" t="s">
        <v>1993</v>
      </c>
      <c r="H230" s="121" t="s">
        <v>1993</v>
      </c>
      <c r="I230" s="121" t="s">
        <v>1993</v>
      </c>
      <c r="J230" s="66">
        <v>4.7017396274751793</v>
      </c>
      <c r="K230" s="121" t="s">
        <v>1993</v>
      </c>
      <c r="L230" s="121" t="s">
        <v>1993</v>
      </c>
      <c r="M230" s="77">
        <v>6.1954300927917483E-2</v>
      </c>
      <c r="N230" s="121" t="s">
        <v>1993</v>
      </c>
      <c r="O230" s="121" t="s">
        <v>1993</v>
      </c>
      <c r="P230" s="121" t="s">
        <v>1993</v>
      </c>
      <c r="Q230" s="66">
        <v>9536.8110731750039</v>
      </c>
      <c r="R230" s="121" t="s">
        <v>1993</v>
      </c>
      <c r="S230" s="67">
        <f t="shared" si="3"/>
        <v>0.13707318283211484</v>
      </c>
      <c r="T230" s="67">
        <f>Q230/'סכום נכסי הקרן'!$C$41</f>
        <v>3.6568194119538322E-2</v>
      </c>
    </row>
    <row r="231" spans="1:20">
      <c r="A231" s="62" t="s">
        <v>808</v>
      </c>
      <c r="B231" s="59" t="s">
        <v>809</v>
      </c>
      <c r="C231" s="72" t="s">
        <v>28</v>
      </c>
      <c r="D231" s="72" t="s">
        <v>782</v>
      </c>
      <c r="E231" s="124" t="s">
        <v>1993</v>
      </c>
      <c r="F231" s="72" t="s">
        <v>810</v>
      </c>
      <c r="G231" s="59" t="s">
        <v>276</v>
      </c>
      <c r="H231" s="59" t="s">
        <v>784</v>
      </c>
      <c r="I231" s="124" t="s">
        <v>1993</v>
      </c>
      <c r="J231" s="69">
        <v>7.1599999999815385</v>
      </c>
      <c r="K231" s="72" t="s">
        <v>124</v>
      </c>
      <c r="L231" s="73">
        <v>4.2519999999999995E-2</v>
      </c>
      <c r="M231" s="73">
        <v>4.359999999985089E-2</v>
      </c>
      <c r="N231" s="69">
        <v>27847.22</v>
      </c>
      <c r="O231" s="71">
        <v>100.85723</v>
      </c>
      <c r="P231" s="124" t="s">
        <v>1993</v>
      </c>
      <c r="Q231" s="69">
        <v>112.66953283799999</v>
      </c>
      <c r="R231" s="70">
        <v>2.2277776E-5</v>
      </c>
      <c r="S231" s="70">
        <f t="shared" si="3"/>
        <v>1.6194062518185672E-3</v>
      </c>
      <c r="T231" s="70">
        <f>Q231/'סכום נכסי הקרן'!$C$41</f>
        <v>4.3202295993539138E-4</v>
      </c>
    </row>
    <row r="232" spans="1:20">
      <c r="A232" s="62" t="s">
        <v>811</v>
      </c>
      <c r="B232" s="59" t="s">
        <v>812</v>
      </c>
      <c r="C232" s="72" t="s">
        <v>28</v>
      </c>
      <c r="D232" s="72" t="s">
        <v>782</v>
      </c>
      <c r="E232" s="124" t="s">
        <v>1993</v>
      </c>
      <c r="F232" s="72" t="s">
        <v>810</v>
      </c>
      <c r="G232" s="59" t="s">
        <v>813</v>
      </c>
      <c r="H232" s="59" t="s">
        <v>784</v>
      </c>
      <c r="I232" s="124" t="s">
        <v>1993</v>
      </c>
      <c r="J232" s="69">
        <v>0.69000000182902976</v>
      </c>
      <c r="K232" s="72" t="s">
        <v>122</v>
      </c>
      <c r="L232" s="73">
        <v>4.4999999999999998E-2</v>
      </c>
      <c r="M232" s="73">
        <v>6.0699999597613435E-2</v>
      </c>
      <c r="N232" s="69">
        <v>18.100693</v>
      </c>
      <c r="O232" s="71">
        <v>99.935000000000002</v>
      </c>
      <c r="P232" s="124" t="s">
        <v>1993</v>
      </c>
      <c r="Q232" s="69">
        <v>6.5608552000000001E-2</v>
      </c>
      <c r="R232" s="70">
        <v>3.6201385999999998E-8</v>
      </c>
      <c r="S232" s="70">
        <f t="shared" si="3"/>
        <v>9.4299582686944196E-7</v>
      </c>
      <c r="T232" s="70">
        <f>Q232/'סכום נכסי הקרן'!$C$41</f>
        <v>2.5157112236250741E-7</v>
      </c>
    </row>
    <row r="233" spans="1:20">
      <c r="A233" s="62" t="s">
        <v>814</v>
      </c>
      <c r="B233" s="59" t="s">
        <v>815</v>
      </c>
      <c r="C233" s="72" t="s">
        <v>28</v>
      </c>
      <c r="D233" s="72" t="s">
        <v>782</v>
      </c>
      <c r="E233" s="124" t="s">
        <v>1993</v>
      </c>
      <c r="F233" s="72" t="s">
        <v>810</v>
      </c>
      <c r="G233" s="59" t="s">
        <v>816</v>
      </c>
      <c r="H233" s="59" t="s">
        <v>817</v>
      </c>
      <c r="I233" s="124" t="s">
        <v>1993</v>
      </c>
      <c r="J233" s="69">
        <v>6.4100000000038175</v>
      </c>
      <c r="K233" s="72" t="s">
        <v>122</v>
      </c>
      <c r="L233" s="73">
        <v>0.03</v>
      </c>
      <c r="M233" s="73">
        <v>6.2900000000045933E-2</v>
      </c>
      <c r="N233" s="69">
        <v>51517.357000000004</v>
      </c>
      <c r="O233" s="71">
        <v>82.705669999999998</v>
      </c>
      <c r="P233" s="124" t="s">
        <v>1993</v>
      </c>
      <c r="Q233" s="69">
        <v>154.53839470100002</v>
      </c>
      <c r="R233" s="70">
        <v>2.9438489714285716E-5</v>
      </c>
      <c r="S233" s="70">
        <f t="shared" si="3"/>
        <v>2.2211900255647418E-3</v>
      </c>
      <c r="T233" s="70">
        <f>Q233/'סכום נכסי הקרן'!$C$41</f>
        <v>5.9256600272218683E-4</v>
      </c>
    </row>
    <row r="234" spans="1:20">
      <c r="A234" s="62" t="s">
        <v>818</v>
      </c>
      <c r="B234" s="59" t="s">
        <v>819</v>
      </c>
      <c r="C234" s="72" t="s">
        <v>28</v>
      </c>
      <c r="D234" s="72" t="s">
        <v>782</v>
      </c>
      <c r="E234" s="124" t="s">
        <v>1993</v>
      </c>
      <c r="F234" s="72" t="s">
        <v>810</v>
      </c>
      <c r="G234" s="59" t="s">
        <v>816</v>
      </c>
      <c r="H234" s="59" t="s">
        <v>817</v>
      </c>
      <c r="I234" s="124" t="s">
        <v>1993</v>
      </c>
      <c r="J234" s="69">
        <v>7.0500000000228917</v>
      </c>
      <c r="K234" s="72" t="s">
        <v>122</v>
      </c>
      <c r="L234" s="73">
        <v>3.5000000000000003E-2</v>
      </c>
      <c r="M234" s="73">
        <v>6.3600000000227336E-2</v>
      </c>
      <c r="N234" s="69">
        <v>20885.415000000001</v>
      </c>
      <c r="O234" s="71">
        <v>83.612889999999993</v>
      </c>
      <c r="P234" s="124" t="s">
        <v>1993</v>
      </c>
      <c r="Q234" s="69">
        <v>63.337934071000006</v>
      </c>
      <c r="R234" s="70">
        <v>4.1770829999999999E-5</v>
      </c>
      <c r="S234" s="70">
        <f t="shared" si="3"/>
        <v>9.1036009317024488E-4</v>
      </c>
      <c r="T234" s="70">
        <f>Q234/'סכום נכסי הקרן'!$C$41</f>
        <v>2.4286460646721737E-4</v>
      </c>
    </row>
    <row r="235" spans="1:20">
      <c r="A235" s="62" t="s">
        <v>820</v>
      </c>
      <c r="B235" s="59" t="s">
        <v>821</v>
      </c>
      <c r="C235" s="72" t="s">
        <v>28</v>
      </c>
      <c r="D235" s="72" t="s">
        <v>782</v>
      </c>
      <c r="E235" s="124" t="s">
        <v>1993</v>
      </c>
      <c r="F235" s="72" t="s">
        <v>810</v>
      </c>
      <c r="G235" s="59" t="s">
        <v>822</v>
      </c>
      <c r="H235" s="59" t="s">
        <v>817</v>
      </c>
      <c r="I235" s="124" t="s">
        <v>1993</v>
      </c>
      <c r="J235" s="69">
        <v>3.5399999999974061</v>
      </c>
      <c r="K235" s="72" t="s">
        <v>122</v>
      </c>
      <c r="L235" s="73">
        <v>3.2000000000000001E-2</v>
      </c>
      <c r="M235" s="73">
        <v>9.8799999999887061E-2</v>
      </c>
      <c r="N235" s="69">
        <v>44555.552000000003</v>
      </c>
      <c r="O235" s="71">
        <v>81.108329999999995</v>
      </c>
      <c r="P235" s="124" t="s">
        <v>1993</v>
      </c>
      <c r="Q235" s="69">
        <v>131.07348947100002</v>
      </c>
      <c r="R235" s="70">
        <v>3.5644441600000002E-5</v>
      </c>
      <c r="S235" s="70">
        <f t="shared" si="3"/>
        <v>1.8839274731191867E-3</v>
      </c>
      <c r="T235" s="70">
        <f>Q235/'סכום נכסי הקרן'!$C$41</f>
        <v>5.025915654744182E-4</v>
      </c>
    </row>
    <row r="236" spans="1:20">
      <c r="A236" s="62" t="s">
        <v>823</v>
      </c>
      <c r="B236" s="59" t="s">
        <v>824</v>
      </c>
      <c r="C236" s="72" t="s">
        <v>28</v>
      </c>
      <c r="D236" s="72" t="s">
        <v>782</v>
      </c>
      <c r="E236" s="124" t="s">
        <v>1993</v>
      </c>
      <c r="F236" s="72" t="s">
        <v>810</v>
      </c>
      <c r="G236" s="59" t="s">
        <v>825</v>
      </c>
      <c r="H236" s="59" t="s">
        <v>784</v>
      </c>
      <c r="I236" s="124" t="s">
        <v>1993</v>
      </c>
      <c r="J236" s="69">
        <v>7.1800000000114945</v>
      </c>
      <c r="K236" s="72" t="s">
        <v>124</v>
      </c>
      <c r="L236" s="73">
        <v>4.2500000000000003E-2</v>
      </c>
      <c r="M236" s="73">
        <v>4.3900000000088181E-2</v>
      </c>
      <c r="N236" s="69">
        <v>55694.44</v>
      </c>
      <c r="O236" s="71">
        <v>102.01258</v>
      </c>
      <c r="P236" s="124" t="s">
        <v>1993</v>
      </c>
      <c r="Q236" s="69">
        <v>227.92038814099999</v>
      </c>
      <c r="R236" s="70">
        <v>4.4555551999999999E-5</v>
      </c>
      <c r="S236" s="70">
        <f t="shared" si="3"/>
        <v>3.2759140130912577E-3</v>
      </c>
      <c r="T236" s="70">
        <f>Q236/'סכום נכסי הקרן'!$C$41</f>
        <v>8.7394380924501558E-4</v>
      </c>
    </row>
    <row r="237" spans="1:20">
      <c r="A237" s="62" t="s">
        <v>826</v>
      </c>
      <c r="B237" s="59" t="s">
        <v>827</v>
      </c>
      <c r="C237" s="72" t="s">
        <v>28</v>
      </c>
      <c r="D237" s="72" t="s">
        <v>782</v>
      </c>
      <c r="E237" s="124" t="s">
        <v>1993</v>
      </c>
      <c r="F237" s="72" t="s">
        <v>828</v>
      </c>
      <c r="G237" s="59" t="s">
        <v>825</v>
      </c>
      <c r="H237" s="59" t="s">
        <v>784</v>
      </c>
      <c r="I237" s="124" t="s">
        <v>1993</v>
      </c>
      <c r="J237" s="69">
        <v>7.3700000000111832</v>
      </c>
      <c r="K237" s="72" t="s">
        <v>122</v>
      </c>
      <c r="L237" s="73">
        <v>5.8749999999999997E-2</v>
      </c>
      <c r="M237" s="73">
        <v>5.4800000000074546E-2</v>
      </c>
      <c r="N237" s="69">
        <v>27847.22</v>
      </c>
      <c r="O237" s="71">
        <v>106.23860000000001</v>
      </c>
      <c r="P237" s="124" t="s">
        <v>1993</v>
      </c>
      <c r="Q237" s="69">
        <v>107.30296664000001</v>
      </c>
      <c r="R237" s="70">
        <v>2.5315654545454547E-5</v>
      </c>
      <c r="S237" s="70">
        <f t="shared" si="3"/>
        <v>1.5422722597540478E-3</v>
      </c>
      <c r="T237" s="70">
        <f>Q237/'סכום נכסי הקרן'!$C$41</f>
        <v>4.1144526022234858E-4</v>
      </c>
    </row>
    <row r="238" spans="1:20">
      <c r="A238" s="62" t="s">
        <v>829</v>
      </c>
      <c r="B238" s="59" t="s">
        <v>830</v>
      </c>
      <c r="C238" s="72" t="s">
        <v>28</v>
      </c>
      <c r="D238" s="72" t="s">
        <v>782</v>
      </c>
      <c r="E238" s="124" t="s">
        <v>1993</v>
      </c>
      <c r="F238" s="72" t="s">
        <v>787</v>
      </c>
      <c r="G238" s="59" t="s">
        <v>825</v>
      </c>
      <c r="H238" s="59" t="s">
        <v>784</v>
      </c>
      <c r="I238" s="124" t="s">
        <v>1993</v>
      </c>
      <c r="J238" s="69">
        <v>3.3300000000061103</v>
      </c>
      <c r="K238" s="72" t="s">
        <v>125</v>
      </c>
      <c r="L238" s="73">
        <v>4.6249999999999999E-2</v>
      </c>
      <c r="M238" s="73">
        <v>5.8300000000140802E-2</v>
      </c>
      <c r="N238" s="69">
        <v>41770.83</v>
      </c>
      <c r="O238" s="71">
        <v>97.506600000000006</v>
      </c>
      <c r="P238" s="124" t="s">
        <v>1993</v>
      </c>
      <c r="Q238" s="69">
        <v>188.20609154499999</v>
      </c>
      <c r="R238" s="70">
        <v>8.3541659999999997E-5</v>
      </c>
      <c r="S238" s="70">
        <f t="shared" si="3"/>
        <v>2.7050979408651354E-3</v>
      </c>
      <c r="T238" s="70">
        <f>Q238/'סכום נכסי הקרן'!$C$41</f>
        <v>7.21662287035941E-4</v>
      </c>
    </row>
    <row r="239" spans="1:20">
      <c r="A239" s="62" t="s">
        <v>831</v>
      </c>
      <c r="B239" s="59" t="s">
        <v>832</v>
      </c>
      <c r="C239" s="72" t="s">
        <v>28</v>
      </c>
      <c r="D239" s="72" t="s">
        <v>782</v>
      </c>
      <c r="E239" s="124" t="s">
        <v>1993</v>
      </c>
      <c r="F239" s="72" t="s">
        <v>787</v>
      </c>
      <c r="G239" s="59" t="s">
        <v>783</v>
      </c>
      <c r="H239" s="59" t="s">
        <v>784</v>
      </c>
      <c r="I239" s="124" t="s">
        <v>1993</v>
      </c>
      <c r="J239" s="69">
        <v>6.9100000000225776</v>
      </c>
      <c r="K239" s="72" t="s">
        <v>122</v>
      </c>
      <c r="L239" s="73">
        <v>6.7419999999999994E-2</v>
      </c>
      <c r="M239" s="73">
        <v>5.6400000000166879E-2</v>
      </c>
      <c r="N239" s="69">
        <v>20885.415000000001</v>
      </c>
      <c r="O239" s="71">
        <v>107.58701000000001</v>
      </c>
      <c r="P239" s="124" t="s">
        <v>1993</v>
      </c>
      <c r="Q239" s="69">
        <v>81.498667376</v>
      </c>
      <c r="R239" s="70">
        <v>1.6708332000000001E-5</v>
      </c>
      <c r="S239" s="70">
        <f t="shared" si="3"/>
        <v>1.1713854503447774E-3</v>
      </c>
      <c r="T239" s="70">
        <f>Q239/'סכום נכסי הקרן'!$C$41</f>
        <v>3.1250059021008394E-4</v>
      </c>
    </row>
    <row r="240" spans="1:20">
      <c r="A240" s="62" t="s">
        <v>833</v>
      </c>
      <c r="B240" s="59" t="s">
        <v>834</v>
      </c>
      <c r="C240" s="72" t="s">
        <v>28</v>
      </c>
      <c r="D240" s="72" t="s">
        <v>782</v>
      </c>
      <c r="E240" s="124" t="s">
        <v>1993</v>
      </c>
      <c r="F240" s="72" t="s">
        <v>787</v>
      </c>
      <c r="G240" s="59" t="s">
        <v>783</v>
      </c>
      <c r="H240" s="59" t="s">
        <v>784</v>
      </c>
      <c r="I240" s="124" t="s">
        <v>1993</v>
      </c>
      <c r="J240" s="69">
        <v>4.9499999999751338</v>
      </c>
      <c r="K240" s="72" t="s">
        <v>122</v>
      </c>
      <c r="L240" s="73">
        <v>3.9329999999999997E-2</v>
      </c>
      <c r="M240" s="73">
        <v>5.8699999999800072E-2</v>
      </c>
      <c r="N240" s="69">
        <v>29448.435150000001</v>
      </c>
      <c r="O240" s="71">
        <v>92.249899999999997</v>
      </c>
      <c r="P240" s="124" t="s">
        <v>1993</v>
      </c>
      <c r="Q240" s="69">
        <v>98.531633231000001</v>
      </c>
      <c r="R240" s="70">
        <v>1.9632290099999999E-5</v>
      </c>
      <c r="S240" s="70">
        <f t="shared" si="3"/>
        <v>1.4162013353299344E-3</v>
      </c>
      <c r="T240" s="70">
        <f>Q240/'סכום נכסי הקרן'!$C$41</f>
        <v>3.7781223338283096E-4</v>
      </c>
    </row>
    <row r="241" spans="1:20">
      <c r="A241" s="62" t="s">
        <v>835</v>
      </c>
      <c r="B241" s="59" t="s">
        <v>836</v>
      </c>
      <c r="C241" s="72" t="s">
        <v>28</v>
      </c>
      <c r="D241" s="72" t="s">
        <v>782</v>
      </c>
      <c r="E241" s="124" t="s">
        <v>1993</v>
      </c>
      <c r="F241" s="72" t="s">
        <v>1873</v>
      </c>
      <c r="G241" s="59" t="s">
        <v>783</v>
      </c>
      <c r="H241" s="59" t="s">
        <v>277</v>
      </c>
      <c r="I241" s="124" t="s">
        <v>1993</v>
      </c>
      <c r="J241" s="69">
        <v>2.5499999999904341</v>
      </c>
      <c r="K241" s="72" t="s">
        <v>122</v>
      </c>
      <c r="L241" s="73">
        <v>4.7500000000000001E-2</v>
      </c>
      <c r="M241" s="73">
        <v>7.349999999983145E-2</v>
      </c>
      <c r="N241" s="69">
        <v>32024.303</v>
      </c>
      <c r="O241" s="71">
        <v>94.50067</v>
      </c>
      <c r="P241" s="124" t="s">
        <v>1993</v>
      </c>
      <c r="Q241" s="69">
        <v>109.76455323100001</v>
      </c>
      <c r="R241" s="70">
        <v>2.3073012453573784E-5</v>
      </c>
      <c r="S241" s="70">
        <f t="shared" si="3"/>
        <v>1.5776527979922759E-3</v>
      </c>
      <c r="T241" s="70">
        <f>Q241/'סכום נכסי הקרן'!$C$41</f>
        <v>4.2088403127601195E-4</v>
      </c>
    </row>
    <row r="242" spans="1:20">
      <c r="A242" s="62" t="s">
        <v>837</v>
      </c>
      <c r="B242" s="59" t="s">
        <v>838</v>
      </c>
      <c r="C242" s="72" t="s">
        <v>28</v>
      </c>
      <c r="D242" s="72" t="s">
        <v>782</v>
      </c>
      <c r="E242" s="124" t="s">
        <v>1993</v>
      </c>
      <c r="F242" s="72" t="s">
        <v>1873</v>
      </c>
      <c r="G242" s="59" t="s">
        <v>783</v>
      </c>
      <c r="H242" s="59" t="s">
        <v>277</v>
      </c>
      <c r="I242" s="124" t="s">
        <v>1993</v>
      </c>
      <c r="J242" s="69">
        <v>5.6200000000243531</v>
      </c>
      <c r="K242" s="72" t="s">
        <v>122</v>
      </c>
      <c r="L242" s="73">
        <v>5.1249999999999997E-2</v>
      </c>
      <c r="M242" s="73">
        <v>7.2100000000309097E-2</v>
      </c>
      <c r="N242" s="69">
        <v>22904.338449999996</v>
      </c>
      <c r="O242" s="71">
        <v>89.959670000000003</v>
      </c>
      <c r="P242" s="124" t="s">
        <v>1993</v>
      </c>
      <c r="Q242" s="69">
        <v>74.733125489000003</v>
      </c>
      <c r="R242" s="70">
        <v>1.7456829929515201E-5</v>
      </c>
      <c r="S242" s="70">
        <f t="shared" si="3"/>
        <v>1.0741438930863363E-3</v>
      </c>
      <c r="T242" s="70">
        <f>Q242/'סכום נכסי הקרן'!$C$41</f>
        <v>2.8655862206691953E-4</v>
      </c>
    </row>
    <row r="243" spans="1:20">
      <c r="A243" s="62" t="s">
        <v>839</v>
      </c>
      <c r="B243" s="59" t="s">
        <v>840</v>
      </c>
      <c r="C243" s="72" t="s">
        <v>28</v>
      </c>
      <c r="D243" s="72" t="s">
        <v>782</v>
      </c>
      <c r="E243" s="124" t="s">
        <v>1993</v>
      </c>
      <c r="F243" s="72" t="s">
        <v>1874</v>
      </c>
      <c r="G243" s="59" t="s">
        <v>788</v>
      </c>
      <c r="H243" s="59" t="s">
        <v>277</v>
      </c>
      <c r="I243" s="124" t="s">
        <v>1993</v>
      </c>
      <c r="J243" s="69">
        <v>6.9600000000194182</v>
      </c>
      <c r="K243" s="72" t="s">
        <v>122</v>
      </c>
      <c r="L243" s="73">
        <v>3.3000000000000002E-2</v>
      </c>
      <c r="M243" s="73">
        <v>5.2700000000126972E-2</v>
      </c>
      <c r="N243" s="69">
        <v>41770.83</v>
      </c>
      <c r="O243" s="71">
        <v>88.376000000000005</v>
      </c>
      <c r="P243" s="124" t="s">
        <v>1993</v>
      </c>
      <c r="Q243" s="69">
        <v>133.89211488999999</v>
      </c>
      <c r="R243" s="70">
        <v>1.04427075E-5</v>
      </c>
      <c r="S243" s="70">
        <f t="shared" si="3"/>
        <v>1.9244397527931093E-3</v>
      </c>
      <c r="T243" s="70">
        <f>Q243/'סכום נכסי הקרן'!$C$41</f>
        <v>5.1339937541019175E-4</v>
      </c>
    </row>
    <row r="244" spans="1:20">
      <c r="A244" s="62" t="s">
        <v>841</v>
      </c>
      <c r="B244" s="59" t="s">
        <v>842</v>
      </c>
      <c r="C244" s="72" t="s">
        <v>28</v>
      </c>
      <c r="D244" s="72" t="s">
        <v>782</v>
      </c>
      <c r="E244" s="124" t="s">
        <v>1993</v>
      </c>
      <c r="F244" s="72" t="s">
        <v>810</v>
      </c>
      <c r="G244" s="59" t="s">
        <v>843</v>
      </c>
      <c r="H244" s="59" t="s">
        <v>817</v>
      </c>
      <c r="I244" s="124" t="s">
        <v>1993</v>
      </c>
      <c r="J244" s="69">
        <v>6.5200000000051945</v>
      </c>
      <c r="K244" s="72" t="s">
        <v>124</v>
      </c>
      <c r="L244" s="73">
        <v>5.7999999999999996E-2</v>
      </c>
      <c r="M244" s="73">
        <v>4.580000000009956E-2</v>
      </c>
      <c r="N244" s="69">
        <v>20885.415000000001</v>
      </c>
      <c r="O244" s="71">
        <v>110.29677</v>
      </c>
      <c r="P244" s="124" t="s">
        <v>1993</v>
      </c>
      <c r="Q244" s="69">
        <v>92.410965275999999</v>
      </c>
      <c r="R244" s="70">
        <v>4.1770829999999999E-5</v>
      </c>
      <c r="S244" s="70">
        <f t="shared" si="3"/>
        <v>1.3282285914836974E-3</v>
      </c>
      <c r="T244" s="70">
        <f>Q244/'סכום נכסי הקרן'!$C$41</f>
        <v>3.5434298646136887E-4</v>
      </c>
    </row>
    <row r="245" spans="1:20">
      <c r="A245" s="62" t="s">
        <v>844</v>
      </c>
      <c r="B245" s="59" t="s">
        <v>845</v>
      </c>
      <c r="C245" s="72" t="s">
        <v>28</v>
      </c>
      <c r="D245" s="72" t="s">
        <v>782</v>
      </c>
      <c r="E245" s="124" t="s">
        <v>1993</v>
      </c>
      <c r="F245" s="72" t="s">
        <v>787</v>
      </c>
      <c r="G245" s="59" t="s">
        <v>788</v>
      </c>
      <c r="H245" s="59" t="s">
        <v>784</v>
      </c>
      <c r="I245" s="124" t="s">
        <v>1993</v>
      </c>
      <c r="J245" s="69">
        <v>7.2599999999969489</v>
      </c>
      <c r="K245" s="72" t="s">
        <v>122</v>
      </c>
      <c r="L245" s="73">
        <v>6.1740000000000003E-2</v>
      </c>
      <c r="M245" s="73">
        <v>5.6799999999959321E-2</v>
      </c>
      <c r="N245" s="69">
        <v>20885.415000000001</v>
      </c>
      <c r="O245" s="71">
        <v>103.84925</v>
      </c>
      <c r="P245" s="124" t="s">
        <v>1993</v>
      </c>
      <c r="Q245" s="69">
        <v>78.667260974000001</v>
      </c>
      <c r="R245" s="70">
        <v>6.5266921875000004E-6</v>
      </c>
      <c r="S245" s="70">
        <f t="shared" si="3"/>
        <v>1.1306894688017397E-3</v>
      </c>
      <c r="T245" s="70">
        <f>Q245/'סכום נכסי הקרן'!$C$41</f>
        <v>3.0164377254376007E-4</v>
      </c>
    </row>
    <row r="246" spans="1:20">
      <c r="A246" s="62" t="s">
        <v>846</v>
      </c>
      <c r="B246" s="59" t="s">
        <v>847</v>
      </c>
      <c r="C246" s="72" t="s">
        <v>28</v>
      </c>
      <c r="D246" s="72" t="s">
        <v>782</v>
      </c>
      <c r="E246" s="124" t="s">
        <v>1993</v>
      </c>
      <c r="F246" s="72" t="s">
        <v>1875</v>
      </c>
      <c r="G246" s="59" t="s">
        <v>788</v>
      </c>
      <c r="H246" s="59" t="s">
        <v>277</v>
      </c>
      <c r="I246" s="124" t="s">
        <v>1993</v>
      </c>
      <c r="J246" s="69">
        <v>6.7199999999832603</v>
      </c>
      <c r="K246" s="72" t="s">
        <v>122</v>
      </c>
      <c r="L246" s="73">
        <v>6.4000000000000001E-2</v>
      </c>
      <c r="M246" s="73">
        <v>5.4599999999916299E-2</v>
      </c>
      <c r="N246" s="69">
        <v>18100.692999999999</v>
      </c>
      <c r="O246" s="71">
        <v>109.184</v>
      </c>
      <c r="P246" s="124" t="s">
        <v>1993</v>
      </c>
      <c r="Q246" s="69">
        <v>71.680620959999999</v>
      </c>
      <c r="R246" s="70">
        <v>1.8100692999999999E-5</v>
      </c>
      <c r="S246" s="70">
        <f t="shared" si="3"/>
        <v>1.0302700543168557E-3</v>
      </c>
      <c r="T246" s="70">
        <f>Q246/'סכום נכסי הקרן'!$C$41</f>
        <v>2.7485402004526286E-4</v>
      </c>
    </row>
    <row r="247" spans="1:20">
      <c r="A247" s="62" t="s">
        <v>848</v>
      </c>
      <c r="B247" s="59" t="s">
        <v>849</v>
      </c>
      <c r="C247" s="72" t="s">
        <v>28</v>
      </c>
      <c r="D247" s="72" t="s">
        <v>782</v>
      </c>
      <c r="E247" s="124" t="s">
        <v>1993</v>
      </c>
      <c r="F247" s="72" t="s">
        <v>787</v>
      </c>
      <c r="G247" s="59" t="s">
        <v>788</v>
      </c>
      <c r="H247" s="59" t="s">
        <v>784</v>
      </c>
      <c r="I247" s="124" t="s">
        <v>1993</v>
      </c>
      <c r="J247" s="69">
        <v>4.0500000000038527</v>
      </c>
      <c r="K247" s="72" t="s">
        <v>124</v>
      </c>
      <c r="L247" s="73">
        <v>4.1250000000000002E-2</v>
      </c>
      <c r="M247" s="73">
        <v>4.0000000000059266E-2</v>
      </c>
      <c r="N247" s="69">
        <v>41353.121700000003</v>
      </c>
      <c r="O247" s="71">
        <v>101.70789000000001</v>
      </c>
      <c r="P247" s="124" t="s">
        <v>1993</v>
      </c>
      <c r="Q247" s="69">
        <v>168.72544470699998</v>
      </c>
      <c r="R247" s="70">
        <v>4.1353121700000001E-5</v>
      </c>
      <c r="S247" s="70">
        <f t="shared" si="3"/>
        <v>2.4251013838164233E-3</v>
      </c>
      <c r="T247" s="70">
        <f>Q247/'סכום נכסי הקרן'!$C$41</f>
        <v>6.4696519283115967E-4</v>
      </c>
    </row>
    <row r="248" spans="1:20">
      <c r="A248" s="62" t="s">
        <v>850</v>
      </c>
      <c r="B248" s="59" t="s">
        <v>851</v>
      </c>
      <c r="C248" s="72" t="s">
        <v>28</v>
      </c>
      <c r="D248" s="72" t="s">
        <v>782</v>
      </c>
      <c r="E248" s="124" t="s">
        <v>1993</v>
      </c>
      <c r="F248" s="72" t="s">
        <v>1876</v>
      </c>
      <c r="G248" s="59" t="s">
        <v>788</v>
      </c>
      <c r="H248" s="59" t="s">
        <v>784</v>
      </c>
      <c r="I248" s="124" t="s">
        <v>1993</v>
      </c>
      <c r="J248" s="69">
        <v>6.7799999999979468</v>
      </c>
      <c r="K248" s="72" t="s">
        <v>122</v>
      </c>
      <c r="L248" s="73">
        <v>6.7979999999999999E-2</v>
      </c>
      <c r="M248" s="73">
        <v>5.8299999999970417E-2</v>
      </c>
      <c r="N248" s="69">
        <v>41770.83</v>
      </c>
      <c r="O248" s="71">
        <v>109.3091</v>
      </c>
      <c r="P248" s="124" t="s">
        <v>1993</v>
      </c>
      <c r="Q248" s="69">
        <v>165.60634760299999</v>
      </c>
      <c r="R248" s="70">
        <v>4.1770829999999999E-5</v>
      </c>
      <c r="S248" s="70">
        <f t="shared" si="3"/>
        <v>2.3802704057958664E-3</v>
      </c>
      <c r="T248" s="70">
        <f>Q248/'סכום נכסי הקרן'!$C$41</f>
        <v>6.3500524652399339E-4</v>
      </c>
    </row>
    <row r="249" spans="1:20">
      <c r="A249" s="62" t="s">
        <v>852</v>
      </c>
      <c r="B249" s="59" t="s">
        <v>853</v>
      </c>
      <c r="C249" s="72" t="s">
        <v>28</v>
      </c>
      <c r="D249" s="72" t="s">
        <v>782</v>
      </c>
      <c r="E249" s="124" t="s">
        <v>1993</v>
      </c>
      <c r="F249" s="72" t="s">
        <v>810</v>
      </c>
      <c r="G249" s="59" t="s">
        <v>788</v>
      </c>
      <c r="H249" s="59" t="s">
        <v>277</v>
      </c>
      <c r="I249" s="124" t="s">
        <v>1993</v>
      </c>
      <c r="J249" s="69">
        <v>6.5900000000182155</v>
      </c>
      <c r="K249" s="72" t="s">
        <v>122</v>
      </c>
      <c r="L249" s="73">
        <v>0.06</v>
      </c>
      <c r="M249" s="73">
        <v>6.0300000000204038E-2</v>
      </c>
      <c r="N249" s="69">
        <v>34809.025000000001</v>
      </c>
      <c r="O249" s="71">
        <v>101.31632999999999</v>
      </c>
      <c r="P249" s="124" t="s">
        <v>1993</v>
      </c>
      <c r="Q249" s="69">
        <v>127.91423521300001</v>
      </c>
      <c r="R249" s="70">
        <v>2.9007520833333336E-5</v>
      </c>
      <c r="S249" s="70">
        <f t="shared" si="3"/>
        <v>1.8385193138092005E-3</v>
      </c>
      <c r="T249" s="70">
        <f>Q249/'סכום נכסי הקרן'!$C$41</f>
        <v>4.9047763954120148E-4</v>
      </c>
    </row>
    <row r="250" spans="1:20">
      <c r="A250" s="62" t="s">
        <v>854</v>
      </c>
      <c r="B250" s="59" t="s">
        <v>855</v>
      </c>
      <c r="C250" s="72" t="s">
        <v>28</v>
      </c>
      <c r="D250" s="72" t="s">
        <v>782</v>
      </c>
      <c r="E250" s="124" t="s">
        <v>1993</v>
      </c>
      <c r="F250" s="72" t="s">
        <v>787</v>
      </c>
      <c r="G250" s="59" t="s">
        <v>788</v>
      </c>
      <c r="H250" s="59" t="s">
        <v>784</v>
      </c>
      <c r="I250" s="124" t="s">
        <v>1993</v>
      </c>
      <c r="J250" s="69">
        <v>3.290000000004595</v>
      </c>
      <c r="K250" s="72" t="s">
        <v>122</v>
      </c>
      <c r="L250" s="73">
        <v>8.1250000000000003E-2</v>
      </c>
      <c r="M250" s="73">
        <v>6.7400000000088167E-2</v>
      </c>
      <c r="N250" s="69">
        <v>27847.22</v>
      </c>
      <c r="O250" s="71">
        <v>105.57917</v>
      </c>
      <c r="P250" s="124" t="s">
        <v>1993</v>
      </c>
      <c r="Q250" s="69">
        <v>106.636929419</v>
      </c>
      <c r="R250" s="70">
        <v>1.5912697142857144E-5</v>
      </c>
      <c r="S250" s="70">
        <f t="shared" si="3"/>
        <v>1.5326992650636191E-3</v>
      </c>
      <c r="T250" s="70">
        <f>Q250/'סכום נכסי הקרן'!$C$41</f>
        <v>4.0889138993997781E-4</v>
      </c>
    </row>
    <row r="251" spans="1:20">
      <c r="A251" s="62" t="s">
        <v>856</v>
      </c>
      <c r="B251" s="59" t="s">
        <v>857</v>
      </c>
      <c r="C251" s="72" t="s">
        <v>28</v>
      </c>
      <c r="D251" s="72" t="s">
        <v>782</v>
      </c>
      <c r="E251" s="124" t="s">
        <v>1993</v>
      </c>
      <c r="F251" s="72" t="s">
        <v>1877</v>
      </c>
      <c r="G251" s="59" t="s">
        <v>788</v>
      </c>
      <c r="H251" s="59" t="s">
        <v>784</v>
      </c>
      <c r="I251" s="124" t="s">
        <v>1993</v>
      </c>
      <c r="J251" s="69">
        <v>6.9899999999758053</v>
      </c>
      <c r="K251" s="72" t="s">
        <v>122</v>
      </c>
      <c r="L251" s="73">
        <v>7.85E-2</v>
      </c>
      <c r="M251" s="73">
        <v>6.8699999999769723E-2</v>
      </c>
      <c r="N251" s="69">
        <v>26454.859</v>
      </c>
      <c r="O251" s="71">
        <v>107.25458</v>
      </c>
      <c r="P251" s="124" t="s">
        <v>1993</v>
      </c>
      <c r="Q251" s="69">
        <v>102.912674951</v>
      </c>
      <c r="R251" s="70">
        <v>2.11638872E-5</v>
      </c>
      <c r="S251" s="70">
        <f t="shared" si="3"/>
        <v>1.4791703223501161E-3</v>
      </c>
      <c r="T251" s="70">
        <f>Q251/'סכום נכסי הקרן'!$C$41</f>
        <v>3.9461101264284831E-4</v>
      </c>
    </row>
    <row r="252" spans="1:20">
      <c r="A252" s="62" t="s">
        <v>858</v>
      </c>
      <c r="B252" s="59" t="s">
        <v>859</v>
      </c>
      <c r="C252" s="72" t="s">
        <v>28</v>
      </c>
      <c r="D252" s="72" t="s">
        <v>782</v>
      </c>
      <c r="E252" s="124" t="s">
        <v>1993</v>
      </c>
      <c r="F252" s="72" t="s">
        <v>787</v>
      </c>
      <c r="G252" s="59" t="s">
        <v>796</v>
      </c>
      <c r="H252" s="59" t="s">
        <v>784</v>
      </c>
      <c r="I252" s="124" t="s">
        <v>1993</v>
      </c>
      <c r="J252" s="69">
        <v>4.049999999989577</v>
      </c>
      <c r="K252" s="72" t="s">
        <v>124</v>
      </c>
      <c r="L252" s="73">
        <v>7.2499999999999995E-2</v>
      </c>
      <c r="M252" s="73">
        <v>5.7499999999857866E-2</v>
      </c>
      <c r="N252" s="69">
        <v>49707.287700000008</v>
      </c>
      <c r="O252" s="71">
        <v>105.85034</v>
      </c>
      <c r="P252" s="124" t="s">
        <v>1993</v>
      </c>
      <c r="Q252" s="69">
        <v>211.07167134400001</v>
      </c>
      <c r="R252" s="70">
        <v>3.9765830160000004E-5</v>
      </c>
      <c r="S252" s="70">
        <f t="shared" si="3"/>
        <v>3.0337463513559998E-3</v>
      </c>
      <c r="T252" s="70">
        <f>Q252/'סכום נכסי הקרן'!$C$41</f>
        <v>8.0933865540791647E-4</v>
      </c>
    </row>
    <row r="253" spans="1:20">
      <c r="A253" s="62" t="s">
        <v>860</v>
      </c>
      <c r="B253" s="59" t="s">
        <v>861</v>
      </c>
      <c r="C253" s="72" t="s">
        <v>28</v>
      </c>
      <c r="D253" s="72" t="s">
        <v>782</v>
      </c>
      <c r="E253" s="124" t="s">
        <v>1993</v>
      </c>
      <c r="F253" s="72" t="s">
        <v>787</v>
      </c>
      <c r="G253" s="59" t="s">
        <v>796</v>
      </c>
      <c r="H253" s="59" t="s">
        <v>784</v>
      </c>
      <c r="I253" s="124" t="s">
        <v>1993</v>
      </c>
      <c r="J253" s="69">
        <v>7.1299999999733572</v>
      </c>
      <c r="K253" s="72" t="s">
        <v>122</v>
      </c>
      <c r="L253" s="73">
        <v>7.1190000000000003E-2</v>
      </c>
      <c r="M253" s="73">
        <v>6.1899999999703761E-2</v>
      </c>
      <c r="N253" s="69">
        <v>27847.22</v>
      </c>
      <c r="O253" s="71">
        <v>106.28433</v>
      </c>
      <c r="P253" s="124" t="s">
        <v>1993</v>
      </c>
      <c r="Q253" s="69">
        <v>107.349152522</v>
      </c>
      <c r="R253" s="70">
        <v>1.8564813333333334E-5</v>
      </c>
      <c r="S253" s="70">
        <f t="shared" si="3"/>
        <v>1.542936092328592E-3</v>
      </c>
      <c r="T253" s="70">
        <f>Q253/'סכום נכסי הקרן'!$C$41</f>
        <v>4.1162235655838785E-4</v>
      </c>
    </row>
    <row r="254" spans="1:20">
      <c r="A254" s="62" t="s">
        <v>862</v>
      </c>
      <c r="B254" s="59" t="s">
        <v>863</v>
      </c>
      <c r="C254" s="72" t="s">
        <v>28</v>
      </c>
      <c r="D254" s="72" t="s">
        <v>782</v>
      </c>
      <c r="E254" s="124" t="s">
        <v>1993</v>
      </c>
      <c r="F254" s="72" t="s">
        <v>1876</v>
      </c>
      <c r="G254" s="59" t="s">
        <v>796</v>
      </c>
      <c r="H254" s="59" t="s">
        <v>784</v>
      </c>
      <c r="I254" s="124" t="s">
        <v>1993</v>
      </c>
      <c r="J254" s="69">
        <v>2.8500000000064656</v>
      </c>
      <c r="K254" s="72" t="s">
        <v>122</v>
      </c>
      <c r="L254" s="73">
        <v>2.6249999999999999E-2</v>
      </c>
      <c r="M254" s="73">
        <v>6.1400000000146553E-2</v>
      </c>
      <c r="N254" s="69">
        <v>35303.313155000003</v>
      </c>
      <c r="O254" s="71">
        <v>90.603380000000001</v>
      </c>
      <c r="P254" s="124" t="s">
        <v>1993</v>
      </c>
      <c r="Q254" s="69">
        <v>116.01319734499998</v>
      </c>
      <c r="R254" s="70">
        <v>2.843205349153924E-5</v>
      </c>
      <c r="S254" s="70">
        <f t="shared" si="3"/>
        <v>1.6674649511867906E-3</v>
      </c>
      <c r="T254" s="70">
        <f>Q254/'סכום נכסי הקרן'!$C$41</f>
        <v>4.4484399327917961E-4</v>
      </c>
    </row>
    <row r="255" spans="1:20">
      <c r="A255" s="62" t="s">
        <v>864</v>
      </c>
      <c r="B255" s="59" t="s">
        <v>865</v>
      </c>
      <c r="C255" s="72" t="s">
        <v>28</v>
      </c>
      <c r="D255" s="72" t="s">
        <v>782</v>
      </c>
      <c r="E255" s="124" t="s">
        <v>1993</v>
      </c>
      <c r="F255" s="72" t="s">
        <v>1876</v>
      </c>
      <c r="G255" s="59" t="s">
        <v>796</v>
      </c>
      <c r="H255" s="59" t="s">
        <v>784</v>
      </c>
      <c r="I255" s="124" t="s">
        <v>1993</v>
      </c>
      <c r="J255" s="69">
        <v>1.6400000000175974</v>
      </c>
      <c r="K255" s="72" t="s">
        <v>122</v>
      </c>
      <c r="L255" s="73">
        <v>7.0499999999999993E-2</v>
      </c>
      <c r="M255" s="73">
        <v>5.8700000000403589E-2</v>
      </c>
      <c r="N255" s="69">
        <v>13923.61</v>
      </c>
      <c r="O255" s="71">
        <v>103.52607999999999</v>
      </c>
      <c r="P255" s="124" t="s">
        <v>1993</v>
      </c>
      <c r="Q255" s="69">
        <v>52.281638446999992</v>
      </c>
      <c r="R255" s="70">
        <v>1.7540406801696141E-5</v>
      </c>
      <c r="S255" s="70">
        <f t="shared" si="3"/>
        <v>7.5144726372589304E-4</v>
      </c>
      <c r="T255" s="70">
        <f>Q255/'סכום נכסי הקרן'!$C$41</f>
        <v>2.0047006163255373E-4</v>
      </c>
    </row>
    <row r="256" spans="1:20">
      <c r="A256" s="62" t="s">
        <v>866</v>
      </c>
      <c r="B256" s="59" t="s">
        <v>867</v>
      </c>
      <c r="C256" s="72" t="s">
        <v>28</v>
      </c>
      <c r="D256" s="72" t="s">
        <v>782</v>
      </c>
      <c r="E256" s="124" t="s">
        <v>1993</v>
      </c>
      <c r="F256" s="72" t="s">
        <v>1878</v>
      </c>
      <c r="G256" s="59" t="s">
        <v>796</v>
      </c>
      <c r="H256" s="59" t="s">
        <v>277</v>
      </c>
      <c r="I256" s="124" t="s">
        <v>1993</v>
      </c>
      <c r="J256" s="69">
        <v>3.1599999999723485</v>
      </c>
      <c r="K256" s="72" t="s">
        <v>122</v>
      </c>
      <c r="L256" s="73">
        <v>5.5E-2</v>
      </c>
      <c r="M256" s="73">
        <v>8.1199999999266623E-2</v>
      </c>
      <c r="N256" s="69">
        <v>9746.527</v>
      </c>
      <c r="O256" s="71">
        <v>94.118110000000001</v>
      </c>
      <c r="P256" s="124" t="s">
        <v>1993</v>
      </c>
      <c r="Q256" s="69">
        <v>33.271367287000004</v>
      </c>
      <c r="R256" s="70">
        <v>9.7465269999999995E-6</v>
      </c>
      <c r="S256" s="70">
        <f t="shared" si="3"/>
        <v>4.7821144575605742E-4</v>
      </c>
      <c r="T256" s="70">
        <f>Q256/'סכום נכסי הקרן'!$C$41</f>
        <v>1.2757658804793929E-4</v>
      </c>
    </row>
    <row r="257" spans="1:20">
      <c r="A257" s="62" t="s">
        <v>868</v>
      </c>
      <c r="B257" s="59" t="s">
        <v>869</v>
      </c>
      <c r="C257" s="72" t="s">
        <v>28</v>
      </c>
      <c r="D257" s="72" t="s">
        <v>782</v>
      </c>
      <c r="E257" s="124" t="s">
        <v>1993</v>
      </c>
      <c r="F257" s="72" t="s">
        <v>1878</v>
      </c>
      <c r="G257" s="59" t="s">
        <v>796</v>
      </c>
      <c r="H257" s="59" t="s">
        <v>277</v>
      </c>
      <c r="I257" s="124" t="s">
        <v>1993</v>
      </c>
      <c r="J257" s="69">
        <v>2.7300000000066555</v>
      </c>
      <c r="K257" s="72" t="s">
        <v>122</v>
      </c>
      <c r="L257" s="73">
        <v>0.06</v>
      </c>
      <c r="M257" s="73">
        <v>7.7400000000202904E-2</v>
      </c>
      <c r="N257" s="69">
        <v>43873.295109999999</v>
      </c>
      <c r="O257" s="71">
        <v>97.244669999999999</v>
      </c>
      <c r="P257" s="124" t="s">
        <v>1993</v>
      </c>
      <c r="Q257" s="69">
        <v>154.74392238900001</v>
      </c>
      <c r="R257" s="70">
        <v>5.8497726813333333E-5</v>
      </c>
      <c r="S257" s="70">
        <f t="shared" si="3"/>
        <v>2.2241440878962826E-3</v>
      </c>
      <c r="T257" s="70">
        <f>Q257/'סכום נכסי הקרן'!$C$41</f>
        <v>5.9335408338500543E-4</v>
      </c>
    </row>
    <row r="258" spans="1:20">
      <c r="A258" s="62" t="s">
        <v>870</v>
      </c>
      <c r="B258" s="59" t="s">
        <v>871</v>
      </c>
      <c r="C258" s="72" t="s">
        <v>28</v>
      </c>
      <c r="D258" s="72" t="s">
        <v>782</v>
      </c>
      <c r="E258" s="124" t="s">
        <v>1993</v>
      </c>
      <c r="F258" s="72" t="s">
        <v>1876</v>
      </c>
      <c r="G258" s="59" t="s">
        <v>796</v>
      </c>
      <c r="H258" s="59" t="s">
        <v>277</v>
      </c>
      <c r="I258" s="124" t="s">
        <v>1993</v>
      </c>
      <c r="J258" s="69">
        <v>1.0800000000032801</v>
      </c>
      <c r="K258" s="72" t="s">
        <v>122</v>
      </c>
      <c r="L258" s="73">
        <v>4.2500000000000003E-2</v>
      </c>
      <c r="M258" s="73">
        <v>6.8200000000222319E-2</v>
      </c>
      <c r="N258" s="69">
        <v>30631.941999999995</v>
      </c>
      <c r="O258" s="71">
        <v>98.778559999999999</v>
      </c>
      <c r="P258" s="124" t="s">
        <v>1993</v>
      </c>
      <c r="Q258" s="69">
        <v>109.74500375800001</v>
      </c>
      <c r="R258" s="70">
        <v>6.4488298947368416E-5</v>
      </c>
      <c r="S258" s="70">
        <f t="shared" si="3"/>
        <v>1.5773718121924903E-3</v>
      </c>
      <c r="T258" s="70">
        <f>Q258/'סכום נכסי הקרן'!$C$41</f>
        <v>4.2080907027299816E-4</v>
      </c>
    </row>
    <row r="259" spans="1:20">
      <c r="A259" s="62" t="s">
        <v>872</v>
      </c>
      <c r="B259" s="59" t="s">
        <v>873</v>
      </c>
      <c r="C259" s="72" t="s">
        <v>28</v>
      </c>
      <c r="D259" s="72" t="s">
        <v>782</v>
      </c>
      <c r="E259" s="124" t="s">
        <v>1993</v>
      </c>
      <c r="F259" s="72" t="s">
        <v>1876</v>
      </c>
      <c r="G259" s="59" t="s">
        <v>796</v>
      </c>
      <c r="H259" s="59" t="s">
        <v>277</v>
      </c>
      <c r="I259" s="124" t="s">
        <v>1993</v>
      </c>
      <c r="J259" s="69">
        <v>4.1899999999614108</v>
      </c>
      <c r="K259" s="72" t="s">
        <v>122</v>
      </c>
      <c r="L259" s="73">
        <v>7.8750000000000001E-2</v>
      </c>
      <c r="M259" s="73">
        <v>6.4099999999421176E-2</v>
      </c>
      <c r="N259" s="69">
        <v>13923.61</v>
      </c>
      <c r="O259" s="71">
        <v>106.73112999999999</v>
      </c>
      <c r="P259" s="124" t="s">
        <v>1993</v>
      </c>
      <c r="Q259" s="69">
        <v>53.900214431999991</v>
      </c>
      <c r="R259" s="70">
        <v>3.4809025E-5</v>
      </c>
      <c r="S259" s="70">
        <f t="shared" si="3"/>
        <v>7.7471115772748741E-4</v>
      </c>
      <c r="T259" s="70">
        <f>Q259/'סכום נכסי הקרן'!$C$41</f>
        <v>2.0667637109622624E-4</v>
      </c>
    </row>
    <row r="260" spans="1:20">
      <c r="A260" s="62" t="s">
        <v>874</v>
      </c>
      <c r="B260" s="59" t="s">
        <v>875</v>
      </c>
      <c r="C260" s="72" t="s">
        <v>28</v>
      </c>
      <c r="D260" s="72" t="s">
        <v>782</v>
      </c>
      <c r="E260" s="124" t="s">
        <v>1993</v>
      </c>
      <c r="F260" s="72" t="s">
        <v>1879</v>
      </c>
      <c r="G260" s="59" t="s">
        <v>796</v>
      </c>
      <c r="H260" s="59" t="s">
        <v>784</v>
      </c>
      <c r="I260" s="124" t="s">
        <v>1993</v>
      </c>
      <c r="J260" s="69">
        <v>4.1200000000129648</v>
      </c>
      <c r="K260" s="72" t="s">
        <v>124</v>
      </c>
      <c r="L260" s="73">
        <v>4.8750000000000002E-2</v>
      </c>
      <c r="M260" s="73">
        <v>4.6300000000108678E-2</v>
      </c>
      <c r="N260" s="69">
        <v>38150.691400000003</v>
      </c>
      <c r="O260" s="71">
        <v>102.81483</v>
      </c>
      <c r="P260" s="124" t="s">
        <v>1993</v>
      </c>
      <c r="Q260" s="69">
        <v>157.35327578299999</v>
      </c>
      <c r="R260" s="70">
        <v>3.8150691400000002E-5</v>
      </c>
      <c r="S260" s="70">
        <f t="shared" si="3"/>
        <v>2.2616484876484609E-3</v>
      </c>
      <c r="T260" s="70">
        <f>Q260/'סכום נכסי הקרן'!$C$41</f>
        <v>6.0335945527568513E-4</v>
      </c>
    </row>
    <row r="261" spans="1:20">
      <c r="A261" s="62" t="s">
        <v>876</v>
      </c>
      <c r="B261" s="59" t="s">
        <v>877</v>
      </c>
      <c r="C261" s="72" t="s">
        <v>28</v>
      </c>
      <c r="D261" s="72" t="s">
        <v>782</v>
      </c>
      <c r="E261" s="124" t="s">
        <v>1993</v>
      </c>
      <c r="F261" s="72" t="s">
        <v>1880</v>
      </c>
      <c r="G261" s="59" t="s">
        <v>796</v>
      </c>
      <c r="H261" s="59" t="s">
        <v>784</v>
      </c>
      <c r="I261" s="124" t="s">
        <v>1993</v>
      </c>
      <c r="J261" s="69">
        <v>6.9499999999897737</v>
      </c>
      <c r="K261" s="72" t="s">
        <v>122</v>
      </c>
      <c r="L261" s="73">
        <v>5.9000000000000004E-2</v>
      </c>
      <c r="M261" s="73">
        <v>5.5799999999931821E-2</v>
      </c>
      <c r="N261" s="69">
        <v>38986.108</v>
      </c>
      <c r="O261" s="71">
        <v>103.72427999999999</v>
      </c>
      <c r="P261" s="124" t="s">
        <v>1993</v>
      </c>
      <c r="Q261" s="69">
        <v>146.66883984999998</v>
      </c>
      <c r="R261" s="70">
        <v>7.7972215999999996E-5</v>
      </c>
      <c r="S261" s="70">
        <f t="shared" si="3"/>
        <v>2.1080804208319136E-3</v>
      </c>
      <c r="T261" s="70">
        <f>Q261/'סכום נכסי הקרן'!$C$41</f>
        <v>5.6239077882211678E-4</v>
      </c>
    </row>
    <row r="262" spans="1:20">
      <c r="A262" s="62" t="s">
        <v>878</v>
      </c>
      <c r="B262" s="59" t="s">
        <v>879</v>
      </c>
      <c r="C262" s="72" t="s">
        <v>28</v>
      </c>
      <c r="D262" s="72" t="s">
        <v>782</v>
      </c>
      <c r="E262" s="124" t="s">
        <v>1993</v>
      </c>
      <c r="F262" s="72" t="s">
        <v>1881</v>
      </c>
      <c r="G262" s="59" t="s">
        <v>796</v>
      </c>
      <c r="H262" s="59" t="s">
        <v>784</v>
      </c>
      <c r="I262" s="124" t="s">
        <v>1993</v>
      </c>
      <c r="J262" s="69">
        <v>6.8199999999964822</v>
      </c>
      <c r="K262" s="72" t="s">
        <v>122</v>
      </c>
      <c r="L262" s="73">
        <v>3.15E-2</v>
      </c>
      <c r="M262" s="73">
        <v>5.7099999999982408E-2</v>
      </c>
      <c r="N262" s="69">
        <v>27847.22</v>
      </c>
      <c r="O262" s="71">
        <v>84.473249999999993</v>
      </c>
      <c r="P262" s="124" t="s">
        <v>1993</v>
      </c>
      <c r="Q262" s="69">
        <v>85.31955956500002</v>
      </c>
      <c r="R262" s="70">
        <v>4.2949779985717966E-5</v>
      </c>
      <c r="S262" s="70">
        <f t="shared" si="3"/>
        <v>1.226303373074501E-3</v>
      </c>
      <c r="T262" s="70">
        <f>Q262/'סכום נכסי הקרן'!$C$41</f>
        <v>3.2715151767473633E-4</v>
      </c>
    </row>
    <row r="263" spans="1:20">
      <c r="A263" s="62" t="s">
        <v>880</v>
      </c>
      <c r="B263" s="59" t="s">
        <v>881</v>
      </c>
      <c r="C263" s="72" t="s">
        <v>28</v>
      </c>
      <c r="D263" s="72" t="s">
        <v>782</v>
      </c>
      <c r="E263" s="124" t="s">
        <v>1993</v>
      </c>
      <c r="F263" s="72" t="s">
        <v>1877</v>
      </c>
      <c r="G263" s="59" t="s">
        <v>796</v>
      </c>
      <c r="H263" s="59" t="s">
        <v>277</v>
      </c>
      <c r="I263" s="124" t="s">
        <v>1993</v>
      </c>
      <c r="J263" s="69">
        <v>7.170000000017823</v>
      </c>
      <c r="K263" s="72" t="s">
        <v>122</v>
      </c>
      <c r="L263" s="73">
        <v>6.25E-2</v>
      </c>
      <c r="M263" s="73">
        <v>5.6100000000117556E-2</v>
      </c>
      <c r="N263" s="69">
        <v>34809.025000000001</v>
      </c>
      <c r="O263" s="71">
        <v>104.44441999999999</v>
      </c>
      <c r="P263" s="124" t="s">
        <v>1993</v>
      </c>
      <c r="Q263" s="69">
        <v>131.863513445</v>
      </c>
      <c r="R263" s="70">
        <v>5.804377333446723E-5</v>
      </c>
      <c r="S263" s="70">
        <f t="shared" si="3"/>
        <v>1.895282537175604E-3</v>
      </c>
      <c r="T263" s="70">
        <f>Q263/'סכום נכסי הקרן'!$C$41</f>
        <v>5.0562085375733081E-4</v>
      </c>
    </row>
    <row r="264" spans="1:20">
      <c r="A264" s="62" t="s">
        <v>882</v>
      </c>
      <c r="B264" s="59" t="s">
        <v>883</v>
      </c>
      <c r="C264" s="72" t="s">
        <v>28</v>
      </c>
      <c r="D264" s="72" t="s">
        <v>782</v>
      </c>
      <c r="E264" s="124" t="s">
        <v>1993</v>
      </c>
      <c r="F264" s="72" t="s">
        <v>1874</v>
      </c>
      <c r="G264" s="59" t="s">
        <v>796</v>
      </c>
      <c r="H264" s="59" t="s">
        <v>277</v>
      </c>
      <c r="I264" s="124" t="s">
        <v>1993</v>
      </c>
      <c r="J264" s="69">
        <v>4.1300000000076231</v>
      </c>
      <c r="K264" s="72" t="s">
        <v>122</v>
      </c>
      <c r="L264" s="73">
        <v>4.4999999999999998E-2</v>
      </c>
      <c r="M264" s="73">
        <v>5.9400000000081041E-2</v>
      </c>
      <c r="N264" s="69">
        <v>41989.430676999997</v>
      </c>
      <c r="O264" s="71">
        <v>95.608500000000006</v>
      </c>
      <c r="P264" s="124" t="s">
        <v>1993</v>
      </c>
      <c r="Q264" s="69">
        <v>145.60760095299997</v>
      </c>
      <c r="R264" s="70">
        <v>6.9982384461666667E-5</v>
      </c>
      <c r="S264" s="70">
        <f t="shared" si="3"/>
        <v>2.092827167701399E-3</v>
      </c>
      <c r="T264" s="70">
        <f>Q264/'סכום נכסי הקרן'!$C$41</f>
        <v>5.5832153704990018E-4</v>
      </c>
    </row>
    <row r="265" spans="1:20">
      <c r="A265" s="62" t="s">
        <v>884</v>
      </c>
      <c r="B265" s="59" t="s">
        <v>885</v>
      </c>
      <c r="C265" s="72" t="s">
        <v>28</v>
      </c>
      <c r="D265" s="72" t="s">
        <v>782</v>
      </c>
      <c r="E265" s="124" t="s">
        <v>1993</v>
      </c>
      <c r="F265" s="72" t="s">
        <v>1878</v>
      </c>
      <c r="G265" s="59" t="s">
        <v>796</v>
      </c>
      <c r="H265" s="59" t="s">
        <v>277</v>
      </c>
      <c r="I265" s="124" t="s">
        <v>1993</v>
      </c>
      <c r="J265" s="69">
        <v>2.7100000000044751</v>
      </c>
      <c r="K265" s="72" t="s">
        <v>122</v>
      </c>
      <c r="L265" s="73">
        <v>6.8750000000000006E-2</v>
      </c>
      <c r="M265" s="73">
        <v>5.7300000000059664E-2</v>
      </c>
      <c r="N265" s="69">
        <v>34809.025000000001</v>
      </c>
      <c r="O265" s="71">
        <v>106.19404</v>
      </c>
      <c r="P265" s="124" t="s">
        <v>1993</v>
      </c>
      <c r="Q265" s="69">
        <v>134.07245584</v>
      </c>
      <c r="R265" s="70">
        <v>5.1239927635007229E-5</v>
      </c>
      <c r="S265" s="70">
        <f t="shared" si="3"/>
        <v>1.9270318045619655E-3</v>
      </c>
      <c r="T265" s="70">
        <f>Q265/'סכום נכסי הקרן'!$C$41</f>
        <v>5.1409087939582193E-4</v>
      </c>
    </row>
    <row r="266" spans="1:20">
      <c r="A266" s="62" t="s">
        <v>886</v>
      </c>
      <c r="B266" s="59" t="s">
        <v>887</v>
      </c>
      <c r="C266" s="72" t="s">
        <v>28</v>
      </c>
      <c r="D266" s="72" t="s">
        <v>782</v>
      </c>
      <c r="E266" s="124" t="s">
        <v>1993</v>
      </c>
      <c r="F266" s="72" t="s">
        <v>787</v>
      </c>
      <c r="G266" s="59" t="s">
        <v>796</v>
      </c>
      <c r="H266" s="59" t="s">
        <v>784</v>
      </c>
      <c r="I266" s="124" t="s">
        <v>1993</v>
      </c>
      <c r="J266" s="69">
        <v>3.6599999999957284</v>
      </c>
      <c r="K266" s="72" t="s">
        <v>125</v>
      </c>
      <c r="L266" s="73">
        <v>7.4160000000000004E-2</v>
      </c>
      <c r="M266" s="73">
        <v>6.1499999999936807E-2</v>
      </c>
      <c r="N266" s="69">
        <v>47340.273999999998</v>
      </c>
      <c r="O266" s="71">
        <v>104.88656</v>
      </c>
      <c r="P266" s="124" t="s">
        <v>1993</v>
      </c>
      <c r="Q266" s="69">
        <v>229.44424470300001</v>
      </c>
      <c r="R266" s="70">
        <v>7.283119076923077E-5</v>
      </c>
      <c r="S266" s="70">
        <f t="shared" ref="S266:S312" si="4">IFERROR(Q266/$Q$9,0)</f>
        <v>3.297816498893926E-3</v>
      </c>
      <c r="T266" s="70">
        <f>Q266/'סכום נכסי הקרן'!$C$41</f>
        <v>8.7978692411244653E-4</v>
      </c>
    </row>
    <row r="267" spans="1:20">
      <c r="A267" s="62" t="s">
        <v>888</v>
      </c>
      <c r="B267" s="59" t="s">
        <v>889</v>
      </c>
      <c r="C267" s="72" t="s">
        <v>28</v>
      </c>
      <c r="D267" s="72" t="s">
        <v>782</v>
      </c>
      <c r="E267" s="124" t="s">
        <v>1993</v>
      </c>
      <c r="F267" s="72" t="s">
        <v>828</v>
      </c>
      <c r="G267" s="59" t="s">
        <v>796</v>
      </c>
      <c r="H267" s="59" t="s">
        <v>784</v>
      </c>
      <c r="I267" s="124" t="s">
        <v>1993</v>
      </c>
      <c r="J267" s="69">
        <v>2.8600000000110217</v>
      </c>
      <c r="K267" s="72" t="s">
        <v>122</v>
      </c>
      <c r="L267" s="73">
        <v>4.7E-2</v>
      </c>
      <c r="M267" s="73">
        <v>6.5800000000114531E-2</v>
      </c>
      <c r="N267" s="69">
        <v>26454.859</v>
      </c>
      <c r="O267" s="71">
        <v>96.442890000000006</v>
      </c>
      <c r="P267" s="124" t="s">
        <v>1993</v>
      </c>
      <c r="Q267" s="69">
        <v>92.538662393000024</v>
      </c>
      <c r="R267" s="70">
        <v>5.3347164750957854E-5</v>
      </c>
      <c r="S267" s="70">
        <f t="shared" si="4"/>
        <v>1.3300639901438335E-3</v>
      </c>
      <c r="T267" s="70">
        <f>Q267/'סכום נכסי הקרן'!$C$41</f>
        <v>3.5483263157723964E-4</v>
      </c>
    </row>
    <row r="268" spans="1:20">
      <c r="A268" s="62" t="s">
        <v>890</v>
      </c>
      <c r="B268" s="59" t="s">
        <v>891</v>
      </c>
      <c r="C268" s="72" t="s">
        <v>28</v>
      </c>
      <c r="D268" s="72" t="s">
        <v>782</v>
      </c>
      <c r="E268" s="124" t="s">
        <v>1993</v>
      </c>
      <c r="F268" s="72" t="s">
        <v>1876</v>
      </c>
      <c r="G268" s="59" t="s">
        <v>796</v>
      </c>
      <c r="H268" s="59" t="s">
        <v>784</v>
      </c>
      <c r="I268" s="124" t="s">
        <v>1993</v>
      </c>
      <c r="J268" s="69">
        <v>3.7700000000247549</v>
      </c>
      <c r="K268" s="72" t="s">
        <v>122</v>
      </c>
      <c r="L268" s="73">
        <v>7.9500000000000001E-2</v>
      </c>
      <c r="M268" s="73">
        <v>6.9200000000406242E-2</v>
      </c>
      <c r="N268" s="69">
        <v>20885.415000000001</v>
      </c>
      <c r="O268" s="71">
        <v>103.98742</v>
      </c>
      <c r="P268" s="124" t="s">
        <v>1993</v>
      </c>
      <c r="Q268" s="69">
        <v>78.771924165000001</v>
      </c>
      <c r="R268" s="70">
        <v>3.2131407692307696E-5</v>
      </c>
      <c r="S268" s="70">
        <f t="shared" si="4"/>
        <v>1.1321937994008945E-3</v>
      </c>
      <c r="T268" s="70">
        <f>Q268/'סכום נכסי הקרן'!$C$41</f>
        <v>3.020450957802478E-4</v>
      </c>
    </row>
    <row r="269" spans="1:20">
      <c r="A269" s="62" t="s">
        <v>892</v>
      </c>
      <c r="B269" s="59" t="s">
        <v>893</v>
      </c>
      <c r="C269" s="72" t="s">
        <v>28</v>
      </c>
      <c r="D269" s="72" t="s">
        <v>782</v>
      </c>
      <c r="E269" s="124" t="s">
        <v>1993</v>
      </c>
      <c r="F269" s="72" t="s">
        <v>787</v>
      </c>
      <c r="G269" s="59" t="s">
        <v>894</v>
      </c>
      <c r="H269" s="59" t="s">
        <v>817</v>
      </c>
      <c r="I269" s="124" t="s">
        <v>1993</v>
      </c>
      <c r="J269" s="69">
        <v>3.1600000000149615</v>
      </c>
      <c r="K269" s="72" t="s">
        <v>122</v>
      </c>
      <c r="L269" s="73">
        <v>6.8750000000000006E-2</v>
      </c>
      <c r="M269" s="73">
        <v>7.4000000000187013E-2</v>
      </c>
      <c r="N269" s="69">
        <v>15037.498799999999</v>
      </c>
      <c r="O269" s="71">
        <v>98.033000000000001</v>
      </c>
      <c r="P269" s="124" t="s">
        <v>1993</v>
      </c>
      <c r="Q269" s="69">
        <v>53.46818652000001</v>
      </c>
      <c r="R269" s="70">
        <v>3.0074997599999997E-5</v>
      </c>
      <c r="S269" s="70">
        <f t="shared" si="4"/>
        <v>7.6850159349099733E-4</v>
      </c>
      <c r="T269" s="70">
        <f>Q269/'סכום נכסי הקרן'!$C$41</f>
        <v>2.050197921381391E-4</v>
      </c>
    </row>
    <row r="270" spans="1:20">
      <c r="A270" s="62" t="s">
        <v>895</v>
      </c>
      <c r="B270" s="59" t="s">
        <v>896</v>
      </c>
      <c r="C270" s="72" t="s">
        <v>28</v>
      </c>
      <c r="D270" s="72" t="s">
        <v>782</v>
      </c>
      <c r="E270" s="124" t="s">
        <v>1993</v>
      </c>
      <c r="F270" s="72" t="s">
        <v>810</v>
      </c>
      <c r="G270" s="59" t="s">
        <v>796</v>
      </c>
      <c r="H270" s="59" t="s">
        <v>277</v>
      </c>
      <c r="I270" s="124" t="s">
        <v>1993</v>
      </c>
      <c r="J270" s="69">
        <v>1.5599999999897729</v>
      </c>
      <c r="K270" s="72" t="s">
        <v>122</v>
      </c>
      <c r="L270" s="73">
        <v>5.7500000000000002E-2</v>
      </c>
      <c r="M270" s="73">
        <v>6.4899999999358485E-2</v>
      </c>
      <c r="N270" s="69">
        <v>11800.259475000001</v>
      </c>
      <c r="O270" s="71">
        <v>100.52222</v>
      </c>
      <c r="P270" s="124" t="s">
        <v>1993</v>
      </c>
      <c r="Q270" s="69">
        <v>43.023049824000005</v>
      </c>
      <c r="R270" s="70">
        <v>1.6857513535714286E-5</v>
      </c>
      <c r="S270" s="70">
        <f t="shared" si="4"/>
        <v>6.1837298959483344E-4</v>
      </c>
      <c r="T270" s="70">
        <f>Q270/'סכום נכסי הקרן'!$C$41</f>
        <v>1.6496869084508612E-4</v>
      </c>
    </row>
    <row r="271" spans="1:20">
      <c r="A271" s="62" t="s">
        <v>897</v>
      </c>
      <c r="B271" s="59" t="s">
        <v>898</v>
      </c>
      <c r="C271" s="72" t="s">
        <v>28</v>
      </c>
      <c r="D271" s="72" t="s">
        <v>782</v>
      </c>
      <c r="E271" s="124" t="s">
        <v>1993</v>
      </c>
      <c r="F271" s="72" t="s">
        <v>1879</v>
      </c>
      <c r="G271" s="59" t="s">
        <v>796</v>
      </c>
      <c r="H271" s="59" t="s">
        <v>784</v>
      </c>
      <c r="I271" s="124" t="s">
        <v>1993</v>
      </c>
      <c r="J271" s="69">
        <v>3.7100000000052495</v>
      </c>
      <c r="K271" s="72" t="s">
        <v>124</v>
      </c>
      <c r="L271" s="73">
        <v>0.04</v>
      </c>
      <c r="M271" s="73">
        <v>4.8000000000074997E-2</v>
      </c>
      <c r="N271" s="69">
        <v>33416.663999999997</v>
      </c>
      <c r="O271" s="71">
        <v>99.467669999999998</v>
      </c>
      <c r="P271" s="124" t="s">
        <v>1993</v>
      </c>
      <c r="Q271" s="69">
        <v>133.34067363</v>
      </c>
      <c r="R271" s="70">
        <v>3.3416663999999996E-5</v>
      </c>
      <c r="S271" s="70">
        <f t="shared" si="4"/>
        <v>1.9165138530271213E-3</v>
      </c>
      <c r="T271" s="70">
        <f>Q271/'סכום נכסי הקרן'!$C$41</f>
        <v>5.1128491483354017E-4</v>
      </c>
    </row>
    <row r="272" spans="1:20">
      <c r="A272" s="62" t="s">
        <v>899</v>
      </c>
      <c r="B272" s="59" t="s">
        <v>900</v>
      </c>
      <c r="C272" s="72" t="s">
        <v>28</v>
      </c>
      <c r="D272" s="72" t="s">
        <v>782</v>
      </c>
      <c r="E272" s="124" t="s">
        <v>1993</v>
      </c>
      <c r="F272" s="72" t="s">
        <v>1882</v>
      </c>
      <c r="G272" s="59" t="s">
        <v>796</v>
      </c>
      <c r="H272" s="59" t="s">
        <v>784</v>
      </c>
      <c r="I272" s="124" t="s">
        <v>1993</v>
      </c>
      <c r="J272" s="69">
        <v>3.7100000000017523</v>
      </c>
      <c r="K272" s="72" t="s">
        <v>124</v>
      </c>
      <c r="L272" s="73">
        <v>4.6249999999999999E-2</v>
      </c>
      <c r="M272" s="73">
        <v>4.6500000000000007E-2</v>
      </c>
      <c r="N272" s="69">
        <v>28543.4005</v>
      </c>
      <c r="O272" s="71">
        <v>99.669370000000001</v>
      </c>
      <c r="P272" s="124" t="s">
        <v>1993</v>
      </c>
      <c r="Q272" s="69">
        <v>114.12611407999999</v>
      </c>
      <c r="R272" s="70">
        <v>4.7572334166666666E-5</v>
      </c>
      <c r="S272" s="70">
        <f t="shared" si="4"/>
        <v>1.6403417852335143E-3</v>
      </c>
      <c r="T272" s="70">
        <f>Q272/'סכום נכסי הקרן'!$C$41</f>
        <v>4.3760811258229193E-4</v>
      </c>
    </row>
    <row r="273" spans="1:20">
      <c r="A273" s="62" t="s">
        <v>901</v>
      </c>
      <c r="B273" s="59" t="s">
        <v>902</v>
      </c>
      <c r="C273" s="72" t="s">
        <v>28</v>
      </c>
      <c r="D273" s="72" t="s">
        <v>782</v>
      </c>
      <c r="E273" s="124" t="s">
        <v>1993</v>
      </c>
      <c r="F273" s="72" t="s">
        <v>1875</v>
      </c>
      <c r="G273" s="59" t="s">
        <v>796</v>
      </c>
      <c r="H273" s="59" t="s">
        <v>784</v>
      </c>
      <c r="I273" s="124" t="s">
        <v>1993</v>
      </c>
      <c r="J273" s="69">
        <v>4.050000000003843</v>
      </c>
      <c r="K273" s="72" t="s">
        <v>124</v>
      </c>
      <c r="L273" s="73">
        <v>4.6249999999999999E-2</v>
      </c>
      <c r="M273" s="73">
        <v>5.3600000000122973E-2</v>
      </c>
      <c r="N273" s="69">
        <v>19632.290099999998</v>
      </c>
      <c r="O273" s="71">
        <v>99.122050000000002</v>
      </c>
      <c r="P273" s="124" t="s">
        <v>1993</v>
      </c>
      <c r="Q273" s="69">
        <v>78.065446014000003</v>
      </c>
      <c r="R273" s="70">
        <v>1.3088193399999998E-5</v>
      </c>
      <c r="S273" s="70">
        <f t="shared" si="4"/>
        <v>1.1220395446908159E-3</v>
      </c>
      <c r="T273" s="70">
        <f>Q273/'סכום נכסי הקרן'!$C$41</f>
        <v>2.9933615775382008E-4</v>
      </c>
    </row>
    <row r="274" spans="1:20">
      <c r="A274" s="62" t="s">
        <v>903</v>
      </c>
      <c r="B274" s="59" t="s">
        <v>904</v>
      </c>
      <c r="C274" s="72" t="s">
        <v>28</v>
      </c>
      <c r="D274" s="72" t="s">
        <v>782</v>
      </c>
      <c r="E274" s="124" t="s">
        <v>1993</v>
      </c>
      <c r="F274" s="72" t="s">
        <v>1879</v>
      </c>
      <c r="G274" s="59" t="s">
        <v>796</v>
      </c>
      <c r="H274" s="59" t="s">
        <v>784</v>
      </c>
      <c r="I274" s="124" t="s">
        <v>1993</v>
      </c>
      <c r="J274" s="69">
        <v>6.5900000000024264</v>
      </c>
      <c r="K274" s="72" t="s">
        <v>124</v>
      </c>
      <c r="L274" s="73">
        <v>7.8750000000000001E-2</v>
      </c>
      <c r="M274" s="73">
        <v>5.9400000000041579E-2</v>
      </c>
      <c r="N274" s="69">
        <v>37593.747000000003</v>
      </c>
      <c r="O274" s="71">
        <v>114.7979</v>
      </c>
      <c r="P274" s="124" t="s">
        <v>1993</v>
      </c>
      <c r="Q274" s="69">
        <v>173.12795006200002</v>
      </c>
      <c r="R274" s="70">
        <v>5.0124996000000001E-5</v>
      </c>
      <c r="S274" s="70">
        <f t="shared" si="4"/>
        <v>2.4883788690066985E-3</v>
      </c>
      <c r="T274" s="70">
        <f>Q274/'סכום נכסי הקרן'!$C$41</f>
        <v>6.6384627280628716E-4</v>
      </c>
    </row>
    <row r="275" spans="1:20">
      <c r="A275" s="62" t="s">
        <v>905</v>
      </c>
      <c r="B275" s="59" t="s">
        <v>906</v>
      </c>
      <c r="C275" s="72" t="s">
        <v>28</v>
      </c>
      <c r="D275" s="72" t="s">
        <v>782</v>
      </c>
      <c r="E275" s="124" t="s">
        <v>1993</v>
      </c>
      <c r="F275" s="72" t="s">
        <v>929</v>
      </c>
      <c r="G275" s="59" t="s">
        <v>796</v>
      </c>
      <c r="H275" s="59" t="s">
        <v>277</v>
      </c>
      <c r="I275" s="124" t="s">
        <v>1993</v>
      </c>
      <c r="J275" s="69">
        <v>6.8399999999803409</v>
      </c>
      <c r="K275" s="72" t="s">
        <v>122</v>
      </c>
      <c r="L275" s="73">
        <v>4.2790000000000002E-2</v>
      </c>
      <c r="M275" s="73">
        <v>5.5599999999868928E-2</v>
      </c>
      <c r="N275" s="69">
        <v>41770.83</v>
      </c>
      <c r="O275" s="71">
        <v>92.668040000000005</v>
      </c>
      <c r="P275" s="124" t="s">
        <v>1993</v>
      </c>
      <c r="Q275" s="69">
        <v>140.39467821400001</v>
      </c>
      <c r="R275" s="70">
        <v>8.3737001677513303E-6</v>
      </c>
      <c r="S275" s="70">
        <f t="shared" si="4"/>
        <v>2.0179015026955661E-3</v>
      </c>
      <c r="T275" s="70">
        <f>Q275/'סכום נכסי הקרן'!$C$41</f>
        <v>5.3833297177506741E-4</v>
      </c>
    </row>
    <row r="276" spans="1:20">
      <c r="A276" s="62" t="s">
        <v>907</v>
      </c>
      <c r="B276" s="59" t="s">
        <v>908</v>
      </c>
      <c r="C276" s="72" t="s">
        <v>28</v>
      </c>
      <c r="D276" s="72" t="s">
        <v>782</v>
      </c>
      <c r="E276" s="124" t="s">
        <v>1993</v>
      </c>
      <c r="F276" s="72" t="s">
        <v>1874</v>
      </c>
      <c r="G276" s="59" t="s">
        <v>909</v>
      </c>
      <c r="H276" s="59" t="s">
        <v>277</v>
      </c>
      <c r="I276" s="124" t="s">
        <v>1993</v>
      </c>
      <c r="J276" s="69">
        <v>1.3999999999801649</v>
      </c>
      <c r="K276" s="72" t="s">
        <v>122</v>
      </c>
      <c r="L276" s="73">
        <v>6.5000000000000002E-2</v>
      </c>
      <c r="M276" s="73">
        <v>6.4599999999563631E-2</v>
      </c>
      <c r="N276" s="69">
        <v>13923.61</v>
      </c>
      <c r="O276" s="71">
        <v>99.831829999999997</v>
      </c>
      <c r="P276" s="124" t="s">
        <v>1993</v>
      </c>
      <c r="Q276" s="69">
        <v>50.416007720000003</v>
      </c>
      <c r="R276" s="70">
        <v>2.7847220000000001E-5</v>
      </c>
      <c r="S276" s="70">
        <f t="shared" si="4"/>
        <v>7.2463243644483384E-4</v>
      </c>
      <c r="T276" s="70">
        <f>Q276/'סכום נכסי הקרן'!$C$41</f>
        <v>1.9331643910015325E-4</v>
      </c>
    </row>
    <row r="277" spans="1:20">
      <c r="A277" s="62" t="s">
        <v>910</v>
      </c>
      <c r="B277" s="59" t="s">
        <v>911</v>
      </c>
      <c r="C277" s="72" t="s">
        <v>28</v>
      </c>
      <c r="D277" s="72" t="s">
        <v>782</v>
      </c>
      <c r="E277" s="124" t="s">
        <v>1993</v>
      </c>
      <c r="F277" s="72" t="s">
        <v>1879</v>
      </c>
      <c r="G277" s="59" t="s">
        <v>909</v>
      </c>
      <c r="H277" s="59" t="s">
        <v>277</v>
      </c>
      <c r="I277" s="124" t="s">
        <v>1993</v>
      </c>
      <c r="J277" s="69">
        <v>4.0900000000054808</v>
      </c>
      <c r="K277" s="72" t="s">
        <v>122</v>
      </c>
      <c r="L277" s="73">
        <v>4.1250000000000002E-2</v>
      </c>
      <c r="M277" s="73">
        <v>5.7800000000059797E-2</v>
      </c>
      <c r="N277" s="69">
        <v>23670.136999999999</v>
      </c>
      <c r="O277" s="71">
        <v>93.508880000000005</v>
      </c>
      <c r="P277" s="124" t="s">
        <v>1993</v>
      </c>
      <c r="Q277" s="69">
        <v>80.278853084000005</v>
      </c>
      <c r="R277" s="70">
        <v>5.9175342499999995E-5</v>
      </c>
      <c r="S277" s="70">
        <f t="shared" si="4"/>
        <v>1.1538529831305686E-3</v>
      </c>
      <c r="T277" s="70">
        <f>Q277/'סכום נכסי הקרן'!$C$41</f>
        <v>3.0782330285717503E-4</v>
      </c>
    </row>
    <row r="278" spans="1:20">
      <c r="A278" s="62" t="s">
        <v>912</v>
      </c>
      <c r="B278" s="59" t="s">
        <v>913</v>
      </c>
      <c r="C278" s="72" t="s">
        <v>28</v>
      </c>
      <c r="D278" s="72" t="s">
        <v>782</v>
      </c>
      <c r="E278" s="124" t="s">
        <v>1993</v>
      </c>
      <c r="F278" s="72" t="s">
        <v>1883</v>
      </c>
      <c r="G278" s="59" t="s">
        <v>909</v>
      </c>
      <c r="H278" s="59" t="s">
        <v>784</v>
      </c>
      <c r="I278" s="124" t="s">
        <v>1993</v>
      </c>
      <c r="J278" s="69">
        <v>4.4000000000227812</v>
      </c>
      <c r="K278" s="72" t="s">
        <v>124</v>
      </c>
      <c r="L278" s="73">
        <v>6.6250000000000003E-2</v>
      </c>
      <c r="M278" s="73">
        <v>6.1400000000219529E-2</v>
      </c>
      <c r="N278" s="69">
        <v>23670.136999999999</v>
      </c>
      <c r="O278" s="71">
        <v>101.70061</v>
      </c>
      <c r="P278" s="124" t="s">
        <v>1993</v>
      </c>
      <c r="Q278" s="69">
        <v>96.56993459200001</v>
      </c>
      <c r="R278" s="70">
        <v>3.1560182666666667E-5</v>
      </c>
      <c r="S278" s="70">
        <f t="shared" si="4"/>
        <v>1.3880057179330978E-3</v>
      </c>
      <c r="T278" s="70">
        <f>Q278/'סכום נכסי הקרן'!$C$41</f>
        <v>3.7029024557321992E-4</v>
      </c>
    </row>
    <row r="279" spans="1:20">
      <c r="A279" s="62" t="s">
        <v>914</v>
      </c>
      <c r="B279" s="59" t="s">
        <v>915</v>
      </c>
      <c r="C279" s="72" t="s">
        <v>28</v>
      </c>
      <c r="D279" s="72" t="s">
        <v>782</v>
      </c>
      <c r="E279" s="124" t="s">
        <v>1993</v>
      </c>
      <c r="F279" s="72" t="s">
        <v>787</v>
      </c>
      <c r="G279" s="59" t="s">
        <v>916</v>
      </c>
      <c r="H279" s="59" t="s">
        <v>817</v>
      </c>
      <c r="I279" s="124" t="s">
        <v>1993</v>
      </c>
      <c r="J279" s="69">
        <v>4.5399999999833467</v>
      </c>
      <c r="K279" s="72" t="s">
        <v>122</v>
      </c>
      <c r="L279" s="73">
        <v>7.7499999999999999E-2</v>
      </c>
      <c r="M279" s="73">
        <v>7.219999999979318E-2</v>
      </c>
      <c r="N279" s="69">
        <v>28748.077566999997</v>
      </c>
      <c r="O279" s="71">
        <v>104.81171999999999</v>
      </c>
      <c r="P279" s="124" t="s">
        <v>1993</v>
      </c>
      <c r="Q279" s="69">
        <v>109.28642533300001</v>
      </c>
      <c r="R279" s="70">
        <v>1.4374038783499998E-5</v>
      </c>
      <c r="S279" s="70">
        <f t="shared" si="4"/>
        <v>1.5707806357698288E-3</v>
      </c>
      <c r="T279" s="70">
        <f>Q279/'סכום נכסי הקרן'!$C$41</f>
        <v>4.1905068534372125E-4</v>
      </c>
    </row>
    <row r="280" spans="1:20">
      <c r="A280" s="62" t="s">
        <v>917</v>
      </c>
      <c r="B280" s="59" t="s">
        <v>918</v>
      </c>
      <c r="C280" s="72" t="s">
        <v>28</v>
      </c>
      <c r="D280" s="72" t="s">
        <v>782</v>
      </c>
      <c r="E280" s="124" t="s">
        <v>1993</v>
      </c>
      <c r="F280" s="72" t="s">
        <v>1882</v>
      </c>
      <c r="G280" s="59" t="s">
        <v>909</v>
      </c>
      <c r="H280" s="59" t="s">
        <v>277</v>
      </c>
      <c r="I280" s="124" t="s">
        <v>1993</v>
      </c>
      <c r="J280" s="69">
        <v>4.270000000002157</v>
      </c>
      <c r="K280" s="72" t="s">
        <v>125</v>
      </c>
      <c r="L280" s="73">
        <v>8.3750000000000005E-2</v>
      </c>
      <c r="M280" s="73">
        <v>6.9300000000047046E-2</v>
      </c>
      <c r="N280" s="69">
        <v>41770.83</v>
      </c>
      <c r="O280" s="71">
        <v>105.74071000000001</v>
      </c>
      <c r="P280" s="124" t="s">
        <v>1993</v>
      </c>
      <c r="Q280" s="69">
        <v>204.09947502799997</v>
      </c>
      <c r="R280" s="70">
        <v>5.967261428571429E-5</v>
      </c>
      <c r="S280" s="70">
        <f t="shared" si="4"/>
        <v>2.9335345370470585E-3</v>
      </c>
      <c r="T280" s="70">
        <f>Q280/'סכום נכסי הקרן'!$C$41</f>
        <v>7.8260428619720949E-4</v>
      </c>
    </row>
    <row r="281" spans="1:20">
      <c r="A281" s="62" t="s">
        <v>919</v>
      </c>
      <c r="B281" s="59" t="s">
        <v>920</v>
      </c>
      <c r="C281" s="72" t="s">
        <v>28</v>
      </c>
      <c r="D281" s="72" t="s">
        <v>782</v>
      </c>
      <c r="E281" s="124" t="s">
        <v>1993</v>
      </c>
      <c r="F281" s="72" t="s">
        <v>1879</v>
      </c>
      <c r="G281" s="59" t="s">
        <v>909</v>
      </c>
      <c r="H281" s="59" t="s">
        <v>784</v>
      </c>
      <c r="I281" s="124" t="s">
        <v>1993</v>
      </c>
      <c r="J281" s="69">
        <v>5.890000000011387</v>
      </c>
      <c r="K281" s="72" t="s">
        <v>124</v>
      </c>
      <c r="L281" s="73">
        <v>6.6250000000000003E-2</v>
      </c>
      <c r="M281" s="73">
        <v>5.5000000000122881E-2</v>
      </c>
      <c r="N281" s="69">
        <v>55694.44</v>
      </c>
      <c r="O281" s="71">
        <v>109.26631999999999</v>
      </c>
      <c r="P281" s="124" t="s">
        <v>1993</v>
      </c>
      <c r="Q281" s="69">
        <v>244.12697019800001</v>
      </c>
      <c r="R281" s="70">
        <v>7.4259253333333337E-5</v>
      </c>
      <c r="S281" s="70">
        <f t="shared" si="4"/>
        <v>3.5088522319924793E-3</v>
      </c>
      <c r="T281" s="70">
        <f>Q281/'סכום נכסי הקרן'!$C$41</f>
        <v>9.3608674508879961E-4</v>
      </c>
    </row>
    <row r="282" spans="1:20">
      <c r="A282" s="62" t="s">
        <v>921</v>
      </c>
      <c r="B282" s="59" t="s">
        <v>922</v>
      </c>
      <c r="C282" s="72" t="s">
        <v>28</v>
      </c>
      <c r="D282" s="72" t="s">
        <v>782</v>
      </c>
      <c r="E282" s="124" t="s">
        <v>1993</v>
      </c>
      <c r="F282" s="72" t="s">
        <v>1875</v>
      </c>
      <c r="G282" s="59" t="s">
        <v>916</v>
      </c>
      <c r="H282" s="59" t="s">
        <v>817</v>
      </c>
      <c r="I282" s="124" t="s">
        <v>1993</v>
      </c>
      <c r="J282" s="69">
        <v>3.8500000000024031</v>
      </c>
      <c r="K282" s="72" t="s">
        <v>124</v>
      </c>
      <c r="L282" s="73">
        <v>6.1249999999999999E-2</v>
      </c>
      <c r="M282" s="73">
        <v>4.039999999996155E-2</v>
      </c>
      <c r="N282" s="69">
        <v>27847.22</v>
      </c>
      <c r="O282" s="71">
        <v>111.74012999999999</v>
      </c>
      <c r="P282" s="124" t="s">
        <v>1993</v>
      </c>
      <c r="Q282" s="69">
        <v>124.827025362</v>
      </c>
      <c r="R282" s="70">
        <v>4.6412033333333336E-5</v>
      </c>
      <c r="S282" s="70">
        <f t="shared" si="4"/>
        <v>1.7941466532730671E-3</v>
      </c>
      <c r="T282" s="70">
        <f>Q282/'סכום נכסי הקרן'!$C$41</f>
        <v>4.7863996253859581E-4</v>
      </c>
    </row>
    <row r="283" spans="1:20">
      <c r="A283" s="62" t="s">
        <v>923</v>
      </c>
      <c r="B283" s="59" t="s">
        <v>924</v>
      </c>
      <c r="C283" s="72" t="s">
        <v>28</v>
      </c>
      <c r="D283" s="72" t="s">
        <v>782</v>
      </c>
      <c r="E283" s="124" t="s">
        <v>1993</v>
      </c>
      <c r="F283" s="72" t="s">
        <v>1875</v>
      </c>
      <c r="G283" s="59" t="s">
        <v>916</v>
      </c>
      <c r="H283" s="59" t="s">
        <v>817</v>
      </c>
      <c r="I283" s="124" t="s">
        <v>1993</v>
      </c>
      <c r="J283" s="69">
        <v>3.3200000000172087</v>
      </c>
      <c r="K283" s="72" t="s">
        <v>122</v>
      </c>
      <c r="L283" s="73">
        <v>7.3499999999999996E-2</v>
      </c>
      <c r="M283" s="73">
        <v>5.710000000034185E-2</v>
      </c>
      <c r="N283" s="69">
        <v>22277.776000000002</v>
      </c>
      <c r="O283" s="71">
        <v>106.43532999999999</v>
      </c>
      <c r="P283" s="124" t="s">
        <v>1993</v>
      </c>
      <c r="Q283" s="69">
        <v>86.001338986000007</v>
      </c>
      <c r="R283" s="70">
        <v>1.4851850666666667E-5</v>
      </c>
      <c r="S283" s="70">
        <f t="shared" si="4"/>
        <v>1.2361026313914419E-3</v>
      </c>
      <c r="T283" s="70">
        <f>Q283/'סכום נכסי הקרן'!$C$41</f>
        <v>3.2976575025442541E-4</v>
      </c>
    </row>
    <row r="284" spans="1:20">
      <c r="A284" s="62" t="s">
        <v>925</v>
      </c>
      <c r="B284" s="59" t="s">
        <v>926</v>
      </c>
      <c r="C284" s="72" t="s">
        <v>28</v>
      </c>
      <c r="D284" s="72" t="s">
        <v>782</v>
      </c>
      <c r="E284" s="124" t="s">
        <v>1993</v>
      </c>
      <c r="F284" s="72" t="s">
        <v>787</v>
      </c>
      <c r="G284" s="59" t="s">
        <v>916</v>
      </c>
      <c r="H284" s="59" t="s">
        <v>817</v>
      </c>
      <c r="I284" s="124" t="s">
        <v>1993</v>
      </c>
      <c r="J284" s="69">
        <v>4.1299999999908996</v>
      </c>
      <c r="K284" s="72" t="s">
        <v>122</v>
      </c>
      <c r="L284" s="73">
        <v>7.4999999999999997E-2</v>
      </c>
      <c r="M284" s="73">
        <v>7.4599999999785185E-2</v>
      </c>
      <c r="N284" s="69">
        <v>33416.663999999997</v>
      </c>
      <c r="O284" s="71">
        <v>100.63467</v>
      </c>
      <c r="P284" s="124" t="s">
        <v>1993</v>
      </c>
      <c r="Q284" s="69">
        <v>121.97147054700001</v>
      </c>
      <c r="R284" s="70">
        <v>3.3416663999999996E-5</v>
      </c>
      <c r="S284" s="70">
        <f t="shared" si="4"/>
        <v>1.7531035850775988E-3</v>
      </c>
      <c r="T284" s="70">
        <f>Q284/'סכום נכסי הקרן'!$C$41</f>
        <v>4.6769054957521855E-4</v>
      </c>
    </row>
    <row r="285" spans="1:20">
      <c r="A285" s="62" t="s">
        <v>927</v>
      </c>
      <c r="B285" s="59" t="s">
        <v>928</v>
      </c>
      <c r="C285" s="72" t="s">
        <v>28</v>
      </c>
      <c r="D285" s="72" t="s">
        <v>782</v>
      </c>
      <c r="E285" s="124" t="s">
        <v>1993</v>
      </c>
      <c r="F285" s="72" t="s">
        <v>929</v>
      </c>
      <c r="G285" s="59" t="s">
        <v>909</v>
      </c>
      <c r="H285" s="59" t="s">
        <v>784</v>
      </c>
      <c r="I285" s="124" t="s">
        <v>1993</v>
      </c>
      <c r="J285" s="69">
        <v>6.570000000013513</v>
      </c>
      <c r="K285" s="72" t="s">
        <v>122</v>
      </c>
      <c r="L285" s="73">
        <v>5.1249999999999997E-2</v>
      </c>
      <c r="M285" s="73">
        <v>5.8300000000093249E-2</v>
      </c>
      <c r="N285" s="69">
        <v>29935.761500000001</v>
      </c>
      <c r="O285" s="71">
        <v>96.784880000000001</v>
      </c>
      <c r="P285" s="124" t="s">
        <v>1993</v>
      </c>
      <c r="Q285" s="69">
        <v>105.086120494</v>
      </c>
      <c r="R285" s="70">
        <v>5.9871523000000001E-5</v>
      </c>
      <c r="S285" s="70">
        <f t="shared" si="4"/>
        <v>1.5104093912595624E-3</v>
      </c>
      <c r="T285" s="70">
        <f>Q285/'סכום נכסי הקרן'!$C$41</f>
        <v>4.0294492823736254E-4</v>
      </c>
    </row>
    <row r="286" spans="1:20">
      <c r="A286" s="62" t="s">
        <v>930</v>
      </c>
      <c r="B286" s="59" t="s">
        <v>931</v>
      </c>
      <c r="C286" s="72" t="s">
        <v>28</v>
      </c>
      <c r="D286" s="72" t="s">
        <v>782</v>
      </c>
      <c r="E286" s="124" t="s">
        <v>1993</v>
      </c>
      <c r="F286" s="72" t="s">
        <v>1874</v>
      </c>
      <c r="G286" s="59" t="s">
        <v>909</v>
      </c>
      <c r="H286" s="59" t="s">
        <v>784</v>
      </c>
      <c r="I286" s="124" t="s">
        <v>1993</v>
      </c>
      <c r="J286" s="69">
        <v>6.9600000000081197</v>
      </c>
      <c r="K286" s="72" t="s">
        <v>122</v>
      </c>
      <c r="L286" s="73">
        <v>6.4000000000000001E-2</v>
      </c>
      <c r="M286" s="73">
        <v>5.7900000000050383E-2</v>
      </c>
      <c r="N286" s="69">
        <v>34809.025000000001</v>
      </c>
      <c r="O286" s="71">
        <v>105.33633</v>
      </c>
      <c r="P286" s="124" t="s">
        <v>1993</v>
      </c>
      <c r="Q286" s="69">
        <v>132.98957902699999</v>
      </c>
      <c r="R286" s="70">
        <v>2.7847220000000001E-5</v>
      </c>
      <c r="S286" s="70">
        <f t="shared" si="4"/>
        <v>1.9114675483096297E-3</v>
      </c>
      <c r="T286" s="70">
        <f>Q286/'סכום נכסי הקרן'!$C$41</f>
        <v>5.0993866864093812E-4</v>
      </c>
    </row>
    <row r="287" spans="1:20">
      <c r="A287" s="62" t="s">
        <v>932</v>
      </c>
      <c r="B287" s="59" t="s">
        <v>933</v>
      </c>
      <c r="C287" s="72" t="s">
        <v>28</v>
      </c>
      <c r="D287" s="72" t="s">
        <v>782</v>
      </c>
      <c r="E287" s="124" t="s">
        <v>1993</v>
      </c>
      <c r="F287" s="72" t="s">
        <v>787</v>
      </c>
      <c r="G287" s="59" t="s">
        <v>916</v>
      </c>
      <c r="H287" s="59" t="s">
        <v>817</v>
      </c>
      <c r="I287" s="124" t="s">
        <v>1993</v>
      </c>
      <c r="J287" s="69">
        <v>3.9400000000093214</v>
      </c>
      <c r="K287" s="72" t="s">
        <v>122</v>
      </c>
      <c r="L287" s="73">
        <v>7.6249999999999998E-2</v>
      </c>
      <c r="M287" s="73">
        <v>8.2700000000146476E-2</v>
      </c>
      <c r="N287" s="69">
        <v>41770.83</v>
      </c>
      <c r="O287" s="71">
        <v>99.136600000000001</v>
      </c>
      <c r="P287" s="124" t="s">
        <v>1993</v>
      </c>
      <c r="Q287" s="69">
        <v>150.19472103999999</v>
      </c>
      <c r="R287" s="70">
        <v>8.3541659999999997E-5</v>
      </c>
      <c r="S287" s="70">
        <f t="shared" si="4"/>
        <v>2.1587581319968772E-3</v>
      </c>
      <c r="T287" s="70">
        <f>Q287/'סכום נכסי הקרן'!$C$41</f>
        <v>5.7591050851048351E-4</v>
      </c>
    </row>
    <row r="288" spans="1:20">
      <c r="A288" s="62" t="s">
        <v>934</v>
      </c>
      <c r="B288" s="59" t="s">
        <v>935</v>
      </c>
      <c r="C288" s="72" t="s">
        <v>28</v>
      </c>
      <c r="D288" s="72" t="s">
        <v>782</v>
      </c>
      <c r="E288" s="124" t="s">
        <v>1993</v>
      </c>
      <c r="F288" s="72" t="s">
        <v>1878</v>
      </c>
      <c r="G288" s="59" t="s">
        <v>916</v>
      </c>
      <c r="H288" s="59" t="s">
        <v>817</v>
      </c>
      <c r="I288" s="124" t="s">
        <v>1993</v>
      </c>
      <c r="J288" s="69">
        <v>2.9200000000019806</v>
      </c>
      <c r="K288" s="72" t="s">
        <v>122</v>
      </c>
      <c r="L288" s="73">
        <v>5.2999999999999999E-2</v>
      </c>
      <c r="M288" s="73">
        <v>9.1900000000120941E-2</v>
      </c>
      <c r="N288" s="69">
        <v>43093.572950000002</v>
      </c>
      <c r="O288" s="71">
        <v>90.461830000000006</v>
      </c>
      <c r="P288" s="124" t="s">
        <v>1993</v>
      </c>
      <c r="Q288" s="69">
        <v>141.39219749099999</v>
      </c>
      <c r="R288" s="70">
        <v>2.8729048633333335E-5</v>
      </c>
      <c r="S288" s="70">
        <f t="shared" si="4"/>
        <v>2.032238909737148E-3</v>
      </c>
      <c r="T288" s="70">
        <f>Q288/'סכום נכסי הקרן'!$C$41</f>
        <v>5.4215788539445538E-4</v>
      </c>
    </row>
    <row r="289" spans="1:20">
      <c r="A289" s="62" t="s">
        <v>936</v>
      </c>
      <c r="B289" s="59" t="s">
        <v>937</v>
      </c>
      <c r="C289" s="72" t="s">
        <v>28</v>
      </c>
      <c r="D289" s="72" t="s">
        <v>782</v>
      </c>
      <c r="E289" s="124" t="s">
        <v>1993</v>
      </c>
      <c r="F289" s="72" t="s">
        <v>1882</v>
      </c>
      <c r="G289" s="59" t="s">
        <v>909</v>
      </c>
      <c r="H289" s="59" t="s">
        <v>277</v>
      </c>
      <c r="I289" s="124" t="s">
        <v>1993</v>
      </c>
      <c r="J289" s="69">
        <v>6.1699999999870094</v>
      </c>
      <c r="K289" s="72" t="s">
        <v>122</v>
      </c>
      <c r="L289" s="73">
        <v>4.1250000000000002E-2</v>
      </c>
      <c r="M289" s="73">
        <v>6.6599999999819443E-2</v>
      </c>
      <c r="N289" s="69">
        <v>14619.790499999997</v>
      </c>
      <c r="O289" s="71">
        <v>85.646919999999994</v>
      </c>
      <c r="P289" s="124" t="s">
        <v>1993</v>
      </c>
      <c r="Q289" s="69">
        <v>45.415117027000001</v>
      </c>
      <c r="R289" s="70">
        <v>1.4619790499999997E-5</v>
      </c>
      <c r="S289" s="70">
        <f t="shared" si="4"/>
        <v>6.5275432131543375E-4</v>
      </c>
      <c r="T289" s="70">
        <f>Q289/'סכום נכסי הקרן'!$C$41</f>
        <v>1.7414089496605578E-4</v>
      </c>
    </row>
    <row r="290" spans="1:20">
      <c r="A290" s="62" t="s">
        <v>938</v>
      </c>
      <c r="B290" s="59" t="s">
        <v>939</v>
      </c>
      <c r="C290" s="72" t="s">
        <v>28</v>
      </c>
      <c r="D290" s="72" t="s">
        <v>782</v>
      </c>
      <c r="E290" s="124" t="s">
        <v>1993</v>
      </c>
      <c r="F290" s="72" t="s">
        <v>1882</v>
      </c>
      <c r="G290" s="59" t="s">
        <v>909</v>
      </c>
      <c r="H290" s="59" t="s">
        <v>277</v>
      </c>
      <c r="I290" s="124" t="s">
        <v>1993</v>
      </c>
      <c r="J290" s="69">
        <v>0.5</v>
      </c>
      <c r="K290" s="72" t="s">
        <v>122</v>
      </c>
      <c r="L290" s="73">
        <v>6.25E-2</v>
      </c>
      <c r="M290" s="73">
        <v>6.6400000000226458E-2</v>
      </c>
      <c r="N290" s="69">
        <v>37167.684534</v>
      </c>
      <c r="O290" s="71">
        <v>100.89442</v>
      </c>
      <c r="P290" s="124" t="s">
        <v>1993</v>
      </c>
      <c r="Q290" s="69">
        <v>136.01292982799998</v>
      </c>
      <c r="R290" s="70">
        <v>3.8081956136935546E-5</v>
      </c>
      <c r="S290" s="70">
        <f t="shared" si="4"/>
        <v>1.9549223587207081E-3</v>
      </c>
      <c r="T290" s="70">
        <f>Q290/'סכום נכסי הקרן'!$C$41</f>
        <v>5.215314828567305E-4</v>
      </c>
    </row>
    <row r="291" spans="1:20">
      <c r="A291" s="62" t="s">
        <v>940</v>
      </c>
      <c r="B291" s="59" t="s">
        <v>941</v>
      </c>
      <c r="C291" s="72" t="s">
        <v>28</v>
      </c>
      <c r="D291" s="72" t="s">
        <v>782</v>
      </c>
      <c r="E291" s="124" t="s">
        <v>1993</v>
      </c>
      <c r="F291" s="72" t="s">
        <v>1882</v>
      </c>
      <c r="G291" s="59" t="s">
        <v>909</v>
      </c>
      <c r="H291" s="59" t="s">
        <v>277</v>
      </c>
      <c r="I291" s="124" t="s">
        <v>1993</v>
      </c>
      <c r="J291" s="69">
        <v>4.6599999999901405</v>
      </c>
      <c r="K291" s="72" t="s">
        <v>124</v>
      </c>
      <c r="L291" s="73">
        <v>6.5000000000000002E-2</v>
      </c>
      <c r="M291" s="73">
        <v>4.9699999999898672E-2</v>
      </c>
      <c r="N291" s="69">
        <v>16708.331999999999</v>
      </c>
      <c r="O291" s="71">
        <v>108.95943</v>
      </c>
      <c r="P291" s="124" t="s">
        <v>1993</v>
      </c>
      <c r="Q291" s="69">
        <v>73.032392242</v>
      </c>
      <c r="R291" s="70">
        <v>2.2277775999999996E-5</v>
      </c>
      <c r="S291" s="70">
        <f t="shared" si="4"/>
        <v>1.0496991476126193E-3</v>
      </c>
      <c r="T291" s="70">
        <f>Q291/'סכום נכסי הקרן'!$C$41</f>
        <v>2.8003728668084027E-4</v>
      </c>
    </row>
    <row r="292" spans="1:20">
      <c r="A292" s="62" t="s">
        <v>942</v>
      </c>
      <c r="B292" s="59" t="s">
        <v>943</v>
      </c>
      <c r="C292" s="72" t="s">
        <v>28</v>
      </c>
      <c r="D292" s="72" t="s">
        <v>782</v>
      </c>
      <c r="E292" s="124" t="s">
        <v>1993</v>
      </c>
      <c r="F292" s="72" t="s">
        <v>1874</v>
      </c>
      <c r="G292" s="59" t="s">
        <v>909</v>
      </c>
      <c r="H292" s="59" t="s">
        <v>784</v>
      </c>
      <c r="I292" s="124" t="s">
        <v>1993</v>
      </c>
      <c r="J292" s="69">
        <v>2.3500000000093246</v>
      </c>
      <c r="K292" s="72" t="s">
        <v>124</v>
      </c>
      <c r="L292" s="73">
        <v>5.7500000000000002E-2</v>
      </c>
      <c r="M292" s="73">
        <v>4.2600000000186496E-2</v>
      </c>
      <c r="N292" s="69">
        <v>12670.4851</v>
      </c>
      <c r="O292" s="71">
        <v>105.49755999999999</v>
      </c>
      <c r="P292" s="124" t="s">
        <v>1993</v>
      </c>
      <c r="Q292" s="69">
        <v>53.623266949999987</v>
      </c>
      <c r="R292" s="70">
        <v>1.9493053999999999E-5</v>
      </c>
      <c r="S292" s="70">
        <f t="shared" si="4"/>
        <v>7.7073057422386124E-4</v>
      </c>
      <c r="T292" s="70">
        <f>Q292/'סכום נכסי הקרן'!$C$41</f>
        <v>2.0561443653497862E-4</v>
      </c>
    </row>
    <row r="293" spans="1:20">
      <c r="A293" s="62" t="s">
        <v>944</v>
      </c>
      <c r="B293" s="59" t="s">
        <v>945</v>
      </c>
      <c r="C293" s="72" t="s">
        <v>28</v>
      </c>
      <c r="D293" s="72" t="s">
        <v>782</v>
      </c>
      <c r="E293" s="124" t="s">
        <v>1993</v>
      </c>
      <c r="F293" s="72" t="s">
        <v>1874</v>
      </c>
      <c r="G293" s="59" t="s">
        <v>909</v>
      </c>
      <c r="H293" s="59" t="s">
        <v>784</v>
      </c>
      <c r="I293" s="124" t="s">
        <v>1993</v>
      </c>
      <c r="J293" s="69">
        <v>4.3500000000157515</v>
      </c>
      <c r="K293" s="72" t="s">
        <v>124</v>
      </c>
      <c r="L293" s="73">
        <v>6.1249999999999999E-2</v>
      </c>
      <c r="M293" s="73">
        <v>4.6300000000084551E-2</v>
      </c>
      <c r="N293" s="69">
        <v>27847.22</v>
      </c>
      <c r="O293" s="71">
        <v>107.98211000000001</v>
      </c>
      <c r="P293" s="124" t="s">
        <v>1993</v>
      </c>
      <c r="Q293" s="69">
        <v>120.628877346</v>
      </c>
      <c r="R293" s="70">
        <v>4.2841876923076924E-5</v>
      </c>
      <c r="S293" s="70">
        <f t="shared" si="4"/>
        <v>1.7338064089148586E-3</v>
      </c>
      <c r="T293" s="70">
        <f>Q293/'סכום נכסי הקרן'!$C$41</f>
        <v>4.6254247560992447E-4</v>
      </c>
    </row>
    <row r="294" spans="1:20">
      <c r="A294" s="62" t="s">
        <v>946</v>
      </c>
      <c r="B294" s="59" t="s">
        <v>947</v>
      </c>
      <c r="C294" s="72" t="s">
        <v>28</v>
      </c>
      <c r="D294" s="72" t="s">
        <v>782</v>
      </c>
      <c r="E294" s="124" t="s">
        <v>1993</v>
      </c>
      <c r="F294" s="72" t="s">
        <v>948</v>
      </c>
      <c r="G294" s="59" t="s">
        <v>949</v>
      </c>
      <c r="H294" s="59" t="s">
        <v>277</v>
      </c>
      <c r="I294" s="124" t="s">
        <v>1993</v>
      </c>
      <c r="J294" s="69">
        <v>4.3399999999902512</v>
      </c>
      <c r="K294" s="72" t="s">
        <v>124</v>
      </c>
      <c r="L294" s="73">
        <v>7.2499999999999995E-2</v>
      </c>
      <c r="M294" s="73">
        <v>5.1899999999943131E-2</v>
      </c>
      <c r="N294" s="69">
        <v>27847.22</v>
      </c>
      <c r="O294" s="71">
        <v>110.17251</v>
      </c>
      <c r="P294" s="124" t="s">
        <v>1993</v>
      </c>
      <c r="Q294" s="69">
        <v>123.07581072999999</v>
      </c>
      <c r="R294" s="70">
        <v>5.5694440000000003E-5</v>
      </c>
      <c r="S294" s="70">
        <f t="shared" si="4"/>
        <v>1.7689763356911654E-3</v>
      </c>
      <c r="T294" s="70">
        <f>Q294/'סכום נכסי הקרן'!$C$41</f>
        <v>4.7192506002908928E-4</v>
      </c>
    </row>
    <row r="295" spans="1:20">
      <c r="A295" s="62" t="s">
        <v>950</v>
      </c>
      <c r="B295" s="59" t="s">
        <v>951</v>
      </c>
      <c r="C295" s="72" t="s">
        <v>28</v>
      </c>
      <c r="D295" s="72" t="s">
        <v>782</v>
      </c>
      <c r="E295" s="124" t="s">
        <v>1993</v>
      </c>
      <c r="F295" s="72" t="s">
        <v>1874</v>
      </c>
      <c r="G295" s="59" t="s">
        <v>952</v>
      </c>
      <c r="H295" s="59" t="s">
        <v>817</v>
      </c>
      <c r="I295" s="124" t="s">
        <v>1993</v>
      </c>
      <c r="J295" s="69">
        <v>6.1099999999875907</v>
      </c>
      <c r="K295" s="72" t="s">
        <v>122</v>
      </c>
      <c r="L295" s="73">
        <v>3.7499999999999999E-2</v>
      </c>
      <c r="M295" s="73">
        <v>5.759999999987591E-2</v>
      </c>
      <c r="N295" s="69">
        <v>44555.552000000003</v>
      </c>
      <c r="O295" s="71">
        <v>89.758499999999998</v>
      </c>
      <c r="P295" s="124" t="s">
        <v>1993</v>
      </c>
      <c r="Q295" s="69">
        <v>145.05241717999999</v>
      </c>
      <c r="R295" s="70">
        <v>4.4555552000000006E-5</v>
      </c>
      <c r="S295" s="70">
        <f t="shared" si="4"/>
        <v>2.0848474765616737E-3</v>
      </c>
      <c r="T295" s="70">
        <f>Q295/'סכום נכסי הקרן'!$C$41</f>
        <v>5.5619272608496597E-4</v>
      </c>
    </row>
    <row r="296" spans="1:20">
      <c r="A296" s="62" t="s">
        <v>953</v>
      </c>
      <c r="B296" s="59" t="s">
        <v>954</v>
      </c>
      <c r="C296" s="72" t="s">
        <v>28</v>
      </c>
      <c r="D296" s="72" t="s">
        <v>782</v>
      </c>
      <c r="E296" s="124" t="s">
        <v>1993</v>
      </c>
      <c r="F296" s="72" t="s">
        <v>1884</v>
      </c>
      <c r="G296" s="59" t="s">
        <v>949</v>
      </c>
      <c r="H296" s="59" t="s">
        <v>784</v>
      </c>
      <c r="I296" s="124" t="s">
        <v>1993</v>
      </c>
      <c r="J296" s="69">
        <v>6.1900000000228887</v>
      </c>
      <c r="K296" s="72" t="s">
        <v>122</v>
      </c>
      <c r="L296" s="73">
        <v>0.04</v>
      </c>
      <c r="M296" s="73">
        <v>5.6100000000161014E-2</v>
      </c>
      <c r="N296" s="69">
        <v>41770.83</v>
      </c>
      <c r="O296" s="71">
        <v>91.413669999999996</v>
      </c>
      <c r="P296" s="124" t="s">
        <v>1993</v>
      </c>
      <c r="Q296" s="69">
        <v>138.49426495700001</v>
      </c>
      <c r="R296" s="70">
        <v>8.3541659999999997E-5</v>
      </c>
      <c r="S296" s="70">
        <f t="shared" si="4"/>
        <v>1.9905867439324347E-3</v>
      </c>
      <c r="T296" s="70">
        <f>Q296/'סכום נכסי הקרן'!$C$41</f>
        <v>5.3104597821337332E-4</v>
      </c>
    </row>
    <row r="297" spans="1:20">
      <c r="A297" s="62" t="s">
        <v>955</v>
      </c>
      <c r="B297" s="59" t="s">
        <v>956</v>
      </c>
      <c r="C297" s="72" t="s">
        <v>28</v>
      </c>
      <c r="D297" s="72" t="s">
        <v>782</v>
      </c>
      <c r="E297" s="124" t="s">
        <v>1993</v>
      </c>
      <c r="F297" s="72" t="s">
        <v>1875</v>
      </c>
      <c r="G297" s="59" t="s">
        <v>949</v>
      </c>
      <c r="H297" s="59" t="s">
        <v>784</v>
      </c>
      <c r="I297" s="124" t="s">
        <v>1993</v>
      </c>
      <c r="J297" s="69">
        <v>5.3599999999977319</v>
      </c>
      <c r="K297" s="72" t="s">
        <v>122</v>
      </c>
      <c r="L297" s="73">
        <v>3.7499999999999999E-2</v>
      </c>
      <c r="M297" s="73">
        <v>5.5700000000011338E-2</v>
      </c>
      <c r="N297" s="69">
        <v>26454.859</v>
      </c>
      <c r="O297" s="71">
        <v>91.905079999999998</v>
      </c>
      <c r="P297" s="124" t="s">
        <v>1993</v>
      </c>
      <c r="Q297" s="69">
        <v>88.184557470000001</v>
      </c>
      <c r="R297" s="70">
        <v>6.6137147500000001E-5</v>
      </c>
      <c r="S297" s="70">
        <f t="shared" si="4"/>
        <v>1.2674821673939471E-3</v>
      </c>
      <c r="T297" s="70">
        <f>Q297/'סכום נכסי הקרן'!$C$41</f>
        <v>3.3813713946573509E-4</v>
      </c>
    </row>
    <row r="298" spans="1:20">
      <c r="A298" s="62" t="s">
        <v>957</v>
      </c>
      <c r="B298" s="59" t="s">
        <v>958</v>
      </c>
      <c r="C298" s="72" t="s">
        <v>28</v>
      </c>
      <c r="D298" s="72" t="s">
        <v>782</v>
      </c>
      <c r="E298" s="124" t="s">
        <v>1993</v>
      </c>
      <c r="F298" s="72" t="s">
        <v>1878</v>
      </c>
      <c r="G298" s="59" t="s">
        <v>952</v>
      </c>
      <c r="H298" s="59" t="s">
        <v>817</v>
      </c>
      <c r="I298" s="124" t="s">
        <v>1993</v>
      </c>
      <c r="J298" s="69">
        <v>4.0200000000188503</v>
      </c>
      <c r="K298" s="72" t="s">
        <v>122</v>
      </c>
      <c r="L298" s="73">
        <v>5.1249999999999997E-2</v>
      </c>
      <c r="M298" s="73">
        <v>5.9700000000213305E-2</v>
      </c>
      <c r="N298" s="69">
        <v>28775.924787</v>
      </c>
      <c r="O298" s="71">
        <v>96.576539999999994</v>
      </c>
      <c r="P298" s="124" t="s">
        <v>1993</v>
      </c>
      <c r="Q298" s="69">
        <v>100.79720620499999</v>
      </c>
      <c r="R298" s="70">
        <v>5.2319863249090908E-5</v>
      </c>
      <c r="S298" s="70">
        <f t="shared" si="4"/>
        <v>1.4487645575749579E-3</v>
      </c>
      <c r="T298" s="70">
        <f>Q298/'סכום נכסי הקרן'!$C$41</f>
        <v>3.8649940477267263E-4</v>
      </c>
    </row>
    <row r="299" spans="1:20">
      <c r="A299" s="62" t="s">
        <v>959</v>
      </c>
      <c r="B299" s="59" t="s">
        <v>960</v>
      </c>
      <c r="C299" s="72" t="s">
        <v>28</v>
      </c>
      <c r="D299" s="72" t="s">
        <v>782</v>
      </c>
      <c r="E299" s="124" t="s">
        <v>1993</v>
      </c>
      <c r="F299" s="72" t="s">
        <v>787</v>
      </c>
      <c r="G299" s="59" t="s">
        <v>949</v>
      </c>
      <c r="H299" s="59" t="s">
        <v>784</v>
      </c>
      <c r="I299" s="124" t="s">
        <v>1993</v>
      </c>
      <c r="J299" s="69">
        <v>4.4600000000053033</v>
      </c>
      <c r="K299" s="72" t="s">
        <v>124</v>
      </c>
      <c r="L299" s="73">
        <v>7.8750000000000001E-2</v>
      </c>
      <c r="M299" s="73">
        <v>7.1400000000082384E-2</v>
      </c>
      <c r="N299" s="69">
        <v>41492.357799999998</v>
      </c>
      <c r="O299" s="71">
        <v>106.47931</v>
      </c>
      <c r="P299" s="124" t="s">
        <v>1993</v>
      </c>
      <c r="Q299" s="69">
        <v>177.23560181100001</v>
      </c>
      <c r="R299" s="70">
        <v>4.1492357799999998E-5</v>
      </c>
      <c r="S299" s="70">
        <f t="shared" si="4"/>
        <v>2.5474184048516592E-3</v>
      </c>
      <c r="T299" s="70">
        <f>Q299/'סכום נכסי הקרן'!$C$41</f>
        <v>6.7959675851690367E-4</v>
      </c>
    </row>
    <row r="300" spans="1:20">
      <c r="A300" s="62" t="s">
        <v>961</v>
      </c>
      <c r="B300" s="59" t="s">
        <v>962</v>
      </c>
      <c r="C300" s="72" t="s">
        <v>28</v>
      </c>
      <c r="D300" s="72" t="s">
        <v>782</v>
      </c>
      <c r="E300" s="124" t="s">
        <v>1993</v>
      </c>
      <c r="F300" s="72" t="s">
        <v>1882</v>
      </c>
      <c r="G300" s="59" t="s">
        <v>949</v>
      </c>
      <c r="H300" s="59" t="s">
        <v>784</v>
      </c>
      <c r="I300" s="124" t="s">
        <v>1993</v>
      </c>
      <c r="J300" s="69">
        <v>5.7799999999824658</v>
      </c>
      <c r="K300" s="72" t="s">
        <v>124</v>
      </c>
      <c r="L300" s="73">
        <v>6.1349999999999995E-2</v>
      </c>
      <c r="M300" s="73">
        <v>4.9699999999803152E-2</v>
      </c>
      <c r="N300" s="69">
        <v>13923.61</v>
      </c>
      <c r="O300" s="71">
        <v>108.23022</v>
      </c>
      <c r="P300" s="124" t="s">
        <v>1993</v>
      </c>
      <c r="Q300" s="69">
        <v>60.453019027000003</v>
      </c>
      <c r="R300" s="70">
        <v>1.3923610000000001E-5</v>
      </c>
      <c r="S300" s="70">
        <f t="shared" si="4"/>
        <v>8.6889502856456852E-4</v>
      </c>
      <c r="T300" s="70">
        <f>Q300/'סכום נכסי הקרן'!$C$41</f>
        <v>2.3180261388522041E-4</v>
      </c>
    </row>
    <row r="301" spans="1:20">
      <c r="A301" s="62" t="s">
        <v>963</v>
      </c>
      <c r="B301" s="59" t="s">
        <v>964</v>
      </c>
      <c r="C301" s="72" t="s">
        <v>28</v>
      </c>
      <c r="D301" s="72" t="s">
        <v>782</v>
      </c>
      <c r="E301" s="124" t="s">
        <v>1993</v>
      </c>
      <c r="F301" s="72" t="s">
        <v>1882</v>
      </c>
      <c r="G301" s="59" t="s">
        <v>949</v>
      </c>
      <c r="H301" s="59" t="s">
        <v>784</v>
      </c>
      <c r="I301" s="124" t="s">
        <v>1993</v>
      </c>
      <c r="J301" s="69">
        <v>4.100000000004953</v>
      </c>
      <c r="K301" s="72" t="s">
        <v>124</v>
      </c>
      <c r="L301" s="73">
        <v>7.1249999999999994E-2</v>
      </c>
      <c r="M301" s="73">
        <v>5.1200000000103468E-2</v>
      </c>
      <c r="N301" s="69">
        <v>41770.83</v>
      </c>
      <c r="O301" s="71">
        <v>108.44175</v>
      </c>
      <c r="P301" s="124" t="s">
        <v>1993</v>
      </c>
      <c r="Q301" s="69">
        <v>181.713528451</v>
      </c>
      <c r="R301" s="70">
        <v>5.5694440000000003E-5</v>
      </c>
      <c r="S301" s="70">
        <f t="shared" si="4"/>
        <v>2.61177992489477E-3</v>
      </c>
      <c r="T301" s="70">
        <f>Q301/'סכום נכסי הקרן'!$C$41</f>
        <v>6.9676703581065906E-4</v>
      </c>
    </row>
    <row r="302" spans="1:20">
      <c r="A302" s="62" t="s">
        <v>965</v>
      </c>
      <c r="B302" s="59" t="s">
        <v>966</v>
      </c>
      <c r="C302" s="72" t="s">
        <v>28</v>
      </c>
      <c r="D302" s="72" t="s">
        <v>782</v>
      </c>
      <c r="E302" s="124" t="s">
        <v>1993</v>
      </c>
      <c r="F302" s="72" t="s">
        <v>1880</v>
      </c>
      <c r="G302" s="59" t="s">
        <v>803</v>
      </c>
      <c r="H302" s="59" t="s">
        <v>784</v>
      </c>
      <c r="I302" s="124" t="s">
        <v>1993</v>
      </c>
      <c r="J302" s="69">
        <v>3.9699999999940458</v>
      </c>
      <c r="K302" s="72" t="s">
        <v>122</v>
      </c>
      <c r="L302" s="73">
        <v>4.6249999999999999E-2</v>
      </c>
      <c r="M302" s="73">
        <v>5.7699999999957001E-2</v>
      </c>
      <c r="N302" s="69">
        <v>34813.202082999996</v>
      </c>
      <c r="O302" s="71">
        <v>95.765129999999999</v>
      </c>
      <c r="P302" s="124" t="s">
        <v>1993</v>
      </c>
      <c r="Q302" s="69">
        <v>120.92021387599999</v>
      </c>
      <c r="R302" s="70">
        <v>6.3296731059999997E-5</v>
      </c>
      <c r="S302" s="70">
        <f t="shared" si="4"/>
        <v>1.7379938071065549E-3</v>
      </c>
      <c r="T302" s="70">
        <f>Q302/'סכום נכסי הקרן'!$C$41</f>
        <v>4.6365958390759421E-4</v>
      </c>
    </row>
    <row r="303" spans="1:20">
      <c r="A303" s="62" t="s">
        <v>967</v>
      </c>
      <c r="B303" s="59" t="s">
        <v>968</v>
      </c>
      <c r="C303" s="72" t="s">
        <v>28</v>
      </c>
      <c r="D303" s="72" t="s">
        <v>782</v>
      </c>
      <c r="E303" s="124" t="s">
        <v>1993</v>
      </c>
      <c r="F303" s="72" t="s">
        <v>787</v>
      </c>
      <c r="G303" s="59" t="s">
        <v>803</v>
      </c>
      <c r="H303" s="59" t="s">
        <v>784</v>
      </c>
      <c r="I303" s="124" t="s">
        <v>1993</v>
      </c>
      <c r="J303" s="69">
        <v>3.5299999999999225</v>
      </c>
      <c r="K303" s="72" t="s">
        <v>125</v>
      </c>
      <c r="L303" s="73">
        <v>8.8749999999999996E-2</v>
      </c>
      <c r="M303" s="73">
        <v>8.8899999999990043E-2</v>
      </c>
      <c r="N303" s="69">
        <v>28264.9283</v>
      </c>
      <c r="O303" s="71">
        <v>99.901110000000003</v>
      </c>
      <c r="P303" s="124" t="s">
        <v>1993</v>
      </c>
      <c r="Q303" s="69">
        <v>130.48024741700002</v>
      </c>
      <c r="R303" s="70">
        <v>2.261194264E-5</v>
      </c>
      <c r="S303" s="70">
        <f t="shared" si="4"/>
        <v>1.87540076792311E-3</v>
      </c>
      <c r="T303" s="70">
        <f>Q303/'סכום נכסי הקרן'!$C$41</f>
        <v>5.0031682285614758E-4</v>
      </c>
    </row>
    <row r="304" spans="1:20">
      <c r="A304" s="62" t="s">
        <v>969</v>
      </c>
      <c r="B304" s="59" t="s">
        <v>970</v>
      </c>
      <c r="C304" s="72" t="s">
        <v>28</v>
      </c>
      <c r="D304" s="72" t="s">
        <v>782</v>
      </c>
      <c r="E304" s="124" t="s">
        <v>1993</v>
      </c>
      <c r="F304" s="72" t="s">
        <v>1884</v>
      </c>
      <c r="G304" s="59" t="s">
        <v>971</v>
      </c>
      <c r="H304" s="59" t="s">
        <v>817</v>
      </c>
      <c r="I304" s="124" t="s">
        <v>1993</v>
      </c>
      <c r="J304" s="69">
        <v>3.5699999999935463</v>
      </c>
      <c r="K304" s="72" t="s">
        <v>122</v>
      </c>
      <c r="L304" s="73">
        <v>6.3750000000000001E-2</v>
      </c>
      <c r="M304" s="73">
        <v>5.8599999999857343E-2</v>
      </c>
      <c r="N304" s="69">
        <v>38986.108</v>
      </c>
      <c r="O304" s="71">
        <v>104.10454</v>
      </c>
      <c r="P304" s="124" t="s">
        <v>1993</v>
      </c>
      <c r="Q304" s="69">
        <v>147.20654293500002</v>
      </c>
      <c r="R304" s="70">
        <v>7.7972215999999996E-5</v>
      </c>
      <c r="S304" s="70">
        <f t="shared" si="4"/>
        <v>2.1158088609482244E-3</v>
      </c>
      <c r="T304" s="70">
        <f>Q304/'סכום נכסי הקרן'!$C$41</f>
        <v>5.6445256138654891E-4</v>
      </c>
    </row>
    <row r="305" spans="1:20">
      <c r="A305" s="62" t="s">
        <v>972</v>
      </c>
      <c r="B305" s="59" t="s">
        <v>973</v>
      </c>
      <c r="C305" s="72" t="s">
        <v>28</v>
      </c>
      <c r="D305" s="72" t="s">
        <v>782</v>
      </c>
      <c r="E305" s="124" t="s">
        <v>1993</v>
      </c>
      <c r="F305" s="72" t="s">
        <v>1878</v>
      </c>
      <c r="G305" s="59" t="s">
        <v>803</v>
      </c>
      <c r="H305" s="59" t="s">
        <v>784</v>
      </c>
      <c r="I305" s="124" t="s">
        <v>1993</v>
      </c>
      <c r="J305" s="69">
        <v>6.4900000000072433</v>
      </c>
      <c r="K305" s="72" t="s">
        <v>122</v>
      </c>
      <c r="L305" s="73">
        <v>8.5000000000000006E-2</v>
      </c>
      <c r="M305" s="73">
        <v>9.1800000000144835E-2</v>
      </c>
      <c r="N305" s="69">
        <v>55694.44</v>
      </c>
      <c r="O305" s="71">
        <v>99.108279999999993</v>
      </c>
      <c r="P305" s="124" t="s">
        <v>1993</v>
      </c>
      <c r="Q305" s="69">
        <v>200.202421695</v>
      </c>
      <c r="R305" s="70">
        <v>7.4259253333333337E-5</v>
      </c>
      <c r="S305" s="70">
        <f t="shared" si="4"/>
        <v>2.8775219454247555E-3</v>
      </c>
      <c r="T305" s="70">
        <f>Q305/'סכום נכסי הקרן'!$C$41</f>
        <v>7.6766132447951519E-4</v>
      </c>
    </row>
    <row r="306" spans="1:20">
      <c r="A306" s="62" t="s">
        <v>974</v>
      </c>
      <c r="B306" s="59" t="s">
        <v>975</v>
      </c>
      <c r="C306" s="72" t="s">
        <v>28</v>
      </c>
      <c r="D306" s="72" t="s">
        <v>782</v>
      </c>
      <c r="E306" s="124" t="s">
        <v>1993</v>
      </c>
      <c r="F306" s="72" t="s">
        <v>787</v>
      </c>
      <c r="G306" s="59" t="s">
        <v>803</v>
      </c>
      <c r="H306" s="59" t="s">
        <v>784</v>
      </c>
      <c r="I306" s="124" t="s">
        <v>1993</v>
      </c>
      <c r="J306" s="69">
        <v>3.6000000000061179</v>
      </c>
      <c r="K306" s="72" t="s">
        <v>125</v>
      </c>
      <c r="L306" s="73">
        <v>8.5000000000000006E-2</v>
      </c>
      <c r="M306" s="73">
        <v>7.9600000000189658E-2</v>
      </c>
      <c r="N306" s="69">
        <v>13923.61</v>
      </c>
      <c r="O306" s="71">
        <v>101.61441000000001</v>
      </c>
      <c r="P306" s="124" t="s">
        <v>1993</v>
      </c>
      <c r="Q306" s="69">
        <v>65.378312356000009</v>
      </c>
      <c r="R306" s="70">
        <v>1.8564813333333334E-5</v>
      </c>
      <c r="S306" s="70">
        <f t="shared" si="4"/>
        <v>9.396865780466377E-4</v>
      </c>
      <c r="T306" s="70">
        <f>Q306/'סכום נכסי הקרן'!$C$41</f>
        <v>2.5068828553883503E-4</v>
      </c>
    </row>
    <row r="307" spans="1:20">
      <c r="A307" s="62" t="s">
        <v>976</v>
      </c>
      <c r="B307" s="59" t="s">
        <v>977</v>
      </c>
      <c r="C307" s="72" t="s">
        <v>28</v>
      </c>
      <c r="D307" s="72" t="s">
        <v>782</v>
      </c>
      <c r="E307" s="124" t="s">
        <v>1993</v>
      </c>
      <c r="F307" s="72" t="s">
        <v>787</v>
      </c>
      <c r="G307" s="59" t="s">
        <v>803</v>
      </c>
      <c r="H307" s="59" t="s">
        <v>784</v>
      </c>
      <c r="I307" s="124" t="s">
        <v>1993</v>
      </c>
      <c r="J307" s="69">
        <v>3.9400000000113979</v>
      </c>
      <c r="K307" s="72" t="s">
        <v>125</v>
      </c>
      <c r="L307" s="73">
        <v>8.5000000000000006E-2</v>
      </c>
      <c r="M307" s="73">
        <v>8.2000000000184842E-2</v>
      </c>
      <c r="N307" s="69">
        <v>13923.61</v>
      </c>
      <c r="O307" s="71">
        <v>100.90441</v>
      </c>
      <c r="P307" s="124" t="s">
        <v>1993</v>
      </c>
      <c r="Q307" s="69">
        <v>64.921501129000006</v>
      </c>
      <c r="R307" s="70">
        <v>1.8564813333333334E-5</v>
      </c>
      <c r="S307" s="70">
        <f t="shared" si="4"/>
        <v>9.3312080167150735E-4</v>
      </c>
      <c r="T307" s="70">
        <f>Q307/'סכום נכסי הקרן'!$C$41</f>
        <v>2.4893667679910575E-4</v>
      </c>
    </row>
    <row r="308" spans="1:20">
      <c r="A308" s="62" t="s">
        <v>978</v>
      </c>
      <c r="B308" s="59" t="s">
        <v>979</v>
      </c>
      <c r="C308" s="72" t="s">
        <v>28</v>
      </c>
      <c r="D308" s="72" t="s">
        <v>782</v>
      </c>
      <c r="E308" s="124" t="s">
        <v>1993</v>
      </c>
      <c r="F308" s="72" t="s">
        <v>1873</v>
      </c>
      <c r="G308" s="59" t="s">
        <v>980</v>
      </c>
      <c r="H308" s="59" t="s">
        <v>817</v>
      </c>
      <c r="I308" s="124" t="s">
        <v>1993</v>
      </c>
      <c r="J308" s="69">
        <v>3.5000000000126619</v>
      </c>
      <c r="K308" s="72" t="s">
        <v>124</v>
      </c>
      <c r="L308" s="73">
        <v>2.6249999999999999E-2</v>
      </c>
      <c r="M308" s="73">
        <v>0.10040000000031402</v>
      </c>
      <c r="N308" s="69">
        <v>25132.116050000001</v>
      </c>
      <c r="O308" s="71">
        <v>78.332139999999995</v>
      </c>
      <c r="P308" s="124" t="s">
        <v>1993</v>
      </c>
      <c r="Q308" s="69">
        <v>78.974460338</v>
      </c>
      <c r="R308" s="70">
        <v>1.0503136905408682E-4</v>
      </c>
      <c r="S308" s="70">
        <f t="shared" si="4"/>
        <v>1.1351048644999855E-3</v>
      </c>
      <c r="T308" s="70">
        <f>Q308/'סכום נכסי הקרן'!$C$41</f>
        <v>3.0282170570086633E-4</v>
      </c>
    </row>
    <row r="309" spans="1:20">
      <c r="A309" s="62" t="s">
        <v>981</v>
      </c>
      <c r="B309" s="59" t="s">
        <v>982</v>
      </c>
      <c r="C309" s="72" t="s">
        <v>28</v>
      </c>
      <c r="D309" s="72" t="s">
        <v>782</v>
      </c>
      <c r="E309" s="124" t="s">
        <v>1993</v>
      </c>
      <c r="F309" s="72" t="s">
        <v>929</v>
      </c>
      <c r="G309" s="59" t="s">
        <v>980</v>
      </c>
      <c r="H309" s="59" t="s">
        <v>817</v>
      </c>
      <c r="I309" s="124" t="s">
        <v>1993</v>
      </c>
      <c r="J309" s="69">
        <v>3.5799999999949641</v>
      </c>
      <c r="K309" s="72" t="s">
        <v>122</v>
      </c>
      <c r="L309" s="73">
        <v>7.3749999999999996E-2</v>
      </c>
      <c r="M309" s="73">
        <v>6.6199999999861495E-2</v>
      </c>
      <c r="N309" s="69">
        <v>41770.83</v>
      </c>
      <c r="O309" s="71">
        <v>104.84385</v>
      </c>
      <c r="P309" s="124" t="s">
        <v>1993</v>
      </c>
      <c r="Q309" s="69">
        <v>158.84136461</v>
      </c>
      <c r="R309" s="70">
        <v>3.7973481818181819E-5</v>
      </c>
      <c r="S309" s="70">
        <f t="shared" si="4"/>
        <v>2.2830368815558904E-3</v>
      </c>
      <c r="T309" s="70">
        <f>Q309/'סכום נכסי הקרן'!$C$41</f>
        <v>6.0906542141838402E-4</v>
      </c>
    </row>
    <row r="310" spans="1:20">
      <c r="A310" s="62" t="s">
        <v>983</v>
      </c>
      <c r="B310" s="59" t="s">
        <v>984</v>
      </c>
      <c r="C310" s="72" t="s">
        <v>28</v>
      </c>
      <c r="D310" s="72" t="s">
        <v>782</v>
      </c>
      <c r="E310" s="124" t="s">
        <v>1993</v>
      </c>
      <c r="F310" s="72" t="s">
        <v>1879</v>
      </c>
      <c r="G310" s="59" t="s">
        <v>985</v>
      </c>
      <c r="H310" s="59" t="s">
        <v>784</v>
      </c>
      <c r="I310" s="124" t="s">
        <v>1993</v>
      </c>
      <c r="J310" s="69">
        <v>1.9300000000072479</v>
      </c>
      <c r="K310" s="72" t="s">
        <v>125</v>
      </c>
      <c r="L310" s="73">
        <v>0.06</v>
      </c>
      <c r="M310" s="73">
        <v>7.2500000000164724E-2</v>
      </c>
      <c r="N310" s="69">
        <v>32998.955699999999</v>
      </c>
      <c r="O310" s="71">
        <v>99.523330000000001</v>
      </c>
      <c r="P310" s="124" t="s">
        <v>1993</v>
      </c>
      <c r="Q310" s="69">
        <v>151.75802983000003</v>
      </c>
      <c r="R310" s="70">
        <v>2.6399164559999998E-5</v>
      </c>
      <c r="S310" s="70">
        <f t="shared" si="4"/>
        <v>2.1812276671434286E-3</v>
      </c>
      <c r="T310" s="70">
        <f>Q310/'סכום נכסי הקרן'!$C$41</f>
        <v>5.8190490001754623E-4</v>
      </c>
    </row>
    <row r="311" spans="1:20">
      <c r="A311" s="62" t="s">
        <v>986</v>
      </c>
      <c r="B311" s="59" t="s">
        <v>987</v>
      </c>
      <c r="C311" s="72" t="s">
        <v>28</v>
      </c>
      <c r="D311" s="72" t="s">
        <v>782</v>
      </c>
      <c r="E311" s="124" t="s">
        <v>1993</v>
      </c>
      <c r="F311" s="72" t="s">
        <v>1879</v>
      </c>
      <c r="G311" s="59" t="s">
        <v>985</v>
      </c>
      <c r="H311" s="59" t="s">
        <v>784</v>
      </c>
      <c r="I311" s="124" t="s">
        <v>1993</v>
      </c>
      <c r="J311" s="69">
        <v>1.909999999992958</v>
      </c>
      <c r="K311" s="72" t="s">
        <v>124</v>
      </c>
      <c r="L311" s="73">
        <v>0.05</v>
      </c>
      <c r="M311" s="73">
        <v>5.0099999999740651E-2</v>
      </c>
      <c r="N311" s="69">
        <v>13923.61</v>
      </c>
      <c r="O311" s="71">
        <v>104.23363000000001</v>
      </c>
      <c r="P311" s="124" t="s">
        <v>1993</v>
      </c>
      <c r="Q311" s="69">
        <v>58.220688351</v>
      </c>
      <c r="R311" s="70">
        <v>1.3923610000000001E-5</v>
      </c>
      <c r="S311" s="70">
        <f t="shared" si="4"/>
        <v>8.3680959995061826E-4</v>
      </c>
      <c r="T311" s="70">
        <f>Q311/'סכום נכסי הקרן'!$C$41</f>
        <v>2.2324290761940348E-4</v>
      </c>
    </row>
    <row r="312" spans="1:20">
      <c r="A312" s="62" t="s">
        <v>988</v>
      </c>
      <c r="B312" s="59" t="s">
        <v>989</v>
      </c>
      <c r="C312" s="72" t="s">
        <v>28</v>
      </c>
      <c r="D312" s="72" t="s">
        <v>782</v>
      </c>
      <c r="E312" s="124" t="s">
        <v>1993</v>
      </c>
      <c r="F312" s="72" t="s">
        <v>1884</v>
      </c>
      <c r="G312" s="59" t="s">
        <v>980</v>
      </c>
      <c r="H312" s="59" t="s">
        <v>817</v>
      </c>
      <c r="I312" s="124" t="s">
        <v>1993</v>
      </c>
      <c r="J312" s="69">
        <v>6.0200000000067151</v>
      </c>
      <c r="K312" s="72" t="s">
        <v>122</v>
      </c>
      <c r="L312" s="73">
        <v>5.1249999999999997E-2</v>
      </c>
      <c r="M312" s="73">
        <v>7.800000000006295E-2</v>
      </c>
      <c r="N312" s="69">
        <v>30631.941999999995</v>
      </c>
      <c r="O312" s="71">
        <v>85.774169999999998</v>
      </c>
      <c r="P312" s="124" t="s">
        <v>1993</v>
      </c>
      <c r="Q312" s="69">
        <v>95.296860668000008</v>
      </c>
      <c r="R312" s="70">
        <v>1.5315970999999998E-5</v>
      </c>
      <c r="S312" s="70">
        <f t="shared" si="4"/>
        <v>1.3697077466925756E-3</v>
      </c>
      <c r="T312" s="70">
        <f>Q312/'סכום נכסי הקרן'!$C$41</f>
        <v>3.6540873811499828E-4</v>
      </c>
    </row>
    <row r="313" spans="1:20">
      <c r="A313" s="125" t="s">
        <v>1993</v>
      </c>
      <c r="B313" s="126" t="s">
        <v>1993</v>
      </c>
      <c r="C313" s="126" t="s">
        <v>1993</v>
      </c>
      <c r="D313" s="126" t="s">
        <v>1993</v>
      </c>
      <c r="E313" s="126" t="s">
        <v>1993</v>
      </c>
      <c r="F313" s="126" t="s">
        <v>1993</v>
      </c>
      <c r="G313" s="126" t="s">
        <v>1993</v>
      </c>
      <c r="H313" s="126" t="s">
        <v>1993</v>
      </c>
      <c r="I313" s="126" t="s">
        <v>1993</v>
      </c>
      <c r="J313" s="126" t="s">
        <v>1993</v>
      </c>
      <c r="K313" s="126" t="s">
        <v>1993</v>
      </c>
      <c r="L313" s="126" t="s">
        <v>1993</v>
      </c>
      <c r="M313" s="126" t="s">
        <v>1993</v>
      </c>
      <c r="N313" s="126" t="s">
        <v>1993</v>
      </c>
      <c r="O313" s="126" t="s">
        <v>1993</v>
      </c>
      <c r="P313" s="126" t="s">
        <v>1993</v>
      </c>
      <c r="Q313" s="126" t="s">
        <v>1993</v>
      </c>
      <c r="R313" s="126" t="s">
        <v>1993</v>
      </c>
      <c r="S313" s="126" t="s">
        <v>1993</v>
      </c>
      <c r="T313" s="126" t="s">
        <v>1993</v>
      </c>
    </row>
    <row r="314" spans="1:20">
      <c r="A314" s="125" t="s">
        <v>1993</v>
      </c>
      <c r="B314" s="126" t="s">
        <v>1993</v>
      </c>
      <c r="C314" s="126" t="s">
        <v>1993</v>
      </c>
      <c r="D314" s="126" t="s">
        <v>1993</v>
      </c>
      <c r="E314" s="126" t="s">
        <v>1993</v>
      </c>
      <c r="F314" s="126" t="s">
        <v>1993</v>
      </c>
      <c r="G314" s="126" t="s">
        <v>1993</v>
      </c>
      <c r="H314" s="126" t="s">
        <v>1993</v>
      </c>
      <c r="I314" s="126" t="s">
        <v>1993</v>
      </c>
      <c r="J314" s="126" t="s">
        <v>1993</v>
      </c>
      <c r="K314" s="126" t="s">
        <v>1993</v>
      </c>
      <c r="L314" s="126" t="s">
        <v>1993</v>
      </c>
      <c r="M314" s="126" t="s">
        <v>1993</v>
      </c>
      <c r="N314" s="126" t="s">
        <v>1993</v>
      </c>
      <c r="O314" s="126" t="s">
        <v>1993</v>
      </c>
      <c r="P314" s="126" t="s">
        <v>1993</v>
      </c>
      <c r="Q314" s="126" t="s">
        <v>1993</v>
      </c>
      <c r="R314" s="126" t="s">
        <v>1993</v>
      </c>
      <c r="S314" s="126" t="s">
        <v>1993</v>
      </c>
      <c r="T314" s="126" t="s">
        <v>1993</v>
      </c>
    </row>
    <row r="315" spans="1:20">
      <c r="A315" s="125" t="s">
        <v>1993</v>
      </c>
      <c r="B315" s="126" t="s">
        <v>1993</v>
      </c>
      <c r="C315" s="126" t="s">
        <v>1993</v>
      </c>
      <c r="D315" s="126" t="s">
        <v>1993</v>
      </c>
      <c r="E315" s="126" t="s">
        <v>1993</v>
      </c>
      <c r="F315" s="126" t="s">
        <v>1993</v>
      </c>
      <c r="G315" s="126" t="s">
        <v>1993</v>
      </c>
      <c r="H315" s="126" t="s">
        <v>1993</v>
      </c>
      <c r="I315" s="126" t="s">
        <v>1993</v>
      </c>
      <c r="J315" s="126" t="s">
        <v>1993</v>
      </c>
      <c r="K315" s="126" t="s">
        <v>1993</v>
      </c>
      <c r="L315" s="126" t="s">
        <v>1993</v>
      </c>
      <c r="M315" s="126" t="s">
        <v>1993</v>
      </c>
      <c r="N315" s="126" t="s">
        <v>1993</v>
      </c>
      <c r="O315" s="126" t="s">
        <v>1993</v>
      </c>
      <c r="P315" s="126" t="s">
        <v>1993</v>
      </c>
      <c r="Q315" s="126" t="s">
        <v>1993</v>
      </c>
      <c r="R315" s="126" t="s">
        <v>1993</v>
      </c>
      <c r="S315" s="126" t="s">
        <v>1993</v>
      </c>
      <c r="T315" s="126" t="s">
        <v>1993</v>
      </c>
    </row>
    <row r="316" spans="1:20">
      <c r="A316" s="90" t="s">
        <v>190</v>
      </c>
      <c r="B316" s="129" t="s">
        <v>1993</v>
      </c>
      <c r="C316" s="129" t="s">
        <v>1993</v>
      </c>
      <c r="D316" s="129" t="s">
        <v>1993</v>
      </c>
      <c r="E316" s="129" t="s">
        <v>1993</v>
      </c>
      <c r="F316" s="129" t="s">
        <v>1993</v>
      </c>
      <c r="G316" s="129" t="s">
        <v>1993</v>
      </c>
      <c r="H316" s="129" t="s">
        <v>1993</v>
      </c>
      <c r="I316" s="129" t="s">
        <v>1993</v>
      </c>
      <c r="J316" s="129" t="s">
        <v>1993</v>
      </c>
      <c r="K316" s="126" t="s">
        <v>1993</v>
      </c>
      <c r="L316" s="126" t="s">
        <v>1993</v>
      </c>
      <c r="M316" s="126" t="s">
        <v>1993</v>
      </c>
      <c r="N316" s="126" t="s">
        <v>1993</v>
      </c>
      <c r="O316" s="126" t="s">
        <v>1993</v>
      </c>
      <c r="P316" s="126" t="s">
        <v>1993</v>
      </c>
      <c r="Q316" s="126" t="s">
        <v>1993</v>
      </c>
      <c r="R316" s="126" t="s">
        <v>1993</v>
      </c>
      <c r="S316" s="126" t="s">
        <v>1993</v>
      </c>
      <c r="T316" s="126" t="s">
        <v>1993</v>
      </c>
    </row>
    <row r="317" spans="1:20">
      <c r="A317" s="90" t="s">
        <v>108</v>
      </c>
      <c r="B317" s="129" t="s">
        <v>1993</v>
      </c>
      <c r="C317" s="129" t="s">
        <v>1993</v>
      </c>
      <c r="D317" s="129" t="s">
        <v>1993</v>
      </c>
      <c r="E317" s="129" t="s">
        <v>1993</v>
      </c>
      <c r="F317" s="129" t="s">
        <v>1993</v>
      </c>
      <c r="G317" s="129" t="s">
        <v>1993</v>
      </c>
      <c r="H317" s="129" t="s">
        <v>1993</v>
      </c>
      <c r="I317" s="129" t="s">
        <v>1993</v>
      </c>
      <c r="J317" s="129" t="s">
        <v>1993</v>
      </c>
      <c r="K317" s="126" t="s">
        <v>1993</v>
      </c>
      <c r="L317" s="126" t="s">
        <v>1993</v>
      </c>
      <c r="M317" s="126" t="s">
        <v>1993</v>
      </c>
      <c r="N317" s="126" t="s">
        <v>1993</v>
      </c>
      <c r="O317" s="126" t="s">
        <v>1993</v>
      </c>
      <c r="P317" s="126" t="s">
        <v>1993</v>
      </c>
      <c r="Q317" s="126" t="s">
        <v>1993</v>
      </c>
      <c r="R317" s="126" t="s">
        <v>1993</v>
      </c>
      <c r="S317" s="126" t="s">
        <v>1993</v>
      </c>
      <c r="T317" s="126" t="s">
        <v>1993</v>
      </c>
    </row>
    <row r="318" spans="1:20">
      <c r="A318" s="90" t="s">
        <v>173</v>
      </c>
      <c r="B318" s="129" t="s">
        <v>1993</v>
      </c>
      <c r="C318" s="129" t="s">
        <v>1993</v>
      </c>
      <c r="D318" s="129" t="s">
        <v>1993</v>
      </c>
      <c r="E318" s="129" t="s">
        <v>1993</v>
      </c>
      <c r="F318" s="129" t="s">
        <v>1993</v>
      </c>
      <c r="G318" s="129" t="s">
        <v>1993</v>
      </c>
      <c r="H318" s="129" t="s">
        <v>1993</v>
      </c>
      <c r="I318" s="129" t="s">
        <v>1993</v>
      </c>
      <c r="J318" s="129" t="s">
        <v>1993</v>
      </c>
      <c r="K318" s="126" t="s">
        <v>1993</v>
      </c>
      <c r="L318" s="126" t="s">
        <v>1993</v>
      </c>
      <c r="M318" s="126" t="s">
        <v>1993</v>
      </c>
      <c r="N318" s="126" t="s">
        <v>1993</v>
      </c>
      <c r="O318" s="126" t="s">
        <v>1993</v>
      </c>
      <c r="P318" s="126" t="s">
        <v>1993</v>
      </c>
      <c r="Q318" s="126" t="s">
        <v>1993</v>
      </c>
      <c r="R318" s="126" t="s">
        <v>1993</v>
      </c>
      <c r="S318" s="126" t="s">
        <v>1993</v>
      </c>
      <c r="T318" s="126" t="s">
        <v>1993</v>
      </c>
    </row>
    <row r="319" spans="1:20">
      <c r="A319" s="90" t="s">
        <v>181</v>
      </c>
      <c r="B319" s="129" t="s">
        <v>1993</v>
      </c>
      <c r="C319" s="129" t="s">
        <v>1993</v>
      </c>
      <c r="D319" s="129" t="s">
        <v>1993</v>
      </c>
      <c r="E319" s="129" t="s">
        <v>1993</v>
      </c>
      <c r="F319" s="129" t="s">
        <v>1993</v>
      </c>
      <c r="G319" s="129" t="s">
        <v>1993</v>
      </c>
      <c r="H319" s="129" t="s">
        <v>1993</v>
      </c>
      <c r="I319" s="129" t="s">
        <v>1993</v>
      </c>
      <c r="J319" s="129" t="s">
        <v>1993</v>
      </c>
      <c r="K319" s="126" t="s">
        <v>1993</v>
      </c>
      <c r="L319" s="126" t="s">
        <v>1993</v>
      </c>
      <c r="M319" s="126" t="s">
        <v>1993</v>
      </c>
      <c r="N319" s="126" t="s">
        <v>1993</v>
      </c>
      <c r="O319" s="126" t="s">
        <v>1993</v>
      </c>
      <c r="P319" s="126" t="s">
        <v>1993</v>
      </c>
      <c r="Q319" s="126" t="s">
        <v>1993</v>
      </c>
      <c r="R319" s="126" t="s">
        <v>1993</v>
      </c>
      <c r="S319" s="126" t="s">
        <v>1993</v>
      </c>
      <c r="T319" s="126" t="s">
        <v>1993</v>
      </c>
    </row>
    <row r="320" spans="1:20">
      <c r="A320" s="90" t="s">
        <v>186</v>
      </c>
      <c r="B320" s="130" t="s">
        <v>1993</v>
      </c>
      <c r="C320" s="130" t="s">
        <v>1993</v>
      </c>
      <c r="D320" s="130" t="s">
        <v>1993</v>
      </c>
      <c r="E320" s="130" t="s">
        <v>1993</v>
      </c>
      <c r="F320" s="130" t="s">
        <v>1993</v>
      </c>
      <c r="G320" s="130" t="s">
        <v>1993</v>
      </c>
      <c r="H320" s="130" t="s">
        <v>1993</v>
      </c>
      <c r="I320" s="130" t="s">
        <v>1993</v>
      </c>
      <c r="J320" s="130" t="s">
        <v>1993</v>
      </c>
      <c r="K320" s="126" t="s">
        <v>1993</v>
      </c>
      <c r="L320" s="126" t="s">
        <v>1993</v>
      </c>
      <c r="M320" s="126" t="s">
        <v>1993</v>
      </c>
      <c r="N320" s="126" t="s">
        <v>1993</v>
      </c>
      <c r="O320" s="126" t="s">
        <v>1993</v>
      </c>
      <c r="P320" s="126" t="s">
        <v>1993</v>
      </c>
      <c r="Q320" s="126" t="s">
        <v>1993</v>
      </c>
      <c r="R320" s="126" t="s">
        <v>1993</v>
      </c>
      <c r="S320" s="126" t="s">
        <v>1993</v>
      </c>
      <c r="T320" s="126" t="s">
        <v>1993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2"/>
      <c r="B794" s="1"/>
      <c r="C794" s="1"/>
      <c r="D794" s="1"/>
      <c r="E794" s="1"/>
    </row>
    <row r="795" spans="1:5" hidden="1">
      <c r="A795" s="32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49.285156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136</v>
      </c>
      <c r="B1" s="37" t="s" vm="1">
        <v>196</v>
      </c>
    </row>
    <row r="2" spans="1:14">
      <c r="A2" s="37" t="s">
        <v>135</v>
      </c>
      <c r="B2" s="37" t="s">
        <v>197</v>
      </c>
    </row>
    <row r="3" spans="1:14">
      <c r="A3" s="37" t="s">
        <v>137</v>
      </c>
      <c r="B3" s="37" t="s">
        <v>198</v>
      </c>
    </row>
    <row r="4" spans="1:14">
      <c r="A4" s="37" t="s">
        <v>138</v>
      </c>
      <c r="B4" s="37">
        <v>2144</v>
      </c>
    </row>
    <row r="5" spans="1:14" ht="18.75">
      <c r="A5" s="149" t="s">
        <v>88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</row>
    <row r="6" spans="1:14" s="3" customFormat="1">
      <c r="A6" s="38" t="s">
        <v>111</v>
      </c>
      <c r="B6" s="39" t="s">
        <v>44</v>
      </c>
      <c r="C6" s="39" t="s">
        <v>115</v>
      </c>
      <c r="D6" s="39" t="s">
        <v>164</v>
      </c>
      <c r="E6" s="39" t="s">
        <v>113</v>
      </c>
      <c r="F6" s="39" t="s">
        <v>64</v>
      </c>
      <c r="G6" s="39" t="s">
        <v>99</v>
      </c>
      <c r="H6" s="40" t="s">
        <v>175</v>
      </c>
      <c r="I6" s="40" t="s">
        <v>174</v>
      </c>
      <c r="J6" s="39" t="s">
        <v>189</v>
      </c>
      <c r="K6" s="40" t="s">
        <v>60</v>
      </c>
      <c r="L6" s="40" t="s">
        <v>57</v>
      </c>
      <c r="M6" s="40" t="s">
        <v>139</v>
      </c>
      <c r="N6" s="42" t="s">
        <v>141</v>
      </c>
    </row>
    <row r="7" spans="1:14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12" t="s">
        <v>182</v>
      </c>
      <c r="I7" s="118" t="s">
        <v>1993</v>
      </c>
      <c r="J7" s="12" t="s">
        <v>178</v>
      </c>
      <c r="K7" s="12" t="s">
        <v>178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93" t="s">
        <v>29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94">
        <v>0</v>
      </c>
      <c r="L9" s="124" t="s">
        <v>1993</v>
      </c>
      <c r="M9" s="95">
        <v>0</v>
      </c>
      <c r="N9" s="95">
        <v>0</v>
      </c>
    </row>
    <row r="10" spans="1:14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</row>
    <row r="11" spans="1:14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</row>
    <row r="12" spans="1:14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  <c r="L12" s="124" t="s">
        <v>1993</v>
      </c>
      <c r="M12" s="124" t="s">
        <v>1993</v>
      </c>
      <c r="N12" s="124" t="s">
        <v>1993</v>
      </c>
    </row>
    <row r="13" spans="1:14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  <c r="M13" s="124" t="s">
        <v>1993</v>
      </c>
      <c r="N13" s="124" t="s">
        <v>1993</v>
      </c>
    </row>
    <row r="14" spans="1:14">
      <c r="A14" s="92" t="s">
        <v>187</v>
      </c>
      <c r="B14" s="124" t="s">
        <v>1993</v>
      </c>
      <c r="C14" s="124" t="s">
        <v>1993</v>
      </c>
      <c r="D14" s="124" t="s">
        <v>1993</v>
      </c>
      <c r="E14" s="124" t="s">
        <v>1993</v>
      </c>
      <c r="F14" s="124" t="s">
        <v>1993</v>
      </c>
      <c r="G14" s="124" t="s">
        <v>1993</v>
      </c>
      <c r="H14" s="124" t="s">
        <v>1993</v>
      </c>
      <c r="I14" s="124" t="s">
        <v>1993</v>
      </c>
      <c r="J14" s="124" t="s">
        <v>1993</v>
      </c>
      <c r="K14" s="124" t="s">
        <v>1993</v>
      </c>
      <c r="L14" s="124" t="s">
        <v>1993</v>
      </c>
      <c r="M14" s="124" t="s">
        <v>1993</v>
      </c>
      <c r="N14" s="124" t="s">
        <v>1993</v>
      </c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2"/>
      <c r="D271" s="1"/>
      <c r="E271" s="1"/>
      <c r="F271" s="1"/>
    </row>
    <row r="272" spans="1:6" hidden="1">
      <c r="A272" s="32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2"/>
      <c r="D292" s="1"/>
      <c r="E292" s="1"/>
      <c r="F292" s="1"/>
    </row>
    <row r="293" spans="1:6" hidden="1">
      <c r="A293" s="32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2"/>
      <c r="D359" s="1"/>
      <c r="E359" s="1"/>
      <c r="F359" s="1"/>
    </row>
    <row r="360" spans="1:6" hidden="1">
      <c r="A360" s="32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7109375" style="2" bestFit="1" customWidth="1"/>
    <col min="2" max="2" width="49.285156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1.5703125" style="2" customWidth="1"/>
    <col min="7" max="7" width="14.28515625" style="1" customWidth="1"/>
    <col min="8" max="8" width="9.5703125" style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7" t="s">
        <v>136</v>
      </c>
      <c r="B1" s="37" t="s" vm="1">
        <v>196</v>
      </c>
    </row>
    <row r="2" spans="1:13">
      <c r="A2" s="37" t="s">
        <v>135</v>
      </c>
      <c r="B2" s="37" t="s">
        <v>197</v>
      </c>
    </row>
    <row r="3" spans="1:13">
      <c r="A3" s="37" t="s">
        <v>137</v>
      </c>
      <c r="B3" s="37" t="s">
        <v>198</v>
      </c>
    </row>
    <row r="4" spans="1:13">
      <c r="A4" s="37" t="s">
        <v>138</v>
      </c>
      <c r="B4" s="37">
        <v>2144</v>
      </c>
    </row>
    <row r="5" spans="1:13" ht="18.75">
      <c r="A5" s="149" t="s">
        <v>194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1:13" s="3" customFormat="1">
      <c r="A6" s="38" t="s">
        <v>111</v>
      </c>
      <c r="B6" s="39" t="s">
        <v>44</v>
      </c>
      <c r="C6" s="39" t="s">
        <v>115</v>
      </c>
      <c r="D6" s="39" t="s">
        <v>113</v>
      </c>
      <c r="E6" s="39" t="s">
        <v>64</v>
      </c>
      <c r="F6" s="39" t="s">
        <v>99</v>
      </c>
      <c r="G6" s="39" t="s">
        <v>175</v>
      </c>
      <c r="H6" s="39" t="s">
        <v>174</v>
      </c>
      <c r="I6" s="39" t="s">
        <v>189</v>
      </c>
      <c r="J6" s="39" t="s">
        <v>60</v>
      </c>
      <c r="K6" s="39" t="s">
        <v>57</v>
      </c>
      <c r="L6" s="39" t="s">
        <v>139</v>
      </c>
      <c r="M6" s="42" t="s">
        <v>141</v>
      </c>
    </row>
    <row r="7" spans="1:13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27" t="s">
        <v>182</v>
      </c>
      <c r="H7" s="118" t="s">
        <v>1993</v>
      </c>
      <c r="I7" s="12" t="s">
        <v>178</v>
      </c>
      <c r="J7" s="12" t="s">
        <v>178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9" t="s">
        <v>192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69">
        <v>3127.7367454190003</v>
      </c>
      <c r="K9" s="124" t="s">
        <v>1993</v>
      </c>
      <c r="L9" s="70">
        <f>IFERROR(J9/$J$9,0)</f>
        <v>1</v>
      </c>
      <c r="M9" s="70">
        <f>J9/'סכום נכסי הקרן'!$C$41</f>
        <v>1.1993074370845952E-2</v>
      </c>
    </row>
    <row r="10" spans="1:13">
      <c r="A10" s="74" t="s">
        <v>170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69">
        <v>3127.7367454190003</v>
      </c>
      <c r="K10" s="124" t="s">
        <v>1993</v>
      </c>
      <c r="L10" s="70">
        <f t="shared" ref="L10:L15" si="0">IFERROR(J10/$J$9,0)</f>
        <v>1</v>
      </c>
      <c r="M10" s="70">
        <f>J10/'סכום נכסי הקרן'!$C$41</f>
        <v>1.1993074370845952E-2</v>
      </c>
    </row>
    <row r="11" spans="1:13">
      <c r="A11" s="75" t="s">
        <v>193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121" t="s">
        <v>1993</v>
      </c>
      <c r="I11" s="121" t="s">
        <v>1993</v>
      </c>
      <c r="J11" s="66">
        <v>3127.7367454190003</v>
      </c>
      <c r="K11" s="121" t="s">
        <v>1993</v>
      </c>
      <c r="L11" s="67">
        <f t="shared" si="0"/>
        <v>1</v>
      </c>
      <c r="M11" s="67">
        <f>J11/'סכום נכסי הקרן'!$C$41</f>
        <v>1.1993074370845952E-2</v>
      </c>
    </row>
    <row r="12" spans="1:13">
      <c r="A12" s="62" t="s">
        <v>990</v>
      </c>
      <c r="B12" s="59" t="s">
        <v>991</v>
      </c>
      <c r="C12" s="72" t="s">
        <v>116</v>
      </c>
      <c r="D12" s="59" t="s">
        <v>992</v>
      </c>
      <c r="E12" s="72" t="s">
        <v>993</v>
      </c>
      <c r="F12" s="72" t="s">
        <v>123</v>
      </c>
      <c r="G12" s="69">
        <v>65051.434999999998</v>
      </c>
      <c r="H12" s="71">
        <v>381.09</v>
      </c>
      <c r="I12" s="124" t="s">
        <v>1993</v>
      </c>
      <c r="J12" s="69">
        <v>247.90451364200001</v>
      </c>
      <c r="K12" s="70">
        <v>7.1690402113340143E-4</v>
      </c>
      <c r="L12" s="70">
        <f t="shared" si="0"/>
        <v>7.9260031716253038E-2</v>
      </c>
      <c r="M12" s="70">
        <f>J12/'סכום נכסי הקרן'!$C$41</f>
        <v>9.5057145500863157E-4</v>
      </c>
    </row>
    <row r="13" spans="1:13">
      <c r="A13" s="62" t="s">
        <v>994</v>
      </c>
      <c r="B13" s="59" t="s">
        <v>995</v>
      </c>
      <c r="C13" s="72" t="s">
        <v>116</v>
      </c>
      <c r="D13" s="59" t="s">
        <v>992</v>
      </c>
      <c r="E13" s="72" t="s">
        <v>993</v>
      </c>
      <c r="F13" s="72" t="s">
        <v>123</v>
      </c>
      <c r="G13" s="69">
        <v>112.921638</v>
      </c>
      <c r="H13" s="71">
        <v>352.49</v>
      </c>
      <c r="I13" s="124" t="s">
        <v>1993</v>
      </c>
      <c r="J13" s="69">
        <v>0.398037486</v>
      </c>
      <c r="K13" s="70">
        <v>7.201769374831965E-7</v>
      </c>
      <c r="L13" s="70">
        <f t="shared" si="0"/>
        <v>1.2726054601077937E-4</v>
      </c>
      <c r="M13" s="70">
        <f>J13/'סכום נכסי הקרן'!$C$41</f>
        <v>1.52624519278174E-6</v>
      </c>
    </row>
    <row r="14" spans="1:13">
      <c r="A14" s="62" t="s">
        <v>996</v>
      </c>
      <c r="B14" s="59" t="s">
        <v>997</v>
      </c>
      <c r="C14" s="72" t="s">
        <v>116</v>
      </c>
      <c r="D14" s="59" t="s">
        <v>998</v>
      </c>
      <c r="E14" s="72" t="s">
        <v>993</v>
      </c>
      <c r="F14" s="72" t="s">
        <v>123</v>
      </c>
      <c r="G14" s="69">
        <v>7465.5781929999994</v>
      </c>
      <c r="H14" s="71">
        <v>3822.41</v>
      </c>
      <c r="I14" s="124" t="s">
        <v>1993</v>
      </c>
      <c r="J14" s="69">
        <v>285.36500740100001</v>
      </c>
      <c r="K14" s="70">
        <v>6.8990674763409884E-4</v>
      </c>
      <c r="L14" s="70">
        <f t="shared" si="0"/>
        <v>9.1236900873756799E-2</v>
      </c>
      <c r="M14" s="70">
        <f>J14/'סכום נכסי הקרן'!$C$41</f>
        <v>1.0942109375444652E-3</v>
      </c>
    </row>
    <row r="15" spans="1:13">
      <c r="A15" s="62" t="s">
        <v>999</v>
      </c>
      <c r="B15" s="59" t="s">
        <v>1000</v>
      </c>
      <c r="C15" s="72" t="s">
        <v>116</v>
      </c>
      <c r="D15" s="59" t="s">
        <v>1001</v>
      </c>
      <c r="E15" s="72" t="s">
        <v>993</v>
      </c>
      <c r="F15" s="72" t="s">
        <v>123</v>
      </c>
      <c r="G15" s="69">
        <v>67801.076499999996</v>
      </c>
      <c r="H15" s="71">
        <v>3826</v>
      </c>
      <c r="I15" s="124" t="s">
        <v>1993</v>
      </c>
      <c r="J15" s="69">
        <v>2594.0691868899999</v>
      </c>
      <c r="K15" s="70">
        <v>3.9911598096823882E-3</v>
      </c>
      <c r="L15" s="70">
        <f t="shared" si="0"/>
        <v>0.82937580686397927</v>
      </c>
      <c r="M15" s="70">
        <f>J15/'סכום נכסי הקרן'!$C$41</f>
        <v>9.9467657331000717E-3</v>
      </c>
    </row>
    <row r="16" spans="1:13">
      <c r="A16" s="123" t="s">
        <v>1993</v>
      </c>
      <c r="B16" s="124" t="s">
        <v>1993</v>
      </c>
      <c r="C16" s="124" t="s">
        <v>1993</v>
      </c>
      <c r="D16" s="124" t="s">
        <v>1993</v>
      </c>
      <c r="E16" s="124" t="s">
        <v>1993</v>
      </c>
      <c r="F16" s="124" t="s">
        <v>1993</v>
      </c>
      <c r="G16" s="124" t="s">
        <v>1993</v>
      </c>
      <c r="H16" s="124" t="s">
        <v>1993</v>
      </c>
      <c r="I16" s="124" t="s">
        <v>1993</v>
      </c>
      <c r="J16" s="124" t="s">
        <v>1993</v>
      </c>
      <c r="K16" s="124" t="s">
        <v>1993</v>
      </c>
      <c r="L16" s="124" t="s">
        <v>1993</v>
      </c>
      <c r="M16" s="124" t="s">
        <v>1993</v>
      </c>
    </row>
    <row r="17" spans="1:13">
      <c r="A17" s="124" t="s">
        <v>1993</v>
      </c>
      <c r="B17" s="124" t="s">
        <v>1993</v>
      </c>
      <c r="C17" s="124" t="s">
        <v>1993</v>
      </c>
      <c r="D17" s="124" t="s">
        <v>1993</v>
      </c>
      <c r="E17" s="124" t="s">
        <v>1993</v>
      </c>
      <c r="F17" s="124" t="s">
        <v>1993</v>
      </c>
      <c r="G17" s="124" t="s">
        <v>1993</v>
      </c>
      <c r="H17" s="124" t="s">
        <v>1993</v>
      </c>
      <c r="I17" s="124" t="s">
        <v>1993</v>
      </c>
      <c r="J17" s="124" t="s">
        <v>1993</v>
      </c>
      <c r="K17" s="124" t="s">
        <v>1993</v>
      </c>
      <c r="L17" s="124" t="s">
        <v>1993</v>
      </c>
      <c r="M17" s="124" t="s">
        <v>1993</v>
      </c>
    </row>
    <row r="18" spans="1:13">
      <c r="A18" s="124" t="s">
        <v>1993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  <c r="K18" s="124" t="s">
        <v>1993</v>
      </c>
      <c r="L18" s="124" t="s">
        <v>1993</v>
      </c>
      <c r="M18" s="124" t="s">
        <v>1993</v>
      </c>
    </row>
    <row r="19" spans="1:13">
      <c r="A19" s="92" t="s">
        <v>190</v>
      </c>
      <c r="B19" s="124" t="s">
        <v>1993</v>
      </c>
      <c r="C19" s="124" t="s">
        <v>1993</v>
      </c>
      <c r="D19" s="124" t="s">
        <v>1993</v>
      </c>
      <c r="E19" s="124" t="s">
        <v>1993</v>
      </c>
      <c r="F19" s="124" t="s">
        <v>1993</v>
      </c>
      <c r="G19" s="124" t="s">
        <v>1993</v>
      </c>
      <c r="H19" s="124" t="s">
        <v>1993</v>
      </c>
      <c r="I19" s="124" t="s">
        <v>1993</v>
      </c>
      <c r="J19" s="124" t="s">
        <v>1993</v>
      </c>
      <c r="K19" s="124" t="s">
        <v>1993</v>
      </c>
      <c r="L19" s="124" t="s">
        <v>1993</v>
      </c>
      <c r="M19" s="124" t="s">
        <v>1993</v>
      </c>
    </row>
    <row r="20" spans="1:13">
      <c r="A20" s="92" t="s">
        <v>108</v>
      </c>
      <c r="B20" s="124" t="s">
        <v>1993</v>
      </c>
      <c r="C20" s="124" t="s">
        <v>1993</v>
      </c>
      <c r="D20" s="124" t="s">
        <v>1993</v>
      </c>
      <c r="E20" s="124" t="s">
        <v>1993</v>
      </c>
      <c r="F20" s="124" t="s">
        <v>1993</v>
      </c>
      <c r="G20" s="124" t="s">
        <v>1993</v>
      </c>
      <c r="H20" s="124" t="s">
        <v>1993</v>
      </c>
      <c r="I20" s="124" t="s">
        <v>1993</v>
      </c>
      <c r="J20" s="124" t="s">
        <v>1993</v>
      </c>
      <c r="K20" s="124" t="s">
        <v>1993</v>
      </c>
      <c r="L20" s="124" t="s">
        <v>1993</v>
      </c>
      <c r="M20" s="124" t="s">
        <v>1993</v>
      </c>
    </row>
    <row r="21" spans="1:13">
      <c r="A21" s="92" t="s">
        <v>173</v>
      </c>
      <c r="B21" s="124" t="s">
        <v>1993</v>
      </c>
      <c r="C21" s="124" t="s">
        <v>1993</v>
      </c>
      <c r="D21" s="124" t="s">
        <v>1993</v>
      </c>
      <c r="E21" s="124" t="s">
        <v>1993</v>
      </c>
      <c r="F21" s="124" t="s">
        <v>1993</v>
      </c>
      <c r="G21" s="124" t="s">
        <v>1993</v>
      </c>
      <c r="H21" s="124" t="s">
        <v>1993</v>
      </c>
      <c r="I21" s="124" t="s">
        <v>1993</v>
      </c>
      <c r="J21" s="124" t="s">
        <v>1993</v>
      </c>
      <c r="K21" s="124" t="s">
        <v>1993</v>
      </c>
      <c r="L21" s="124" t="s">
        <v>1993</v>
      </c>
      <c r="M21" s="124" t="s">
        <v>1993</v>
      </c>
    </row>
    <row r="22" spans="1:13">
      <c r="A22" s="92" t="s">
        <v>181</v>
      </c>
      <c r="B22" s="124" t="s">
        <v>1993</v>
      </c>
      <c r="C22" s="124" t="s">
        <v>1993</v>
      </c>
      <c r="D22" s="124" t="s">
        <v>1993</v>
      </c>
      <c r="E22" s="124" t="s">
        <v>1993</v>
      </c>
      <c r="F22" s="124" t="s">
        <v>1993</v>
      </c>
      <c r="G22" s="124" t="s">
        <v>1993</v>
      </c>
      <c r="H22" s="124" t="s">
        <v>1993</v>
      </c>
      <c r="I22" s="124" t="s">
        <v>1993</v>
      </c>
      <c r="J22" s="124" t="s">
        <v>1993</v>
      </c>
      <c r="K22" s="124" t="s">
        <v>1993</v>
      </c>
      <c r="L22" s="124" t="s">
        <v>1993</v>
      </c>
      <c r="M22" s="124" t="s">
        <v>1993</v>
      </c>
    </row>
    <row r="23" spans="1:13">
      <c r="A23" s="92" t="s">
        <v>188</v>
      </c>
      <c r="B23" s="124" t="s">
        <v>1993</v>
      </c>
      <c r="C23" s="124" t="s">
        <v>1993</v>
      </c>
      <c r="D23" s="124" t="s">
        <v>1993</v>
      </c>
      <c r="E23" s="124" t="s">
        <v>1993</v>
      </c>
      <c r="F23" s="124" t="s">
        <v>1993</v>
      </c>
      <c r="G23" s="124" t="s">
        <v>1993</v>
      </c>
      <c r="H23" s="124" t="s">
        <v>1993</v>
      </c>
      <c r="I23" s="124" t="s">
        <v>1993</v>
      </c>
      <c r="J23" s="124" t="s">
        <v>1993</v>
      </c>
      <c r="K23" s="124" t="s">
        <v>1993</v>
      </c>
      <c r="L23" s="124" t="s">
        <v>1993</v>
      </c>
      <c r="M23" s="124" t="s">
        <v>1993</v>
      </c>
    </row>
    <row r="24" spans="1:13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  <row r="28" spans="1:13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</row>
    <row r="29" spans="1:13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</row>
    <row r="30" spans="1:13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  <row r="31" spans="1:13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1:13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  <row r="34" spans="1:13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3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</row>
    <row r="36" spans="1:13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</row>
    <row r="37" spans="1:13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1:13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</row>
    <row r="39" spans="1:13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  <row r="40" spans="1:13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1:13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2" spans="1:13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1:13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3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</row>
    <row r="47" spans="1:13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</row>
    <row r="48" spans="1:13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</row>
    <row r="50" spans="1:13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</row>
    <row r="51" spans="1:13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1:13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</row>
    <row r="54" spans="1:13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</row>
    <row r="55" spans="1:13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1:13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1:13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1:13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3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1:13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spans="1:13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3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1:13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1:13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1:13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1:13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1:13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1:13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1:13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1:13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</row>
    <row r="83" spans="1:13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1:13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1:13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1:13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1:13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1:13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1:13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</row>
    <row r="90" spans="1:13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</row>
    <row r="91" spans="1:13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</row>
    <row r="93" spans="1:13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13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13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13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3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1:13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1:13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</row>
    <row r="101" spans="1:13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1:13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1:13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1:13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1:13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3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1:13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1:13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1:13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1:13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1:13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1:13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1:13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1:13" hidden="1">
      <c r="C116" s="1"/>
      <c r="D116" s="1"/>
      <c r="E116" s="1"/>
      <c r="F116" s="1"/>
    </row>
    <row r="117" spans="1:13" hidden="1">
      <c r="C117" s="1"/>
      <c r="D117" s="1"/>
      <c r="E117" s="1"/>
      <c r="F117" s="1"/>
    </row>
    <row r="118" spans="1:13" hidden="1">
      <c r="C118" s="1"/>
      <c r="D118" s="1"/>
      <c r="E118" s="1"/>
      <c r="F118" s="1"/>
    </row>
    <row r="119" spans="1:13" hidden="1">
      <c r="C119" s="1"/>
      <c r="D119" s="1"/>
      <c r="E119" s="1"/>
      <c r="F119" s="1"/>
    </row>
    <row r="120" spans="1:13" hidden="1">
      <c r="C120" s="1"/>
      <c r="D120" s="1"/>
      <c r="E120" s="1"/>
      <c r="F120" s="1"/>
    </row>
    <row r="121" spans="1:13" hidden="1">
      <c r="C121" s="1"/>
      <c r="D121" s="1"/>
      <c r="E121" s="1"/>
      <c r="F121" s="1"/>
    </row>
    <row r="122" spans="1:13" hidden="1">
      <c r="C122" s="1"/>
      <c r="D122" s="1"/>
      <c r="E122" s="1"/>
      <c r="F122" s="1"/>
    </row>
    <row r="123" spans="1:13" hidden="1">
      <c r="C123" s="1"/>
      <c r="D123" s="1"/>
      <c r="E123" s="1"/>
      <c r="F123" s="1"/>
    </row>
    <row r="124" spans="1:13" hidden="1">
      <c r="C124" s="1"/>
      <c r="D124" s="1"/>
      <c r="E124" s="1"/>
      <c r="F124" s="1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2"/>
      <c r="C248" s="1"/>
      <c r="D248" s="1"/>
      <c r="E248" s="1"/>
      <c r="F248" s="1"/>
    </row>
    <row r="249" spans="1:6" hidden="1">
      <c r="A249" s="32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20:A41 I1:I5 A1:A18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49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136</v>
      </c>
      <c r="B1" s="37" t="s" vm="1">
        <v>196</v>
      </c>
    </row>
    <row r="2" spans="1:14">
      <c r="A2" s="37" t="s">
        <v>135</v>
      </c>
      <c r="B2" s="37" t="s">
        <v>197</v>
      </c>
    </row>
    <row r="3" spans="1:14">
      <c r="A3" s="37" t="s">
        <v>137</v>
      </c>
      <c r="B3" s="37" t="s">
        <v>198</v>
      </c>
    </row>
    <row r="4" spans="1:14">
      <c r="A4" s="37" t="s">
        <v>138</v>
      </c>
      <c r="B4" s="37">
        <v>2144</v>
      </c>
    </row>
    <row r="5" spans="1:14" ht="18.75">
      <c r="A5" s="149" t="s">
        <v>89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1"/>
    </row>
    <row r="6" spans="1:14" s="3" customFormat="1">
      <c r="A6" s="38" t="s">
        <v>111</v>
      </c>
      <c r="B6" s="39" t="s">
        <v>44</v>
      </c>
      <c r="C6" s="39" t="s">
        <v>115</v>
      </c>
      <c r="D6" s="39" t="s">
        <v>113</v>
      </c>
      <c r="E6" s="39" t="s">
        <v>64</v>
      </c>
      <c r="F6" s="39" t="s">
        <v>14</v>
      </c>
      <c r="G6" s="39" t="s">
        <v>65</v>
      </c>
      <c r="H6" s="39" t="s">
        <v>99</v>
      </c>
      <c r="I6" s="39" t="s">
        <v>175</v>
      </c>
      <c r="J6" s="39" t="s">
        <v>174</v>
      </c>
      <c r="K6" s="39" t="s">
        <v>60</v>
      </c>
      <c r="L6" s="39" t="s">
        <v>57</v>
      </c>
      <c r="M6" s="39" t="s">
        <v>139</v>
      </c>
      <c r="N6" s="135" t="s">
        <v>141</v>
      </c>
    </row>
    <row r="7" spans="1:14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118" t="s">
        <v>1993</v>
      </c>
      <c r="I7" s="27" t="s">
        <v>182</v>
      </c>
      <c r="J7" s="118" t="s">
        <v>1993</v>
      </c>
      <c r="K7" s="27" t="s">
        <v>178</v>
      </c>
      <c r="L7" s="27" t="s">
        <v>19</v>
      </c>
      <c r="M7" s="27" t="s">
        <v>19</v>
      </c>
      <c r="N7" s="28" t="s">
        <v>19</v>
      </c>
    </row>
    <row r="8" spans="1:14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9" t="s">
        <v>30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69">
        <v>1916.7604144290001</v>
      </c>
      <c r="L9" s="124" t="s">
        <v>1993</v>
      </c>
      <c r="M9" s="70">
        <f>IFERROR(K9/$K$9,0)</f>
        <v>1</v>
      </c>
      <c r="N9" s="70">
        <f>K9/'סכום נכסי הקרן'!$C$41</f>
        <v>7.3496755233666538E-3</v>
      </c>
    </row>
    <row r="10" spans="1:14" s="4" customFormat="1" ht="20.25">
      <c r="A10" s="74" t="s">
        <v>169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69">
        <v>1916.7604144290001</v>
      </c>
      <c r="L10" s="124" t="s">
        <v>1993</v>
      </c>
      <c r="M10" s="70">
        <f t="shared" ref="M10:M17" si="0">IFERROR(K10/$K$9,0)</f>
        <v>1</v>
      </c>
      <c r="N10" s="70">
        <f>K10/'סכום נכסי הקרן'!$C$41</f>
        <v>7.3496755233666538E-3</v>
      </c>
    </row>
    <row r="11" spans="1:14">
      <c r="A11" s="75" t="s">
        <v>50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121" t="s">
        <v>1993</v>
      </c>
      <c r="I11" s="121" t="s">
        <v>1993</v>
      </c>
      <c r="J11" s="121" t="s">
        <v>1993</v>
      </c>
      <c r="K11" s="66">
        <v>1916.7604144290001</v>
      </c>
      <c r="L11" s="121" t="s">
        <v>1993</v>
      </c>
      <c r="M11" s="67">
        <f t="shared" si="0"/>
        <v>1</v>
      </c>
      <c r="N11" s="67">
        <f>K11/'סכום נכסי הקרן'!$C$41</f>
        <v>7.3496755233666538E-3</v>
      </c>
    </row>
    <row r="12" spans="1:14">
      <c r="A12" s="62" t="s">
        <v>1002</v>
      </c>
      <c r="B12" s="59" t="s">
        <v>1003</v>
      </c>
      <c r="C12" s="72" t="s">
        <v>28</v>
      </c>
      <c r="D12" s="124" t="s">
        <v>1993</v>
      </c>
      <c r="E12" s="72" t="s">
        <v>993</v>
      </c>
      <c r="F12" s="59" t="s">
        <v>783</v>
      </c>
      <c r="G12" s="59" t="s">
        <v>784</v>
      </c>
      <c r="H12" s="72" t="s">
        <v>124</v>
      </c>
      <c r="I12" s="69">
        <v>46.83766</v>
      </c>
      <c r="J12" s="71">
        <v>109226.59639999999</v>
      </c>
      <c r="K12" s="69">
        <v>205.230171853</v>
      </c>
      <c r="L12" s="70">
        <v>1.5109494223513575E-4</v>
      </c>
      <c r="M12" s="70">
        <f t="shared" si="0"/>
        <v>0.10707137433978035</v>
      </c>
      <c r="N12" s="70">
        <f>K12/'סכום נכסי הקרן'!$C$41</f>
        <v>7.8693985923831218E-4</v>
      </c>
    </row>
    <row r="13" spans="1:14">
      <c r="A13" s="62" t="s">
        <v>1004</v>
      </c>
      <c r="B13" s="59" t="s">
        <v>1005</v>
      </c>
      <c r="C13" s="72" t="s">
        <v>28</v>
      </c>
      <c r="D13" s="124" t="s">
        <v>1993</v>
      </c>
      <c r="E13" s="72" t="s">
        <v>993</v>
      </c>
      <c r="F13" s="59" t="s">
        <v>796</v>
      </c>
      <c r="G13" s="59" t="s">
        <v>784</v>
      </c>
      <c r="H13" s="72" t="s">
        <v>122</v>
      </c>
      <c r="I13" s="69">
        <v>8.1866509999999995</v>
      </c>
      <c r="J13" s="71">
        <v>1016194</v>
      </c>
      <c r="K13" s="69">
        <v>301.73818692700002</v>
      </c>
      <c r="L13" s="70">
        <v>5.6929491347629626E-5</v>
      </c>
      <c r="M13" s="70">
        <f t="shared" si="0"/>
        <v>0.1574209195137658</v>
      </c>
      <c r="N13" s="70">
        <f>K13/'סכום נכסי הקרן'!$C$41</f>
        <v>1.1569926790161967E-3</v>
      </c>
    </row>
    <row r="14" spans="1:14">
      <c r="A14" s="62" t="s">
        <v>1006</v>
      </c>
      <c r="B14" s="59" t="s">
        <v>1007</v>
      </c>
      <c r="C14" s="72" t="s">
        <v>28</v>
      </c>
      <c r="D14" s="124" t="s">
        <v>1993</v>
      </c>
      <c r="E14" s="72" t="s">
        <v>993</v>
      </c>
      <c r="F14" s="59" t="s">
        <v>1008</v>
      </c>
      <c r="G14" s="59" t="s">
        <v>784</v>
      </c>
      <c r="H14" s="72" t="s">
        <v>124</v>
      </c>
      <c r="I14" s="69">
        <v>28.313924999999998</v>
      </c>
      <c r="J14" s="71">
        <v>244579</v>
      </c>
      <c r="K14" s="69">
        <v>277.802962256</v>
      </c>
      <c r="L14" s="70">
        <v>1.1151408841015543E-4</v>
      </c>
      <c r="M14" s="70">
        <f t="shared" si="0"/>
        <v>0.14493358698601727</v>
      </c>
      <c r="N14" s="70">
        <f>K14/'סכום נכסי הקרן'!$C$41</f>
        <v>1.0652148367848631E-3</v>
      </c>
    </row>
    <row r="15" spans="1:14">
      <c r="A15" s="62" t="s">
        <v>1009</v>
      </c>
      <c r="B15" s="59" t="s">
        <v>1010</v>
      </c>
      <c r="C15" s="72" t="s">
        <v>28</v>
      </c>
      <c r="D15" s="124" t="s">
        <v>1993</v>
      </c>
      <c r="E15" s="72" t="s">
        <v>993</v>
      </c>
      <c r="F15" s="59" t="s">
        <v>1011</v>
      </c>
      <c r="G15" s="59" t="s">
        <v>784</v>
      </c>
      <c r="H15" s="72" t="s">
        <v>122</v>
      </c>
      <c r="I15" s="69">
        <v>110.413364</v>
      </c>
      <c r="J15" s="71">
        <v>129297.8</v>
      </c>
      <c r="K15" s="69">
        <v>517.79793141699997</v>
      </c>
      <c r="L15" s="70">
        <v>1.9870637183508845E-4</v>
      </c>
      <c r="M15" s="70">
        <f t="shared" si="0"/>
        <v>0.27014222931521215</v>
      </c>
      <c r="N15" s="70">
        <f>K15/'סכום נכסי הקרן'!$C$41</f>
        <v>1.9854577306257165E-3</v>
      </c>
    </row>
    <row r="16" spans="1:14">
      <c r="A16" s="62" t="s">
        <v>1012</v>
      </c>
      <c r="B16" s="59" t="s">
        <v>1013</v>
      </c>
      <c r="C16" s="72" t="s">
        <v>28</v>
      </c>
      <c r="D16" s="124" t="s">
        <v>1993</v>
      </c>
      <c r="E16" s="72" t="s">
        <v>993</v>
      </c>
      <c r="F16" s="59" t="s">
        <v>1011</v>
      </c>
      <c r="G16" s="59" t="s">
        <v>784</v>
      </c>
      <c r="H16" s="72" t="s">
        <v>125</v>
      </c>
      <c r="I16" s="69">
        <v>18171.381775999998</v>
      </c>
      <c r="J16" s="71">
        <v>129.5</v>
      </c>
      <c r="K16" s="69">
        <v>111.25778294600001</v>
      </c>
      <c r="L16" s="70">
        <v>8.0118719604184042E-5</v>
      </c>
      <c r="M16" s="70">
        <f t="shared" si="0"/>
        <v>5.8044699853186152E-2</v>
      </c>
      <c r="N16" s="70">
        <f>K16/'סכום נכסי הקרן'!$C$41</f>
        <v>4.2660970977212627E-4</v>
      </c>
    </row>
    <row r="17" spans="1:14">
      <c r="A17" s="62" t="s">
        <v>1014</v>
      </c>
      <c r="B17" s="59" t="s">
        <v>1015</v>
      </c>
      <c r="C17" s="72" t="s">
        <v>28</v>
      </c>
      <c r="D17" s="124" t="s">
        <v>1993</v>
      </c>
      <c r="E17" s="72" t="s">
        <v>993</v>
      </c>
      <c r="F17" s="59" t="s">
        <v>625</v>
      </c>
      <c r="G17" s="124" t="s">
        <v>1993</v>
      </c>
      <c r="H17" s="72" t="s">
        <v>125</v>
      </c>
      <c r="I17" s="69">
        <v>652.72858900000006</v>
      </c>
      <c r="J17" s="71">
        <v>16674.439999999999</v>
      </c>
      <c r="K17" s="69">
        <v>502.93337903000008</v>
      </c>
      <c r="L17" s="70">
        <v>8.6714349962095823E-4</v>
      </c>
      <c r="M17" s="70">
        <f t="shared" si="0"/>
        <v>0.26238718999203831</v>
      </c>
      <c r="N17" s="70">
        <f>K17/'סכום נכסי הקרן'!$C$41</f>
        <v>1.9284607079294396E-3</v>
      </c>
    </row>
    <row r="18" spans="1:14">
      <c r="A18" s="123" t="s">
        <v>1993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  <c r="K18" s="124" t="s">
        <v>1993</v>
      </c>
      <c r="L18" s="124" t="s">
        <v>1993</v>
      </c>
      <c r="M18" s="124" t="s">
        <v>1993</v>
      </c>
      <c r="N18" s="124" t="s">
        <v>1993</v>
      </c>
    </row>
    <row r="19" spans="1:14">
      <c r="A19" s="124" t="s">
        <v>1993</v>
      </c>
      <c r="B19" s="124" t="s">
        <v>1993</v>
      </c>
      <c r="C19" s="124" t="s">
        <v>1993</v>
      </c>
      <c r="D19" s="124" t="s">
        <v>1993</v>
      </c>
      <c r="E19" s="124" t="s">
        <v>1993</v>
      </c>
      <c r="F19" s="124" t="s">
        <v>1993</v>
      </c>
      <c r="G19" s="124" t="s">
        <v>1993</v>
      </c>
      <c r="H19" s="124" t="s">
        <v>1993</v>
      </c>
      <c r="I19" s="124" t="s">
        <v>1993</v>
      </c>
      <c r="J19" s="124" t="s">
        <v>1993</v>
      </c>
      <c r="K19" s="124" t="s">
        <v>1993</v>
      </c>
      <c r="L19" s="124" t="s">
        <v>1993</v>
      </c>
      <c r="M19" s="124" t="s">
        <v>1993</v>
      </c>
      <c r="N19" s="124" t="s">
        <v>1993</v>
      </c>
    </row>
    <row r="20" spans="1:14">
      <c r="A20" s="124" t="s">
        <v>1993</v>
      </c>
      <c r="B20" s="124" t="s">
        <v>1993</v>
      </c>
      <c r="C20" s="124" t="s">
        <v>1993</v>
      </c>
      <c r="D20" s="124" t="s">
        <v>1993</v>
      </c>
      <c r="E20" s="124" t="s">
        <v>1993</v>
      </c>
      <c r="F20" s="124" t="s">
        <v>1993</v>
      </c>
      <c r="G20" s="124" t="s">
        <v>1993</v>
      </c>
      <c r="H20" s="124" t="s">
        <v>1993</v>
      </c>
      <c r="I20" s="124" t="s">
        <v>1993</v>
      </c>
      <c r="J20" s="124" t="s">
        <v>1993</v>
      </c>
      <c r="K20" s="124" t="s">
        <v>1993</v>
      </c>
      <c r="L20" s="124" t="s">
        <v>1993</v>
      </c>
      <c r="M20" s="124" t="s">
        <v>1993</v>
      </c>
      <c r="N20" s="124" t="s">
        <v>1993</v>
      </c>
    </row>
    <row r="21" spans="1:14">
      <c r="A21" s="92" t="s">
        <v>190</v>
      </c>
      <c r="B21" s="124" t="s">
        <v>1993</v>
      </c>
      <c r="C21" s="124" t="s">
        <v>1993</v>
      </c>
      <c r="D21" s="124" t="s">
        <v>1993</v>
      </c>
      <c r="E21" s="124" t="s">
        <v>1993</v>
      </c>
      <c r="F21" s="124" t="s">
        <v>1993</v>
      </c>
      <c r="G21" s="124" t="s">
        <v>1993</v>
      </c>
      <c r="H21" s="124" t="s">
        <v>1993</v>
      </c>
      <c r="I21" s="124" t="s">
        <v>1993</v>
      </c>
      <c r="J21" s="124" t="s">
        <v>1993</v>
      </c>
      <c r="K21" s="124" t="s">
        <v>1993</v>
      </c>
      <c r="L21" s="124" t="s">
        <v>1993</v>
      </c>
      <c r="M21" s="124" t="s">
        <v>1993</v>
      </c>
      <c r="N21" s="124" t="s">
        <v>1993</v>
      </c>
    </row>
    <row r="22" spans="1:14">
      <c r="A22" s="92" t="s">
        <v>108</v>
      </c>
      <c r="B22" s="124" t="s">
        <v>1993</v>
      </c>
      <c r="C22" s="124" t="s">
        <v>1993</v>
      </c>
      <c r="D22" s="124" t="s">
        <v>1993</v>
      </c>
      <c r="E22" s="124" t="s">
        <v>1993</v>
      </c>
      <c r="F22" s="124" t="s">
        <v>1993</v>
      </c>
      <c r="G22" s="124" t="s">
        <v>1993</v>
      </c>
      <c r="H22" s="124" t="s">
        <v>1993</v>
      </c>
      <c r="I22" s="124" t="s">
        <v>1993</v>
      </c>
      <c r="J22" s="124" t="s">
        <v>1993</v>
      </c>
      <c r="K22" s="124" t="s">
        <v>1993</v>
      </c>
      <c r="L22" s="124" t="s">
        <v>1993</v>
      </c>
      <c r="M22" s="124" t="s">
        <v>1993</v>
      </c>
      <c r="N22" s="124" t="s">
        <v>1993</v>
      </c>
    </row>
    <row r="23" spans="1:14">
      <c r="A23" s="92" t="s">
        <v>173</v>
      </c>
      <c r="B23" s="124" t="s">
        <v>1993</v>
      </c>
      <c r="C23" s="124" t="s">
        <v>1993</v>
      </c>
      <c r="D23" s="124" t="s">
        <v>1993</v>
      </c>
      <c r="E23" s="124" t="s">
        <v>1993</v>
      </c>
      <c r="F23" s="124" t="s">
        <v>1993</v>
      </c>
      <c r="G23" s="124" t="s">
        <v>1993</v>
      </c>
      <c r="H23" s="124" t="s">
        <v>1993</v>
      </c>
      <c r="I23" s="124" t="s">
        <v>1993</v>
      </c>
      <c r="J23" s="124" t="s">
        <v>1993</v>
      </c>
      <c r="K23" s="124" t="s">
        <v>1993</v>
      </c>
      <c r="L23" s="124" t="s">
        <v>1993</v>
      </c>
      <c r="M23" s="124" t="s">
        <v>1993</v>
      </c>
      <c r="N23" s="124" t="s">
        <v>1993</v>
      </c>
    </row>
    <row r="24" spans="1:14">
      <c r="A24" s="92" t="s">
        <v>181</v>
      </c>
      <c r="B24" s="124" t="s">
        <v>1993</v>
      </c>
      <c r="C24" s="124" t="s">
        <v>1993</v>
      </c>
      <c r="D24" s="124" t="s">
        <v>1993</v>
      </c>
      <c r="E24" s="124" t="s">
        <v>1993</v>
      </c>
      <c r="F24" s="124" t="s">
        <v>1993</v>
      </c>
      <c r="G24" s="124" t="s">
        <v>1993</v>
      </c>
      <c r="H24" s="124" t="s">
        <v>1993</v>
      </c>
      <c r="I24" s="124" t="s">
        <v>1993</v>
      </c>
      <c r="J24" s="124" t="s">
        <v>1993</v>
      </c>
      <c r="K24" s="124" t="s">
        <v>1993</v>
      </c>
      <c r="L24" s="124" t="s">
        <v>1993</v>
      </c>
      <c r="M24" s="124" t="s">
        <v>1993</v>
      </c>
      <c r="N24" s="124" t="s">
        <v>1993</v>
      </c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8" spans="1:14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1:14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</row>
    <row r="110" spans="1:14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</row>
    <row r="111" spans="1:14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</row>
    <row r="112" spans="1:14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</row>
    <row r="113" spans="1:14" hidden="1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</row>
    <row r="114" spans="1:14" hidden="1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</row>
    <row r="115" spans="1:14" hidden="1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</row>
    <row r="116" spans="1:14" hidden="1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</row>
    <row r="117" spans="1:14" hidden="1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2"/>
      <c r="B323" s="1"/>
      <c r="C323" s="1"/>
      <c r="D323" s="1"/>
    </row>
    <row r="324" spans="1:4" hidden="1">
      <c r="A324" s="32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2:A35 A1:A20 A37:A1048576 B5:B1048576 C1:AY1048576 BA1:XFD1048576 AZ1:AZ9999 AZ10001:AZ1048576" xr:uid="{00000000-0002-0000-07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136</v>
      </c>
      <c r="B1" s="37" t="s" vm="1">
        <v>196</v>
      </c>
    </row>
    <row r="2" spans="1:11">
      <c r="A2" s="37" t="s">
        <v>135</v>
      </c>
      <c r="B2" s="37" t="s">
        <v>197</v>
      </c>
    </row>
    <row r="3" spans="1:11">
      <c r="A3" s="37" t="s">
        <v>137</v>
      </c>
      <c r="B3" s="37" t="s">
        <v>198</v>
      </c>
    </row>
    <row r="4" spans="1:11">
      <c r="A4" s="37" t="s">
        <v>138</v>
      </c>
      <c r="B4" s="37">
        <v>2144</v>
      </c>
    </row>
    <row r="5" spans="1:11" ht="18.75">
      <c r="A5" s="152" t="s">
        <v>90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1" s="3" customFormat="1">
      <c r="A6" s="17" t="s">
        <v>112</v>
      </c>
      <c r="B6" s="25" t="s">
        <v>44</v>
      </c>
      <c r="C6" s="25" t="s">
        <v>115</v>
      </c>
      <c r="D6" s="25" t="s">
        <v>64</v>
      </c>
      <c r="E6" s="25" t="s">
        <v>99</v>
      </c>
      <c r="F6" s="25" t="s">
        <v>175</v>
      </c>
      <c r="G6" s="25" t="s">
        <v>174</v>
      </c>
      <c r="H6" s="25" t="s">
        <v>60</v>
      </c>
      <c r="I6" s="25" t="s">
        <v>57</v>
      </c>
      <c r="J6" s="25" t="s">
        <v>139</v>
      </c>
      <c r="K6" s="53" t="s">
        <v>141</v>
      </c>
    </row>
    <row r="7" spans="1:11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2" t="s">
        <v>182</v>
      </c>
      <c r="G7" s="118" t="s">
        <v>1993</v>
      </c>
      <c r="H7" s="12" t="s">
        <v>178</v>
      </c>
      <c r="I7" s="12" t="s">
        <v>19</v>
      </c>
      <c r="J7" s="27" t="s">
        <v>19</v>
      </c>
      <c r="K7" s="13" t="s">
        <v>19</v>
      </c>
    </row>
    <row r="8" spans="1:11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93" t="s">
        <v>1823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94">
        <v>0</v>
      </c>
      <c r="I9" s="124" t="s">
        <v>1993</v>
      </c>
      <c r="J9" s="95">
        <v>0</v>
      </c>
      <c r="K9" s="95">
        <v>0</v>
      </c>
    </row>
    <row r="10" spans="1:11" s="4" customFormat="1" ht="20.25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</row>
    <row r="11" spans="1:11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</row>
    <row r="12" spans="1:11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</row>
    <row r="13" spans="1:11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</row>
    <row r="14" spans="1:11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7" t="s">
        <v>136</v>
      </c>
      <c r="B1" s="37" t="s" vm="1">
        <v>196</v>
      </c>
    </row>
    <row r="2" spans="1:12">
      <c r="A2" s="37" t="s">
        <v>135</v>
      </c>
      <c r="B2" s="37" t="s">
        <v>197</v>
      </c>
    </row>
    <row r="3" spans="1:12">
      <c r="A3" s="37" t="s">
        <v>137</v>
      </c>
      <c r="B3" s="37" t="s">
        <v>198</v>
      </c>
    </row>
    <row r="4" spans="1:12">
      <c r="A4" s="37" t="s">
        <v>138</v>
      </c>
      <c r="B4" s="37">
        <v>2144</v>
      </c>
    </row>
    <row r="5" spans="1:12" ht="18.75">
      <c r="A5" s="149" t="s">
        <v>91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  <c r="L5" s="3"/>
    </row>
    <row r="6" spans="1:12" s="3" customFormat="1">
      <c r="A6" s="38" t="s">
        <v>112</v>
      </c>
      <c r="B6" s="39" t="s">
        <v>44</v>
      </c>
      <c r="C6" s="39" t="s">
        <v>115</v>
      </c>
      <c r="D6" s="39" t="s">
        <v>64</v>
      </c>
      <c r="E6" s="39" t="s">
        <v>99</v>
      </c>
      <c r="F6" s="39" t="s">
        <v>175</v>
      </c>
      <c r="G6" s="39" t="s">
        <v>174</v>
      </c>
      <c r="H6" s="39" t="s">
        <v>60</v>
      </c>
      <c r="I6" s="39" t="s">
        <v>57</v>
      </c>
      <c r="J6" s="39" t="s">
        <v>139</v>
      </c>
      <c r="K6" s="41" t="s">
        <v>141</v>
      </c>
    </row>
    <row r="7" spans="1:12" s="3" customFormat="1">
      <c r="A7" s="117" t="s">
        <v>1993</v>
      </c>
      <c r="B7" s="136" t="s">
        <v>1993</v>
      </c>
      <c r="C7" s="136" t="s">
        <v>1993</v>
      </c>
      <c r="D7" s="136" t="s">
        <v>1993</v>
      </c>
      <c r="E7" s="136" t="s">
        <v>1993</v>
      </c>
      <c r="F7" s="12" t="s">
        <v>182</v>
      </c>
      <c r="G7" s="118" t="s">
        <v>1993</v>
      </c>
      <c r="H7" s="12" t="s">
        <v>178</v>
      </c>
      <c r="I7" s="12" t="s">
        <v>19</v>
      </c>
      <c r="J7" s="27" t="s">
        <v>19</v>
      </c>
      <c r="K7" s="13" t="s">
        <v>19</v>
      </c>
    </row>
    <row r="8" spans="1:12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93" t="s">
        <v>1824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94">
        <v>0</v>
      </c>
      <c r="I9" s="124" t="s">
        <v>1993</v>
      </c>
      <c r="J9" s="95">
        <v>0</v>
      </c>
      <c r="K9" s="95">
        <v>0</v>
      </c>
    </row>
    <row r="10" spans="1:12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</row>
    <row r="11" spans="1:12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</row>
    <row r="12" spans="1:12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</row>
    <row r="13" spans="1:12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</row>
    <row r="14" spans="1:12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2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2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49.285156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9.570312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136</v>
      </c>
      <c r="B1" s="37" t="s" vm="1">
        <v>196</v>
      </c>
    </row>
    <row r="2" spans="1:10">
      <c r="A2" s="37" t="s">
        <v>135</v>
      </c>
      <c r="B2" s="37" t="s">
        <v>197</v>
      </c>
    </row>
    <row r="3" spans="1:10">
      <c r="A3" s="37" t="s">
        <v>137</v>
      </c>
      <c r="B3" s="37" t="s">
        <v>198</v>
      </c>
    </row>
    <row r="4" spans="1:10">
      <c r="A4" s="37" t="s">
        <v>138</v>
      </c>
      <c r="B4" s="37">
        <v>2144</v>
      </c>
    </row>
    <row r="5" spans="1:10" ht="18.75">
      <c r="A5" s="149" t="s">
        <v>92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s="3" customFormat="1">
      <c r="A6" s="38" t="s">
        <v>112</v>
      </c>
      <c r="B6" s="39" t="s">
        <v>44</v>
      </c>
      <c r="C6" s="39" t="s">
        <v>115</v>
      </c>
      <c r="D6" s="39" t="s">
        <v>64</v>
      </c>
      <c r="E6" s="39" t="s">
        <v>99</v>
      </c>
      <c r="F6" s="39" t="s">
        <v>175</v>
      </c>
      <c r="G6" s="39" t="s">
        <v>174</v>
      </c>
      <c r="H6" s="39" t="s">
        <v>60</v>
      </c>
      <c r="I6" s="39" t="s">
        <v>139</v>
      </c>
      <c r="J6" s="41" t="s">
        <v>141</v>
      </c>
    </row>
    <row r="7" spans="1:10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2" t="s">
        <v>182</v>
      </c>
      <c r="G7" s="118" t="s">
        <v>1993</v>
      </c>
      <c r="H7" s="12" t="s">
        <v>178</v>
      </c>
      <c r="I7" s="27" t="s">
        <v>19</v>
      </c>
      <c r="J7" s="28" t="s">
        <v>19</v>
      </c>
    </row>
    <row r="8" spans="1:10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9" t="s">
        <v>48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69">
        <v>414.66371688499999</v>
      </c>
      <c r="I9" s="70">
        <f>IFERROR(H9/$H$9,0)</f>
        <v>1</v>
      </c>
      <c r="J9" s="70">
        <f>H9/'סכום נכסי הקרן'!$C$41</f>
        <v>1.5899972409049426E-3</v>
      </c>
    </row>
    <row r="10" spans="1:10">
      <c r="A10" s="74" t="s">
        <v>171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69">
        <v>414.66371688499999</v>
      </c>
      <c r="I10" s="70">
        <f t="shared" ref="I10:I11" si="0">IFERROR(H10/$H$9,0)</f>
        <v>1</v>
      </c>
      <c r="J10" s="70">
        <f>H10/'סכום נכסי הקרן'!$C$41</f>
        <v>1.5899972409049426E-3</v>
      </c>
    </row>
    <row r="11" spans="1:10">
      <c r="A11" s="58" t="s">
        <v>1016</v>
      </c>
      <c r="B11" s="59" t="s">
        <v>1017</v>
      </c>
      <c r="C11" s="72" t="s">
        <v>28</v>
      </c>
      <c r="D11" s="72" t="s">
        <v>1018</v>
      </c>
      <c r="E11" s="72" t="s">
        <v>122</v>
      </c>
      <c r="F11" s="69">
        <v>22.108541000000006</v>
      </c>
      <c r="G11" s="71">
        <v>11801.5625</v>
      </c>
      <c r="H11" s="69">
        <v>414.66371688499999</v>
      </c>
      <c r="I11" s="70">
        <f t="shared" si="0"/>
        <v>1</v>
      </c>
      <c r="J11" s="70">
        <f>H11/'סכום נכסי הקרן'!$C$41</f>
        <v>1.5899972409049426E-3</v>
      </c>
    </row>
    <row r="12" spans="1:10">
      <c r="A12" s="123" t="s">
        <v>1993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</row>
    <row r="13" spans="1:10">
      <c r="A13" s="137" t="s">
        <v>1993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</row>
    <row r="14" spans="1:10">
      <c r="A14" s="124" t="s">
        <v>1993</v>
      </c>
      <c r="B14" s="124" t="s">
        <v>1993</v>
      </c>
      <c r="C14" s="124" t="s">
        <v>1993</v>
      </c>
      <c r="D14" s="124" t="s">
        <v>1993</v>
      </c>
      <c r="E14" s="124" t="s">
        <v>1993</v>
      </c>
      <c r="F14" s="124" t="s">
        <v>1993</v>
      </c>
      <c r="G14" s="124" t="s">
        <v>1993</v>
      </c>
      <c r="H14" s="124" t="s">
        <v>1993</v>
      </c>
      <c r="I14" s="124" t="s">
        <v>1993</v>
      </c>
      <c r="J14" s="124" t="s">
        <v>1993</v>
      </c>
    </row>
    <row r="15" spans="1:10">
      <c r="A15" s="124" t="s">
        <v>1993</v>
      </c>
      <c r="B15" s="124" t="s">
        <v>1993</v>
      </c>
      <c r="C15" s="124" t="s">
        <v>1993</v>
      </c>
      <c r="D15" s="124" t="s">
        <v>1993</v>
      </c>
      <c r="E15" s="124" t="s">
        <v>1993</v>
      </c>
      <c r="F15" s="124" t="s">
        <v>1993</v>
      </c>
      <c r="G15" s="124" t="s">
        <v>1993</v>
      </c>
      <c r="H15" s="124" t="s">
        <v>1993</v>
      </c>
      <c r="I15" s="124" t="s">
        <v>1993</v>
      </c>
      <c r="J15" s="124" t="s">
        <v>1993</v>
      </c>
    </row>
    <row r="16" spans="1:10">
      <c r="A16" s="92" t="s">
        <v>190</v>
      </c>
      <c r="B16" s="124" t="s">
        <v>1993</v>
      </c>
      <c r="C16" s="124" t="s">
        <v>1993</v>
      </c>
      <c r="D16" s="124" t="s">
        <v>1993</v>
      </c>
      <c r="E16" s="124" t="s">
        <v>1993</v>
      </c>
      <c r="F16" s="124" t="s">
        <v>1993</v>
      </c>
      <c r="G16" s="124" t="s">
        <v>1993</v>
      </c>
      <c r="H16" s="124" t="s">
        <v>1993</v>
      </c>
      <c r="I16" s="124" t="s">
        <v>1993</v>
      </c>
      <c r="J16" s="124" t="s">
        <v>1993</v>
      </c>
    </row>
    <row r="17" spans="1:10">
      <c r="A17" s="92" t="s">
        <v>108</v>
      </c>
      <c r="B17" s="124" t="s">
        <v>1993</v>
      </c>
      <c r="C17" s="124" t="s">
        <v>1993</v>
      </c>
      <c r="D17" s="124" t="s">
        <v>1993</v>
      </c>
      <c r="E17" s="124" t="s">
        <v>1993</v>
      </c>
      <c r="F17" s="124" t="s">
        <v>1993</v>
      </c>
      <c r="G17" s="124" t="s">
        <v>1993</v>
      </c>
      <c r="H17" s="124" t="s">
        <v>1993</v>
      </c>
      <c r="I17" s="124" t="s">
        <v>1993</v>
      </c>
      <c r="J17" s="124" t="s">
        <v>1993</v>
      </c>
    </row>
    <row r="18" spans="1:10">
      <c r="A18" s="92" t="s">
        <v>173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</row>
    <row r="19" spans="1:10">
      <c r="A19" s="92" t="s">
        <v>181</v>
      </c>
      <c r="B19" s="124" t="s">
        <v>1993</v>
      </c>
      <c r="C19" s="124" t="s">
        <v>1993</v>
      </c>
      <c r="D19" s="124" t="s">
        <v>1993</v>
      </c>
      <c r="E19" s="124" t="s">
        <v>1993</v>
      </c>
      <c r="F19" s="124" t="s">
        <v>1993</v>
      </c>
      <c r="G19" s="124" t="s">
        <v>1993</v>
      </c>
      <c r="H19" s="124" t="s">
        <v>1993</v>
      </c>
      <c r="I19" s="124" t="s">
        <v>1993</v>
      </c>
      <c r="J19" s="124" t="s">
        <v>1993</v>
      </c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</row>
    <row r="111" spans="1:10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</row>
    <row r="112" spans="1:10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7" t="s">
        <v>136</v>
      </c>
      <c r="B1" s="37" t="s" vm="1">
        <v>196</v>
      </c>
    </row>
    <row r="2" spans="1:34">
      <c r="A2" s="37" t="s">
        <v>135</v>
      </c>
      <c r="B2" s="37" t="s">
        <v>197</v>
      </c>
    </row>
    <row r="3" spans="1:34">
      <c r="A3" s="37" t="s">
        <v>137</v>
      </c>
      <c r="B3" s="37" t="s">
        <v>198</v>
      </c>
      <c r="D3" s="2"/>
    </row>
    <row r="4" spans="1:34">
      <c r="A4" s="37" t="s">
        <v>138</v>
      </c>
      <c r="B4" s="37">
        <v>2144</v>
      </c>
    </row>
    <row r="5" spans="1:34" ht="18.75">
      <c r="A5" s="149" t="s">
        <v>93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1"/>
    </row>
    <row r="6" spans="1:34" s="3" customFormat="1">
      <c r="A6" s="38" t="s">
        <v>112</v>
      </c>
      <c r="B6" s="39" t="s">
        <v>44</v>
      </c>
      <c r="C6" s="40" t="s">
        <v>49</v>
      </c>
      <c r="D6" s="39" t="s">
        <v>14</v>
      </c>
      <c r="E6" s="39" t="s">
        <v>65</v>
      </c>
      <c r="F6" s="39" t="s">
        <v>100</v>
      </c>
      <c r="G6" s="39" t="s">
        <v>17</v>
      </c>
      <c r="H6" s="39" t="s">
        <v>99</v>
      </c>
      <c r="I6" s="39" t="s">
        <v>16</v>
      </c>
      <c r="J6" s="39" t="s">
        <v>18</v>
      </c>
      <c r="K6" s="39" t="s">
        <v>175</v>
      </c>
      <c r="L6" s="39" t="s">
        <v>174</v>
      </c>
      <c r="M6" s="39" t="s">
        <v>60</v>
      </c>
      <c r="N6" s="39" t="s">
        <v>57</v>
      </c>
      <c r="O6" s="39" t="s">
        <v>139</v>
      </c>
      <c r="P6" s="41" t="s">
        <v>141</v>
      </c>
    </row>
    <row r="7" spans="1:34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27" t="s">
        <v>21</v>
      </c>
      <c r="G7" s="27" t="s">
        <v>20</v>
      </c>
      <c r="H7" s="118" t="s">
        <v>1993</v>
      </c>
      <c r="I7" s="27" t="s">
        <v>19</v>
      </c>
      <c r="J7" s="27" t="s">
        <v>19</v>
      </c>
      <c r="K7" s="27" t="s">
        <v>182</v>
      </c>
      <c r="L7" s="118" t="s">
        <v>1993</v>
      </c>
      <c r="M7" s="27" t="s">
        <v>178</v>
      </c>
      <c r="N7" s="27" t="s">
        <v>19</v>
      </c>
      <c r="O7" s="27" t="s">
        <v>19</v>
      </c>
      <c r="P7" s="28" t="s">
        <v>19</v>
      </c>
    </row>
    <row r="8" spans="1:34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34" s="4" customFormat="1" ht="20.25">
      <c r="A9" s="93" t="s">
        <v>1825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94">
        <v>0</v>
      </c>
      <c r="N9" s="124" t="s">
        <v>1993</v>
      </c>
      <c r="O9" s="95">
        <v>0</v>
      </c>
      <c r="P9" s="95">
        <v>0</v>
      </c>
      <c r="AH9" s="1"/>
    </row>
    <row r="10" spans="1:34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  <c r="P10" s="124" t="s">
        <v>1993</v>
      </c>
    </row>
    <row r="11" spans="1:34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  <c r="P11" s="124" t="s">
        <v>1993</v>
      </c>
    </row>
    <row r="12" spans="1:34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  <c r="L12" s="124" t="s">
        <v>1993</v>
      </c>
      <c r="M12" s="124" t="s">
        <v>1993</v>
      </c>
      <c r="N12" s="124" t="s">
        <v>1993</v>
      </c>
      <c r="O12" s="124" t="s">
        <v>1993</v>
      </c>
      <c r="P12" s="124" t="s">
        <v>1993</v>
      </c>
    </row>
    <row r="13" spans="1:34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  <c r="M13" s="124" t="s">
        <v>1993</v>
      </c>
      <c r="N13" s="124" t="s">
        <v>1993</v>
      </c>
      <c r="O13" s="124" t="s">
        <v>1993</v>
      </c>
      <c r="P13" s="124" t="s">
        <v>1993</v>
      </c>
    </row>
    <row r="14" spans="1:3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3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3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9.285156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136</v>
      </c>
      <c r="B1" s="37" t="s" vm="1">
        <v>196</v>
      </c>
    </row>
    <row r="2" spans="1:15">
      <c r="A2" s="37" t="s">
        <v>135</v>
      </c>
      <c r="B2" s="37" t="s">
        <v>197</v>
      </c>
    </row>
    <row r="3" spans="1:15">
      <c r="A3" s="37" t="s">
        <v>137</v>
      </c>
      <c r="B3" s="37" t="s">
        <v>198</v>
      </c>
    </row>
    <row r="4" spans="1:15">
      <c r="A4" s="37" t="s">
        <v>138</v>
      </c>
      <c r="B4" s="37">
        <v>2144</v>
      </c>
    </row>
    <row r="5" spans="1:15" ht="18.75">
      <c r="A5" s="149" t="s">
        <v>85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1"/>
    </row>
    <row r="6" spans="1:15" s="3" customFormat="1">
      <c r="A6" s="38" t="s">
        <v>112</v>
      </c>
      <c r="B6" s="39" t="s">
        <v>44</v>
      </c>
      <c r="C6" s="39" t="s">
        <v>14</v>
      </c>
      <c r="D6" s="39" t="s">
        <v>65</v>
      </c>
      <c r="E6" s="39" t="s">
        <v>100</v>
      </c>
      <c r="F6" s="39" t="s">
        <v>17</v>
      </c>
      <c r="G6" s="39" t="s">
        <v>99</v>
      </c>
      <c r="H6" s="39" t="s">
        <v>16</v>
      </c>
      <c r="I6" s="39" t="s">
        <v>18</v>
      </c>
      <c r="J6" s="39" t="s">
        <v>175</v>
      </c>
      <c r="K6" s="39" t="s">
        <v>174</v>
      </c>
      <c r="L6" s="39" t="s">
        <v>107</v>
      </c>
      <c r="M6" s="39" t="s">
        <v>57</v>
      </c>
      <c r="N6" s="39" t="s">
        <v>139</v>
      </c>
      <c r="O6" s="41" t="s">
        <v>141</v>
      </c>
    </row>
    <row r="7" spans="1:15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27" t="s">
        <v>21</v>
      </c>
      <c r="F7" s="27" t="s">
        <v>20</v>
      </c>
      <c r="G7" s="118" t="s">
        <v>1993</v>
      </c>
      <c r="H7" s="27" t="s">
        <v>19</v>
      </c>
      <c r="I7" s="27" t="s">
        <v>19</v>
      </c>
      <c r="J7" s="27" t="s">
        <v>182</v>
      </c>
      <c r="K7" s="118" t="s">
        <v>1993</v>
      </c>
      <c r="L7" s="27" t="s">
        <v>178</v>
      </c>
      <c r="M7" s="27" t="s">
        <v>19</v>
      </c>
      <c r="N7" s="27" t="s">
        <v>19</v>
      </c>
      <c r="O7" s="28" t="s">
        <v>19</v>
      </c>
    </row>
    <row r="8" spans="1:15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27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66">
        <v>6.0420354300138701</v>
      </c>
      <c r="G9" s="120" t="s">
        <v>1993</v>
      </c>
      <c r="H9" s="120" t="s">
        <v>1993</v>
      </c>
      <c r="I9" s="76">
        <v>4.8786079844159037E-2</v>
      </c>
      <c r="J9" s="120" t="s">
        <v>1993</v>
      </c>
      <c r="K9" s="120" t="s">
        <v>1993</v>
      </c>
      <c r="L9" s="63">
        <v>70413.010475745992</v>
      </c>
      <c r="M9" s="120" t="s">
        <v>1993</v>
      </c>
      <c r="N9" s="64">
        <f>IFERROR(L9/$L$9,0)</f>
        <v>1</v>
      </c>
      <c r="O9" s="64">
        <f>L9/'סכום נכסי הקרן'!$C$41</f>
        <v>0.26999346174118288</v>
      </c>
    </row>
    <row r="10" spans="1:15">
      <c r="A10" s="56" t="s">
        <v>170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66">
        <v>6.0420354300138701</v>
      </c>
      <c r="G10" s="121" t="s">
        <v>1993</v>
      </c>
      <c r="H10" s="121" t="s">
        <v>1993</v>
      </c>
      <c r="I10" s="77">
        <v>4.8786079844159037E-2</v>
      </c>
      <c r="J10" s="121" t="s">
        <v>1993</v>
      </c>
      <c r="K10" s="121" t="s">
        <v>1993</v>
      </c>
      <c r="L10" s="66">
        <f>L11+L21</f>
        <v>70413.010475746021</v>
      </c>
      <c r="M10" s="121" t="s">
        <v>1993</v>
      </c>
      <c r="N10" s="67">
        <f t="shared" ref="N10:N75" si="0">IFERROR(L10/$L$9,0)</f>
        <v>1.0000000000000004</v>
      </c>
      <c r="O10" s="67">
        <f>L10/'סכום נכסי הקרן'!$C$41</f>
        <v>0.26999346174118299</v>
      </c>
    </row>
    <row r="11" spans="1:15">
      <c r="A11" s="83" t="s">
        <v>1833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66">
        <v>4.5142775911526263</v>
      </c>
      <c r="G11" s="121" t="s">
        <v>1993</v>
      </c>
      <c r="H11" s="121" t="s">
        <v>1993</v>
      </c>
      <c r="I11" s="96">
        <v>5.1400000000000071E-2</v>
      </c>
      <c r="J11" s="121" t="s">
        <v>1993</v>
      </c>
      <c r="K11" s="121" t="s">
        <v>1993</v>
      </c>
      <c r="L11" s="66">
        <f>SUM(L12:L19)</f>
        <v>6477.1828350390006</v>
      </c>
      <c r="M11" s="121" t="s">
        <v>1993</v>
      </c>
      <c r="N11" s="67">
        <f t="shared" ref="N11" si="1">IFERROR(L11/$L$9,0)</f>
        <v>9.1988437808238427E-2</v>
      </c>
      <c r="O11" s="67">
        <f>L11/'סכום נכסי הקרן'!$C$41</f>
        <v>2.4836276764009804E-2</v>
      </c>
    </row>
    <row r="12" spans="1:15">
      <c r="A12" s="62" t="s">
        <v>1019</v>
      </c>
      <c r="B12" s="59">
        <v>9444</v>
      </c>
      <c r="C12" s="59" t="s">
        <v>201</v>
      </c>
      <c r="D12" s="124" t="s">
        <v>1993</v>
      </c>
      <c r="E12" s="78">
        <v>44958</v>
      </c>
      <c r="F12" s="69">
        <v>4.0899999999992307</v>
      </c>
      <c r="G12" s="72" t="s">
        <v>123</v>
      </c>
      <c r="H12" s="73">
        <v>5.1500000000000004E-2</v>
      </c>
      <c r="I12" s="73">
        <v>5.1400000000010521E-2</v>
      </c>
      <c r="J12" s="69">
        <v>229084.82143800001</v>
      </c>
      <c r="K12" s="71">
        <v>107.90034828121433</v>
      </c>
      <c r="L12" s="69">
        <v>247.18332019100001</v>
      </c>
      <c r="M12" s="124" t="s">
        <v>1993</v>
      </c>
      <c r="N12" s="70">
        <f t="shared" ref="N12:N19" si="2">IFERROR(L12/$L$9,0)</f>
        <v>3.5104779432224838E-3</v>
      </c>
      <c r="O12" s="70">
        <f>L12/'סכום נכסי הקרן'!$C$41</f>
        <v>9.4780609225670622E-4</v>
      </c>
    </row>
    <row r="13" spans="1:15">
      <c r="A13" s="62" t="s">
        <v>1020</v>
      </c>
      <c r="B13" s="59">
        <v>9499</v>
      </c>
      <c r="C13" s="59" t="s">
        <v>201</v>
      </c>
      <c r="D13" s="124" t="s">
        <v>1993</v>
      </c>
      <c r="E13" s="78">
        <v>44986</v>
      </c>
      <c r="F13" s="69">
        <v>4.1700000000449018</v>
      </c>
      <c r="G13" s="72" t="s">
        <v>123</v>
      </c>
      <c r="H13" s="73">
        <v>5.1500000000000004E-2</v>
      </c>
      <c r="I13" s="73">
        <v>5.1400000000312362E-2</v>
      </c>
      <c r="J13" s="69">
        <v>19122.147131999998</v>
      </c>
      <c r="K13" s="71">
        <v>107.15028957031666</v>
      </c>
      <c r="L13" s="69">
        <v>20.489436024</v>
      </c>
      <c r="M13" s="124" t="s">
        <v>1993</v>
      </c>
      <c r="N13" s="70">
        <f t="shared" si="2"/>
        <v>2.9098934821225484E-4</v>
      </c>
      <c r="O13" s="70">
        <f>L13/'סכום נכסי הקרן'!$C$41</f>
        <v>7.8565221453637184E-5</v>
      </c>
    </row>
    <row r="14" spans="1:15">
      <c r="A14" s="62" t="s">
        <v>1021</v>
      </c>
      <c r="B14" s="59">
        <v>9528</v>
      </c>
      <c r="C14" s="59" t="s">
        <v>201</v>
      </c>
      <c r="D14" s="124" t="s">
        <v>1993</v>
      </c>
      <c r="E14" s="78">
        <v>45047</v>
      </c>
      <c r="F14" s="69">
        <v>4.34000000000092</v>
      </c>
      <c r="G14" s="72" t="s">
        <v>123</v>
      </c>
      <c r="H14" s="73">
        <v>5.1500000000000004E-2</v>
      </c>
      <c r="I14" s="73">
        <v>5.1400000000007724E-2</v>
      </c>
      <c r="J14" s="69">
        <v>1279614.2846959999</v>
      </c>
      <c r="K14" s="71">
        <v>105.32936263556964</v>
      </c>
      <c r="L14" s="69">
        <v>1347.8095702640001</v>
      </c>
      <c r="M14" s="124" t="s">
        <v>1993</v>
      </c>
      <c r="N14" s="70">
        <f t="shared" si="2"/>
        <v>1.9141484807388795E-2</v>
      </c>
      <c r="O14" s="70">
        <f>L14/'סכום נכסי הקרן'!$C$41</f>
        <v>5.1680757460131604E-3</v>
      </c>
    </row>
    <row r="15" spans="1:15">
      <c r="A15" s="62" t="s">
        <v>1022</v>
      </c>
      <c r="B15" s="59">
        <v>9586</v>
      </c>
      <c r="C15" s="59" t="s">
        <v>201</v>
      </c>
      <c r="D15" s="124" t="s">
        <v>1993</v>
      </c>
      <c r="E15" s="78">
        <v>45078</v>
      </c>
      <c r="F15" s="69">
        <v>4.420000000000349</v>
      </c>
      <c r="G15" s="72" t="s">
        <v>123</v>
      </c>
      <c r="H15" s="73">
        <v>5.1500000000000004E-2</v>
      </c>
      <c r="I15" s="73">
        <v>5.1400000000005643E-2</v>
      </c>
      <c r="J15" s="69">
        <v>715921.03171599994</v>
      </c>
      <c r="K15" s="71">
        <v>104.06179235457013</v>
      </c>
      <c r="L15" s="69">
        <v>745.00025744699997</v>
      </c>
      <c r="M15" s="124" t="s">
        <v>1993</v>
      </c>
      <c r="N15" s="70">
        <f t="shared" si="2"/>
        <v>1.0580434672703249E-2</v>
      </c>
      <c r="O15" s="70">
        <f>L15/'סכום נכסי הקרן'!$C$41</f>
        <v>2.8566481840095895E-3</v>
      </c>
    </row>
    <row r="16" spans="1:15">
      <c r="A16" s="62" t="s">
        <v>1023</v>
      </c>
      <c r="B16" s="59">
        <v>9636</v>
      </c>
      <c r="C16" s="59" t="s">
        <v>201</v>
      </c>
      <c r="D16" s="124" t="s">
        <v>1993</v>
      </c>
      <c r="E16" s="78">
        <v>45108</v>
      </c>
      <c r="F16" s="69">
        <v>4.4999999999995204</v>
      </c>
      <c r="G16" s="72" t="s">
        <v>123</v>
      </c>
      <c r="H16" s="73">
        <v>5.1500000000000004E-2</v>
      </c>
      <c r="I16" s="73">
        <v>5.1399999999990988E-2</v>
      </c>
      <c r="J16" s="69">
        <v>1009020.43603</v>
      </c>
      <c r="K16" s="71">
        <v>103.42836290582044</v>
      </c>
      <c r="L16" s="69">
        <v>1043.6133183710001</v>
      </c>
      <c r="M16" s="124" t="s">
        <v>1993</v>
      </c>
      <c r="N16" s="70">
        <f t="shared" si="2"/>
        <v>1.4821313721992847E-2</v>
      </c>
      <c r="O16" s="70">
        <f>L16/'סכום נכסי הקרן'!$C$41</f>
        <v>4.0016577993529446E-3</v>
      </c>
    </row>
    <row r="17" spans="1:15">
      <c r="A17" s="62" t="s">
        <v>1024</v>
      </c>
      <c r="B17" s="59">
        <v>9689</v>
      </c>
      <c r="C17" s="59" t="s">
        <v>201</v>
      </c>
      <c r="D17" s="124" t="s">
        <v>1993</v>
      </c>
      <c r="E17" s="78">
        <v>45139</v>
      </c>
      <c r="F17" s="69">
        <v>4.589999999999927</v>
      </c>
      <c r="G17" s="72" t="s">
        <v>123</v>
      </c>
      <c r="H17" s="73">
        <v>5.1500000000000004E-2</v>
      </c>
      <c r="I17" s="73">
        <v>5.1399999999998357E-2</v>
      </c>
      <c r="J17" s="69">
        <v>2130641.4251979999</v>
      </c>
      <c r="K17" s="71">
        <v>102.99643928213153</v>
      </c>
      <c r="L17" s="69">
        <v>2194.484801824</v>
      </c>
      <c r="M17" s="124" t="s">
        <v>1993</v>
      </c>
      <c r="N17" s="70">
        <f t="shared" si="2"/>
        <v>3.1165899412579412E-2</v>
      </c>
      <c r="O17" s="70">
        <f>L17/'סכום נכסי הקרן'!$C$41</f>
        <v>8.4145890706798145E-3</v>
      </c>
    </row>
    <row r="18" spans="1:15">
      <c r="A18" s="62" t="s">
        <v>1025</v>
      </c>
      <c r="B18" s="59">
        <v>9731</v>
      </c>
      <c r="C18" s="59" t="s">
        <v>201</v>
      </c>
      <c r="D18" s="124" t="s">
        <v>1993</v>
      </c>
      <c r="E18" s="78">
        <v>45170</v>
      </c>
      <c r="F18" s="69">
        <v>4.6700000000015436</v>
      </c>
      <c r="G18" s="72" t="s">
        <v>123</v>
      </c>
      <c r="H18" s="73">
        <v>5.1500000000000004E-2</v>
      </c>
      <c r="I18" s="73">
        <v>5.1400000000014344E-2</v>
      </c>
      <c r="J18" s="69">
        <v>354669.40823599999</v>
      </c>
      <c r="K18" s="71">
        <v>102.27183929848228</v>
      </c>
      <c r="L18" s="69">
        <v>362.72692723199998</v>
      </c>
      <c r="M18" s="124" t="s">
        <v>1993</v>
      </c>
      <c r="N18" s="70">
        <f t="shared" si="2"/>
        <v>5.1514191025384794E-3</v>
      </c>
      <c r="O18" s="70">
        <f>L18/'סכום נכסי הקרן'!$C$41</f>
        <v>1.3908494763740218E-3</v>
      </c>
    </row>
    <row r="19" spans="1:15">
      <c r="A19" s="62" t="s">
        <v>1026</v>
      </c>
      <c r="B19" s="59">
        <v>9787</v>
      </c>
      <c r="C19" s="59" t="s">
        <v>201</v>
      </c>
      <c r="D19" s="124" t="s">
        <v>1993</v>
      </c>
      <c r="E19" s="78">
        <v>45261</v>
      </c>
      <c r="F19" s="69">
        <v>4.9199999999997672</v>
      </c>
      <c r="G19" s="72" t="s">
        <v>123</v>
      </c>
      <c r="H19" s="73">
        <v>5.1500000000000004E-2</v>
      </c>
      <c r="I19" s="73">
        <v>5.1399999999999217E-2</v>
      </c>
      <c r="J19" s="69">
        <v>513720.875008</v>
      </c>
      <c r="K19" s="71">
        <v>100.41935782305255</v>
      </c>
      <c r="L19" s="69">
        <v>515.87520368600008</v>
      </c>
      <c r="M19" s="124" t="s">
        <v>1993</v>
      </c>
      <c r="N19" s="70">
        <f t="shared" si="2"/>
        <v>7.3264187996008936E-3</v>
      </c>
      <c r="O19" s="70">
        <f>L19/'סכום נכסי הקרן'!$C$41</f>
        <v>1.9780851738699268E-3</v>
      </c>
    </row>
    <row r="20" spans="1:15">
      <c r="A20" s="128" t="s">
        <v>1993</v>
      </c>
      <c r="B20" s="124" t="s">
        <v>1993</v>
      </c>
      <c r="C20" s="124" t="s">
        <v>1993</v>
      </c>
      <c r="D20" s="124" t="s">
        <v>1993</v>
      </c>
      <c r="E20" s="124" t="s">
        <v>1993</v>
      </c>
      <c r="F20" s="124" t="s">
        <v>1993</v>
      </c>
      <c r="G20" s="124" t="s">
        <v>1993</v>
      </c>
      <c r="H20" s="124" t="s">
        <v>1993</v>
      </c>
      <c r="I20" s="124" t="s">
        <v>1993</v>
      </c>
      <c r="J20" s="124" t="s">
        <v>1993</v>
      </c>
      <c r="K20" s="124" t="s">
        <v>1993</v>
      </c>
      <c r="L20" s="124" t="s">
        <v>1993</v>
      </c>
      <c r="M20" s="124" t="s">
        <v>1993</v>
      </c>
      <c r="N20" s="124" t="s">
        <v>1993</v>
      </c>
      <c r="O20" s="124" t="s">
        <v>1993</v>
      </c>
    </row>
    <row r="21" spans="1:15">
      <c r="A21" s="75" t="s">
        <v>66</v>
      </c>
      <c r="B21" s="121" t="s">
        <v>1993</v>
      </c>
      <c r="C21" s="121" t="s">
        <v>1993</v>
      </c>
      <c r="D21" s="121" t="s">
        <v>1993</v>
      </c>
      <c r="E21" s="121" t="s">
        <v>1993</v>
      </c>
      <c r="F21" s="97">
        <v>6.1968088522893625</v>
      </c>
      <c r="G21" s="121" t="s">
        <v>1993</v>
      </c>
      <c r="H21" s="121" t="s">
        <v>1993</v>
      </c>
      <c r="I21" s="85">
        <v>4.8521269965404713E-2</v>
      </c>
      <c r="J21" s="121" t="s">
        <v>1993</v>
      </c>
      <c r="K21" s="121" t="s">
        <v>1993</v>
      </c>
      <c r="L21" s="84">
        <f>SUM(L22:L162)</f>
        <v>63935.827640707015</v>
      </c>
      <c r="M21" s="121" t="s">
        <v>1993</v>
      </c>
      <c r="N21" s="67">
        <f t="shared" ref="N21" si="3">IFERROR(L21/$L$9,0)</f>
        <v>0.90801156219176193</v>
      </c>
      <c r="O21" s="67">
        <f>L21/'סכום נכסי הקרן'!$C$41</f>
        <v>0.2451571849771732</v>
      </c>
    </row>
    <row r="22" spans="1:15">
      <c r="A22" s="62" t="s">
        <v>1027</v>
      </c>
      <c r="B22" s="59" t="s">
        <v>1028</v>
      </c>
      <c r="C22" s="59" t="s">
        <v>201</v>
      </c>
      <c r="D22" s="124" t="s">
        <v>1993</v>
      </c>
      <c r="E22" s="78">
        <v>39845</v>
      </c>
      <c r="F22" s="69">
        <v>8.9999999940465272E-2</v>
      </c>
      <c r="G22" s="72" t="s">
        <v>123</v>
      </c>
      <c r="H22" s="73">
        <v>4.8000000000000001E-2</v>
      </c>
      <c r="I22" s="73">
        <v>4.6199999998150616E-2</v>
      </c>
      <c r="J22" s="69">
        <v>6172.1278300000004</v>
      </c>
      <c r="K22" s="71">
        <v>127.906463</v>
      </c>
      <c r="L22" s="69">
        <v>7.8945503829999994</v>
      </c>
      <c r="M22" s="124" t="s">
        <v>1993</v>
      </c>
      <c r="N22" s="70">
        <f t="shared" si="0"/>
        <v>1.1211777950779856E-4</v>
      </c>
      <c r="O22" s="70">
        <f>L22/'סכום נכסי הקרן'!$C$41</f>
        <v>3.0271067412045193E-5</v>
      </c>
    </row>
    <row r="23" spans="1:15">
      <c r="A23" s="62" t="s">
        <v>1029</v>
      </c>
      <c r="B23" s="59" t="s">
        <v>1030</v>
      </c>
      <c r="C23" s="59" t="s">
        <v>201</v>
      </c>
      <c r="D23" s="124" t="s">
        <v>1993</v>
      </c>
      <c r="E23" s="78">
        <v>39873</v>
      </c>
      <c r="F23" s="69">
        <v>0.1700000000000344</v>
      </c>
      <c r="G23" s="72" t="s">
        <v>123</v>
      </c>
      <c r="H23" s="73">
        <v>4.8000000000000001E-2</v>
      </c>
      <c r="I23" s="73">
        <v>4.8200000000050237E-2</v>
      </c>
      <c r="J23" s="69">
        <v>226869.93307</v>
      </c>
      <c r="K23" s="71">
        <v>128.081064</v>
      </c>
      <c r="L23" s="69">
        <v>290.57742304700002</v>
      </c>
      <c r="M23" s="124" t="s">
        <v>1993</v>
      </c>
      <c r="N23" s="70">
        <f t="shared" si="0"/>
        <v>4.1267575563622635E-3</v>
      </c>
      <c r="O23" s="70">
        <f>L23/'סכום נכסי הקרן'!$C$41</f>
        <v>1.1141975584088323E-3</v>
      </c>
    </row>
    <row r="24" spans="1:15">
      <c r="A24" s="62" t="s">
        <v>1031</v>
      </c>
      <c r="B24" s="59" t="s">
        <v>1032</v>
      </c>
      <c r="C24" s="59" t="s">
        <v>201</v>
      </c>
      <c r="D24" s="124" t="s">
        <v>1993</v>
      </c>
      <c r="E24" s="78">
        <v>39934</v>
      </c>
      <c r="F24" s="69">
        <v>0.3299999999998085</v>
      </c>
      <c r="G24" s="72" t="s">
        <v>123</v>
      </c>
      <c r="H24" s="73">
        <v>4.8000000000000001E-2</v>
      </c>
      <c r="I24" s="73">
        <v>4.8299999999998094E-2</v>
      </c>
      <c r="J24" s="69">
        <v>247572.06166000001</v>
      </c>
      <c r="K24" s="71">
        <v>126.569211</v>
      </c>
      <c r="L24" s="69">
        <v>313.35000528199998</v>
      </c>
      <c r="M24" s="124" t="s">
        <v>1993</v>
      </c>
      <c r="N24" s="70">
        <f t="shared" si="0"/>
        <v>4.4501719663006664E-3</v>
      </c>
      <c r="O24" s="70">
        <f>L24/'סכום נכסי הקרן'!$C$41</f>
        <v>1.2015173345250837E-3</v>
      </c>
    </row>
    <row r="25" spans="1:15">
      <c r="A25" s="62" t="s">
        <v>1033</v>
      </c>
      <c r="B25" s="59" t="s">
        <v>1034</v>
      </c>
      <c r="C25" s="59" t="s">
        <v>201</v>
      </c>
      <c r="D25" s="124" t="s">
        <v>1993</v>
      </c>
      <c r="E25" s="78">
        <v>40148</v>
      </c>
      <c r="F25" s="69">
        <v>0.90999999999892722</v>
      </c>
      <c r="G25" s="72" t="s">
        <v>123</v>
      </c>
      <c r="H25" s="73">
        <v>4.8000000000000001E-2</v>
      </c>
      <c r="I25" s="73">
        <v>4.8299999999985271E-2</v>
      </c>
      <c r="J25" s="69">
        <v>329895.54877400002</v>
      </c>
      <c r="K25" s="71">
        <v>121.502201</v>
      </c>
      <c r="L25" s="69">
        <v>400.83035197300006</v>
      </c>
      <c r="M25" s="124" t="s">
        <v>1993</v>
      </c>
      <c r="N25" s="70">
        <f t="shared" si="0"/>
        <v>5.6925609239654295E-3</v>
      </c>
      <c r="O25" s="70">
        <f>L25/'סכום נכסי הקרן'!$C$41</f>
        <v>1.536954230034013E-3</v>
      </c>
    </row>
    <row r="26" spans="1:15">
      <c r="A26" s="62" t="s">
        <v>1035</v>
      </c>
      <c r="B26" s="59" t="s">
        <v>1036</v>
      </c>
      <c r="C26" s="59" t="s">
        <v>201</v>
      </c>
      <c r="D26" s="124" t="s">
        <v>1993</v>
      </c>
      <c r="E26" s="78">
        <v>40269</v>
      </c>
      <c r="F26" s="69">
        <v>1.2199999999998699</v>
      </c>
      <c r="G26" s="72" t="s">
        <v>123</v>
      </c>
      <c r="H26" s="73">
        <v>4.8000000000000001E-2</v>
      </c>
      <c r="I26" s="73">
        <v>4.8500000000009758E-2</v>
      </c>
      <c r="J26" s="69">
        <v>374037.19148400001</v>
      </c>
      <c r="K26" s="71">
        <v>123.288242</v>
      </c>
      <c r="L26" s="69">
        <v>461.143877223</v>
      </c>
      <c r="M26" s="124" t="s">
        <v>1993</v>
      </c>
      <c r="N26" s="70">
        <f t="shared" si="0"/>
        <v>6.5491288343912327E-3</v>
      </c>
      <c r="O26" s="70">
        <f>L26/'סכום נכסי הקרן'!$C$41</f>
        <v>1.7682219653862871E-3</v>
      </c>
    </row>
    <row r="27" spans="1:15">
      <c r="A27" s="62" t="s">
        <v>1037</v>
      </c>
      <c r="B27" s="59" t="s">
        <v>1038</v>
      </c>
      <c r="C27" s="59" t="s">
        <v>201</v>
      </c>
      <c r="D27" s="124" t="s">
        <v>1993</v>
      </c>
      <c r="E27" s="78">
        <v>40391</v>
      </c>
      <c r="F27" s="69">
        <v>1.5199999999976632</v>
      </c>
      <c r="G27" s="72" t="s">
        <v>123</v>
      </c>
      <c r="H27" s="73">
        <v>4.8000000000000001E-2</v>
      </c>
      <c r="I27" s="73">
        <v>4.8499999999980531E-2</v>
      </c>
      <c r="J27" s="69">
        <v>251993.51174799996</v>
      </c>
      <c r="K27" s="71">
        <v>122.272352</v>
      </c>
      <c r="L27" s="69">
        <v>308.11839253599999</v>
      </c>
      <c r="M27" s="124" t="s">
        <v>1993</v>
      </c>
      <c r="N27" s="70">
        <f t="shared" si="0"/>
        <v>4.3758730162820189E-3</v>
      </c>
      <c r="O27" s="70">
        <f>L27/'סכום נכסי הקרן'!$C$41</f>
        <v>1.1814571038058139E-3</v>
      </c>
    </row>
    <row r="28" spans="1:15">
      <c r="A28" s="62" t="s">
        <v>1039</v>
      </c>
      <c r="B28" s="59" t="s">
        <v>1040</v>
      </c>
      <c r="C28" s="59" t="s">
        <v>201</v>
      </c>
      <c r="D28" s="124" t="s">
        <v>1993</v>
      </c>
      <c r="E28" s="78">
        <v>40452</v>
      </c>
      <c r="F28" s="69">
        <v>1.6800000000027904</v>
      </c>
      <c r="G28" s="72" t="s">
        <v>123</v>
      </c>
      <c r="H28" s="73">
        <v>4.8000000000000001E-2</v>
      </c>
      <c r="I28" s="73">
        <v>4.8500000000053563E-2</v>
      </c>
      <c r="J28" s="69">
        <v>334035.97449200001</v>
      </c>
      <c r="K28" s="71">
        <v>120.162972</v>
      </c>
      <c r="L28" s="69">
        <v>401.38755454099999</v>
      </c>
      <c r="M28" s="124" t="s">
        <v>1993</v>
      </c>
      <c r="N28" s="70">
        <f t="shared" si="0"/>
        <v>5.7004742707210242E-3</v>
      </c>
      <c r="O28" s="70">
        <f>L28/'סכום נכסי הקרן'!$C$41</f>
        <v>1.5390907819185144E-3</v>
      </c>
    </row>
    <row r="29" spans="1:15">
      <c r="A29" s="62" t="s">
        <v>1041</v>
      </c>
      <c r="B29" s="59" t="s">
        <v>1042</v>
      </c>
      <c r="C29" s="59" t="s">
        <v>201</v>
      </c>
      <c r="D29" s="124" t="s">
        <v>1993</v>
      </c>
      <c r="E29" s="78">
        <v>40909</v>
      </c>
      <c r="F29" s="69">
        <v>2.7699999999962834</v>
      </c>
      <c r="G29" s="72" t="s">
        <v>123</v>
      </c>
      <c r="H29" s="73">
        <v>4.8000000000000001E-2</v>
      </c>
      <c r="I29" s="73">
        <v>4.8499999999957126E-2</v>
      </c>
      <c r="J29" s="69">
        <v>237544.695806</v>
      </c>
      <c r="K29" s="71">
        <v>117.813993</v>
      </c>
      <c r="L29" s="69">
        <v>279.86089045200004</v>
      </c>
      <c r="M29" s="124" t="s">
        <v>1993</v>
      </c>
      <c r="N29" s="70">
        <f t="shared" si="0"/>
        <v>3.9745622089031275E-3</v>
      </c>
      <c r="O29" s="70">
        <f>L29/'סכום נכסי הקרן'!$C$41</f>
        <v>1.073105809687438E-3</v>
      </c>
    </row>
    <row r="30" spans="1:15">
      <c r="A30" s="62" t="s">
        <v>1043</v>
      </c>
      <c r="B30" s="59">
        <v>8790</v>
      </c>
      <c r="C30" s="59" t="s">
        <v>201</v>
      </c>
      <c r="D30" s="124" t="s">
        <v>1993</v>
      </c>
      <c r="E30" s="78">
        <v>41030</v>
      </c>
      <c r="F30" s="69">
        <v>3.0999999999981553</v>
      </c>
      <c r="G30" s="72" t="s">
        <v>123</v>
      </c>
      <c r="H30" s="73">
        <v>4.8000000000000001E-2</v>
      </c>
      <c r="I30" s="73">
        <v>4.8599999999983663E-2</v>
      </c>
      <c r="J30" s="69">
        <v>328565.36675599997</v>
      </c>
      <c r="K30" s="71">
        <v>115.497479</v>
      </c>
      <c r="L30" s="69">
        <v>379.48471456699997</v>
      </c>
      <c r="M30" s="124" t="s">
        <v>1993</v>
      </c>
      <c r="N30" s="70">
        <f t="shared" si="0"/>
        <v>5.3894118715136436E-3</v>
      </c>
      <c r="O30" s="70">
        <f>L30/'סכום נכסי הקרן'!$C$41</f>
        <v>1.4551059679389958E-3</v>
      </c>
    </row>
    <row r="31" spans="1:15">
      <c r="A31" s="62" t="s">
        <v>1044</v>
      </c>
      <c r="B31" s="59" t="s">
        <v>1045</v>
      </c>
      <c r="C31" s="59" t="s">
        <v>201</v>
      </c>
      <c r="D31" s="124" t="s">
        <v>1993</v>
      </c>
      <c r="E31" s="78">
        <v>41091</v>
      </c>
      <c r="F31" s="69">
        <v>3.1899999999926045</v>
      </c>
      <c r="G31" s="72" t="s">
        <v>123</v>
      </c>
      <c r="H31" s="73">
        <v>4.8000000000000001E-2</v>
      </c>
      <c r="I31" s="73">
        <v>4.8599999999915482E-2</v>
      </c>
      <c r="J31" s="69">
        <v>48821.218886000002</v>
      </c>
      <c r="K31" s="71">
        <v>116.333029</v>
      </c>
      <c r="L31" s="69">
        <v>56.795202618000005</v>
      </c>
      <c r="M31" s="124" t="s">
        <v>1993</v>
      </c>
      <c r="N31" s="70">
        <f t="shared" si="0"/>
        <v>8.0660097096066233E-4</v>
      </c>
      <c r="O31" s="70">
        <f>L31/'סכום נכסי הקרן'!$C$41</f>
        <v>2.1777698839346856E-4</v>
      </c>
    </row>
    <row r="32" spans="1:15">
      <c r="A32" s="62" t="s">
        <v>1046</v>
      </c>
      <c r="B32" s="59" t="s">
        <v>1047</v>
      </c>
      <c r="C32" s="59" t="s">
        <v>201</v>
      </c>
      <c r="D32" s="124" t="s">
        <v>1993</v>
      </c>
      <c r="E32" s="78">
        <v>41122</v>
      </c>
      <c r="F32" s="69">
        <v>3.2700000000080101</v>
      </c>
      <c r="G32" s="72" t="s">
        <v>123</v>
      </c>
      <c r="H32" s="73">
        <v>4.8000000000000001E-2</v>
      </c>
      <c r="I32" s="73">
        <v>4.8600000000125085E-2</v>
      </c>
      <c r="J32" s="69">
        <v>156824.08843199999</v>
      </c>
      <c r="K32" s="71">
        <v>116.22693099999999</v>
      </c>
      <c r="L32" s="69">
        <v>182.271825702</v>
      </c>
      <c r="M32" s="124" t="s">
        <v>1993</v>
      </c>
      <c r="N32" s="70">
        <f t="shared" si="0"/>
        <v>2.5886100376972827E-3</v>
      </c>
      <c r="O32" s="70">
        <f>L32/'סכום נכסי הקרן'!$C$41</f>
        <v>6.9890778517586337E-4</v>
      </c>
    </row>
    <row r="33" spans="1:15">
      <c r="A33" s="62" t="s">
        <v>1048</v>
      </c>
      <c r="B33" s="59" t="s">
        <v>1049</v>
      </c>
      <c r="C33" s="59" t="s">
        <v>201</v>
      </c>
      <c r="D33" s="124" t="s">
        <v>1993</v>
      </c>
      <c r="E33" s="78">
        <v>41154</v>
      </c>
      <c r="F33" s="69">
        <v>3.3600000000036658</v>
      </c>
      <c r="G33" s="72" t="s">
        <v>123</v>
      </c>
      <c r="H33" s="73">
        <v>4.8000000000000001E-2</v>
      </c>
      <c r="I33" s="73">
        <v>4.8600000000052469E-2</v>
      </c>
      <c r="J33" s="69">
        <v>273601.16330800002</v>
      </c>
      <c r="K33" s="71">
        <v>115.65342200000001</v>
      </c>
      <c r="L33" s="69">
        <v>316.42910811899998</v>
      </c>
      <c r="M33" s="124" t="s">
        <v>1993</v>
      </c>
      <c r="N33" s="70">
        <f t="shared" si="0"/>
        <v>4.493901141011363E-3</v>
      </c>
      <c r="O33" s="70">
        <f>L33/'סכום נכסי הקרן'!$C$41</f>
        <v>1.2133239257843098E-3</v>
      </c>
    </row>
    <row r="34" spans="1:15">
      <c r="A34" s="62" t="s">
        <v>1050</v>
      </c>
      <c r="B34" s="59" t="s">
        <v>1051</v>
      </c>
      <c r="C34" s="59" t="s">
        <v>201</v>
      </c>
      <c r="D34" s="124" t="s">
        <v>1993</v>
      </c>
      <c r="E34" s="78">
        <v>41184</v>
      </c>
      <c r="F34" s="69">
        <v>3.4399999999945168</v>
      </c>
      <c r="G34" s="72" t="s">
        <v>123</v>
      </c>
      <c r="H34" s="73">
        <v>4.8000000000000001E-2</v>
      </c>
      <c r="I34" s="73">
        <v>4.8599999999929172E-2</v>
      </c>
      <c r="J34" s="69">
        <v>307145.06477599998</v>
      </c>
      <c r="K34" s="71">
        <v>113.99917600000001</v>
      </c>
      <c r="L34" s="69">
        <v>350.14284391799998</v>
      </c>
      <c r="M34" s="124" t="s">
        <v>1993</v>
      </c>
      <c r="N34" s="70">
        <f t="shared" si="0"/>
        <v>4.9727009476268295E-3</v>
      </c>
      <c r="O34" s="70">
        <f>L34/'סכום נכסי הקרן'!$C$41</f>
        <v>1.3425967430534284E-3</v>
      </c>
    </row>
    <row r="35" spans="1:15">
      <c r="A35" s="62" t="s">
        <v>1052</v>
      </c>
      <c r="B35" s="59" t="s">
        <v>1053</v>
      </c>
      <c r="C35" s="59" t="s">
        <v>201</v>
      </c>
      <c r="D35" s="124" t="s">
        <v>1993</v>
      </c>
      <c r="E35" s="78">
        <v>41214</v>
      </c>
      <c r="F35" s="69">
        <v>3.5200000000027241</v>
      </c>
      <c r="G35" s="72" t="s">
        <v>123</v>
      </c>
      <c r="H35" s="73">
        <v>4.8000000000000001E-2</v>
      </c>
      <c r="I35" s="73">
        <v>4.8500000000047665E-2</v>
      </c>
      <c r="J35" s="69">
        <v>323284.19026200002</v>
      </c>
      <c r="K35" s="71">
        <v>113.55918699999999</v>
      </c>
      <c r="L35" s="69">
        <v>367.118898925</v>
      </c>
      <c r="M35" s="124" t="s">
        <v>1993</v>
      </c>
      <c r="N35" s="70">
        <f t="shared" si="0"/>
        <v>5.213793536798933E-3</v>
      </c>
      <c r="O35" s="70">
        <f>L35/'סכום נכסי הקרן'!$C$41</f>
        <v>1.4076901658041493E-3</v>
      </c>
    </row>
    <row r="36" spans="1:15">
      <c r="A36" s="62" t="s">
        <v>1054</v>
      </c>
      <c r="B36" s="59" t="s">
        <v>1055</v>
      </c>
      <c r="C36" s="59" t="s">
        <v>201</v>
      </c>
      <c r="D36" s="124" t="s">
        <v>1993</v>
      </c>
      <c r="E36" s="78">
        <v>41245</v>
      </c>
      <c r="F36" s="69">
        <v>3.6100000000018819</v>
      </c>
      <c r="G36" s="72" t="s">
        <v>123</v>
      </c>
      <c r="H36" s="73">
        <v>4.8000000000000001E-2</v>
      </c>
      <c r="I36" s="73">
        <v>4.8600000000044954E-2</v>
      </c>
      <c r="J36" s="69">
        <v>337658.06637199997</v>
      </c>
      <c r="K36" s="71">
        <v>113.309814</v>
      </c>
      <c r="L36" s="69">
        <v>382.59972644800001</v>
      </c>
      <c r="M36" s="124" t="s">
        <v>1993</v>
      </c>
      <c r="N36" s="70">
        <f t="shared" si="0"/>
        <v>5.4336510236242183E-3</v>
      </c>
      <c r="O36" s="70">
        <f>L36/'סכום נכסי הקרן'!$C$41</f>
        <v>1.4670502497618246E-3</v>
      </c>
    </row>
    <row r="37" spans="1:15">
      <c r="A37" s="62" t="s">
        <v>1056</v>
      </c>
      <c r="B37" s="59" t="s">
        <v>1057</v>
      </c>
      <c r="C37" s="59" t="s">
        <v>201</v>
      </c>
      <c r="D37" s="124" t="s">
        <v>1993</v>
      </c>
      <c r="E37" s="78">
        <v>41275</v>
      </c>
      <c r="F37" s="69">
        <v>3.6100000000012495</v>
      </c>
      <c r="G37" s="72" t="s">
        <v>123</v>
      </c>
      <c r="H37" s="73">
        <v>4.8000000000000001E-2</v>
      </c>
      <c r="I37" s="73">
        <v>4.8600000000038522E-2</v>
      </c>
      <c r="J37" s="69">
        <v>330771.92847599997</v>
      </c>
      <c r="K37" s="71">
        <v>116.124005</v>
      </c>
      <c r="L37" s="69">
        <v>384.10560923200001</v>
      </c>
      <c r="M37" s="124" t="s">
        <v>1993</v>
      </c>
      <c r="N37" s="70">
        <f t="shared" si="0"/>
        <v>5.4550374516980282E-3</v>
      </c>
      <c r="O37" s="70">
        <f>L37/'סכום נכסי הקרן'!$C$41</f>
        <v>1.4728244455117516E-3</v>
      </c>
    </row>
    <row r="38" spans="1:15">
      <c r="A38" s="62" t="s">
        <v>1058</v>
      </c>
      <c r="B38" s="59" t="s">
        <v>1059</v>
      </c>
      <c r="C38" s="59" t="s">
        <v>201</v>
      </c>
      <c r="D38" s="124" t="s">
        <v>1993</v>
      </c>
      <c r="E38" s="78">
        <v>41306</v>
      </c>
      <c r="F38" s="69">
        <v>3.6900000000005799</v>
      </c>
      <c r="G38" s="72" t="s">
        <v>123</v>
      </c>
      <c r="H38" s="73">
        <v>4.8000000000000001E-2</v>
      </c>
      <c r="I38" s="73">
        <v>4.850000000002009E-2</v>
      </c>
      <c r="J38" s="69">
        <v>388177.92145000002</v>
      </c>
      <c r="K38" s="71">
        <v>115.447581</v>
      </c>
      <c r="L38" s="69">
        <v>448.142018646</v>
      </c>
      <c r="M38" s="124" t="s">
        <v>1993</v>
      </c>
      <c r="N38" s="70">
        <f t="shared" si="0"/>
        <v>6.3644774682707836E-3</v>
      </c>
      <c r="O38" s="70">
        <f>L38/'סכום נכסי הקרן'!$C$41</f>
        <v>1.7183673038321883E-3</v>
      </c>
    </row>
    <row r="39" spans="1:15">
      <c r="A39" s="62" t="s">
        <v>1060</v>
      </c>
      <c r="B39" s="59" t="s">
        <v>1061</v>
      </c>
      <c r="C39" s="59" t="s">
        <v>201</v>
      </c>
      <c r="D39" s="124" t="s">
        <v>1993</v>
      </c>
      <c r="E39" s="78">
        <v>41334</v>
      </c>
      <c r="F39" s="69">
        <v>3.7700000000022316</v>
      </c>
      <c r="G39" s="72" t="s">
        <v>123</v>
      </c>
      <c r="H39" s="73">
        <v>4.8000000000000001E-2</v>
      </c>
      <c r="I39" s="73">
        <v>4.8600000000044649E-2</v>
      </c>
      <c r="J39" s="69">
        <v>291657.499496</v>
      </c>
      <c r="K39" s="71">
        <v>115.193015</v>
      </c>
      <c r="L39" s="69">
        <v>335.96906802500007</v>
      </c>
      <c r="M39" s="124" t="s">
        <v>1993</v>
      </c>
      <c r="N39" s="70">
        <f t="shared" si="0"/>
        <v>4.7714061045682149E-3</v>
      </c>
      <c r="O39" s="70">
        <f>L39/'סכום נכסי הקרן'!$C$41</f>
        <v>1.2882484515453847E-3</v>
      </c>
    </row>
    <row r="40" spans="1:15">
      <c r="A40" s="62" t="s">
        <v>1062</v>
      </c>
      <c r="B40" s="59" t="s">
        <v>1063</v>
      </c>
      <c r="C40" s="59" t="s">
        <v>201</v>
      </c>
      <c r="D40" s="124" t="s">
        <v>1993</v>
      </c>
      <c r="E40" s="78">
        <v>41366</v>
      </c>
      <c r="F40" s="69">
        <v>3.8500000000029102</v>
      </c>
      <c r="G40" s="72" t="s">
        <v>123</v>
      </c>
      <c r="H40" s="73">
        <v>4.8000000000000001E-2</v>
      </c>
      <c r="I40" s="73">
        <v>4.8600000000027163E-2</v>
      </c>
      <c r="J40" s="69">
        <v>404210.88217399997</v>
      </c>
      <c r="K40" s="71">
        <v>114.73222800000001</v>
      </c>
      <c r="L40" s="69">
        <v>463.76014990900001</v>
      </c>
      <c r="M40" s="124" t="s">
        <v>1993</v>
      </c>
      <c r="N40" s="70">
        <f t="shared" si="0"/>
        <v>6.5862849319408634E-3</v>
      </c>
      <c r="O40" s="70">
        <f>L40/'סכום נכסי הקרן'!$C$41</f>
        <v>1.7782538687885049E-3</v>
      </c>
    </row>
    <row r="41" spans="1:15">
      <c r="A41" s="62" t="s">
        <v>1064</v>
      </c>
      <c r="B41" s="59">
        <v>2704</v>
      </c>
      <c r="C41" s="59" t="s">
        <v>201</v>
      </c>
      <c r="D41" s="124" t="s">
        <v>1993</v>
      </c>
      <c r="E41" s="78">
        <v>41395</v>
      </c>
      <c r="F41" s="69">
        <v>3.9400000000005702</v>
      </c>
      <c r="G41" s="72" t="s">
        <v>123</v>
      </c>
      <c r="H41" s="73">
        <v>4.8000000000000001E-2</v>
      </c>
      <c r="I41" s="73">
        <v>4.8600000000013299E-2</v>
      </c>
      <c r="J41" s="69">
        <v>276786.10616800003</v>
      </c>
      <c r="K41" s="71">
        <v>114.058114</v>
      </c>
      <c r="L41" s="69">
        <v>315.69701255300004</v>
      </c>
      <c r="M41" s="124" t="s">
        <v>1993</v>
      </c>
      <c r="N41" s="70">
        <f t="shared" si="0"/>
        <v>4.4835039777448935E-3</v>
      </c>
      <c r="O41" s="70">
        <f>L41/'סכום נכסי הקרן'!$C$41</f>
        <v>1.2105167596817073E-3</v>
      </c>
    </row>
    <row r="42" spans="1:15">
      <c r="A42" s="62" t="s">
        <v>1065</v>
      </c>
      <c r="B42" s="59" t="s">
        <v>1066</v>
      </c>
      <c r="C42" s="59" t="s">
        <v>201</v>
      </c>
      <c r="D42" s="124" t="s">
        <v>1993</v>
      </c>
      <c r="E42" s="78">
        <v>41427</v>
      </c>
      <c r="F42" s="69">
        <v>4.0199999999985794</v>
      </c>
      <c r="G42" s="72" t="s">
        <v>123</v>
      </c>
      <c r="H42" s="73">
        <v>4.8000000000000001E-2</v>
      </c>
      <c r="I42" s="73">
        <v>4.8599999999986439E-2</v>
      </c>
      <c r="J42" s="69">
        <v>547185.67331999994</v>
      </c>
      <c r="K42" s="71">
        <v>113.152174</v>
      </c>
      <c r="L42" s="69">
        <v>619.152485394</v>
      </c>
      <c r="M42" s="124" t="s">
        <v>1993</v>
      </c>
      <c r="N42" s="70">
        <f t="shared" si="0"/>
        <v>8.7931545776936959E-3</v>
      </c>
      <c r="O42" s="70">
        <f>L42/'סכום נכסי הקרן'!$C$41</f>
        <v>2.37409424405685E-3</v>
      </c>
    </row>
    <row r="43" spans="1:15">
      <c r="A43" s="62" t="s">
        <v>1067</v>
      </c>
      <c r="B43" s="59">
        <v>8805</v>
      </c>
      <c r="C43" s="59" t="s">
        <v>201</v>
      </c>
      <c r="D43" s="124" t="s">
        <v>1993</v>
      </c>
      <c r="E43" s="78">
        <v>41487</v>
      </c>
      <c r="F43" s="69">
        <v>4.089999999996988</v>
      </c>
      <c r="G43" s="72" t="s">
        <v>123</v>
      </c>
      <c r="H43" s="73">
        <v>4.8000000000000001E-2</v>
      </c>
      <c r="I43" s="73">
        <v>4.8499999999958916E-2</v>
      </c>
      <c r="J43" s="69">
        <v>288416.35176200001</v>
      </c>
      <c r="K43" s="71">
        <v>113.944827</v>
      </c>
      <c r="L43" s="69">
        <v>328.63551431100001</v>
      </c>
      <c r="M43" s="124" t="s">
        <v>1993</v>
      </c>
      <c r="N43" s="70">
        <f t="shared" si="0"/>
        <v>4.6672555553380251E-3</v>
      </c>
      <c r="O43" s="70">
        <f>L43/'סכום נכסי הקרן'!$C$41</f>
        <v>1.2601284842164804E-3</v>
      </c>
    </row>
    <row r="44" spans="1:15">
      <c r="A44" s="62" t="s">
        <v>1068</v>
      </c>
      <c r="B44" s="59" t="s">
        <v>1069</v>
      </c>
      <c r="C44" s="59" t="s">
        <v>201</v>
      </c>
      <c r="D44" s="124" t="s">
        <v>1993</v>
      </c>
      <c r="E44" s="78">
        <v>41518</v>
      </c>
      <c r="F44" s="69">
        <v>4.1800000000011286</v>
      </c>
      <c r="G44" s="72" t="s">
        <v>123</v>
      </c>
      <c r="H44" s="73">
        <v>4.8000000000000001E-2</v>
      </c>
      <c r="I44" s="73">
        <v>4.8500000000084677E-2</v>
      </c>
      <c r="J44" s="69">
        <v>31310.278141999999</v>
      </c>
      <c r="K44" s="71">
        <v>113.164751</v>
      </c>
      <c r="L44" s="69">
        <v>35.432198321999998</v>
      </c>
      <c r="M44" s="124" t="s">
        <v>1993</v>
      </c>
      <c r="N44" s="70">
        <f t="shared" si="0"/>
        <v>5.032052753120781E-4</v>
      </c>
      <c r="O44" s="70">
        <f>L44/'סכום נכסי הקרן'!$C$41</f>
        <v>1.3586213424793297E-4</v>
      </c>
    </row>
    <row r="45" spans="1:15">
      <c r="A45" s="62" t="s">
        <v>1070</v>
      </c>
      <c r="B45" s="59" t="s">
        <v>1071</v>
      </c>
      <c r="C45" s="59" t="s">
        <v>201</v>
      </c>
      <c r="D45" s="124" t="s">
        <v>1993</v>
      </c>
      <c r="E45" s="78">
        <v>41548</v>
      </c>
      <c r="F45" s="69">
        <v>4.2599999999992839</v>
      </c>
      <c r="G45" s="72" t="s">
        <v>123</v>
      </c>
      <c r="H45" s="73">
        <v>4.8000000000000001E-2</v>
      </c>
      <c r="I45" s="73">
        <v>4.8499999999999384E-2</v>
      </c>
      <c r="J45" s="69">
        <v>720088.51904000004</v>
      </c>
      <c r="K45" s="71">
        <v>112.49197700000001</v>
      </c>
      <c r="L45" s="69">
        <v>810.04181253299998</v>
      </c>
      <c r="M45" s="124" t="s">
        <v>1993</v>
      </c>
      <c r="N45" s="70">
        <f t="shared" si="0"/>
        <v>1.1504149688529816E-2</v>
      </c>
      <c r="O45" s="70">
        <f>L45/'סכום נכסי הקרן'!$C$41</f>
        <v>3.1060451987949163E-3</v>
      </c>
    </row>
    <row r="46" spans="1:15">
      <c r="A46" s="62" t="s">
        <v>1072</v>
      </c>
      <c r="B46" s="59" t="s">
        <v>1073</v>
      </c>
      <c r="C46" s="59" t="s">
        <v>201</v>
      </c>
      <c r="D46" s="124" t="s">
        <v>1993</v>
      </c>
      <c r="E46" s="78">
        <v>41579</v>
      </c>
      <c r="F46" s="69">
        <v>4.3399999999989998</v>
      </c>
      <c r="G46" s="72" t="s">
        <v>123</v>
      </c>
      <c r="H46" s="73">
        <v>4.8000000000000001E-2</v>
      </c>
      <c r="I46" s="73">
        <v>4.8499999999992854E-2</v>
      </c>
      <c r="J46" s="69">
        <v>499669.65650799999</v>
      </c>
      <c r="K46" s="71">
        <v>112.048484</v>
      </c>
      <c r="L46" s="69">
        <v>559.87227328400002</v>
      </c>
      <c r="M46" s="124" t="s">
        <v>1993</v>
      </c>
      <c r="N46" s="70">
        <f t="shared" si="0"/>
        <v>7.9512616986721508E-3</v>
      </c>
      <c r="O46" s="70">
        <f>L46/'סכום נכסי הקרן'!$C$41</f>
        <v>2.1467886712345724E-3</v>
      </c>
    </row>
    <row r="47" spans="1:15">
      <c r="A47" s="62" t="s">
        <v>1074</v>
      </c>
      <c r="B47" s="59" t="s">
        <v>1075</v>
      </c>
      <c r="C47" s="59" t="s">
        <v>201</v>
      </c>
      <c r="D47" s="124" t="s">
        <v>1993</v>
      </c>
      <c r="E47" s="78">
        <v>41609</v>
      </c>
      <c r="F47" s="69">
        <v>4.4300000000003719</v>
      </c>
      <c r="G47" s="72" t="s">
        <v>123</v>
      </c>
      <c r="H47" s="73">
        <v>4.8000000000000001E-2</v>
      </c>
      <c r="I47" s="73">
        <v>4.8500000000000008E-2</v>
      </c>
      <c r="J47" s="69">
        <v>484644.22019199998</v>
      </c>
      <c r="K47" s="71">
        <v>111.287283</v>
      </c>
      <c r="L47" s="69">
        <v>539.34738665999998</v>
      </c>
      <c r="M47" s="124" t="s">
        <v>1993</v>
      </c>
      <c r="N47" s="70">
        <f t="shared" si="0"/>
        <v>7.6597688838454091E-3</v>
      </c>
      <c r="O47" s="70">
        <f>L47/'סכום נכסי הקרן'!$C$41</f>
        <v>2.0680875170868188E-3</v>
      </c>
    </row>
    <row r="48" spans="1:15">
      <c r="A48" s="62" t="s">
        <v>1076</v>
      </c>
      <c r="B48" s="59" t="s">
        <v>1077</v>
      </c>
      <c r="C48" s="59" t="s">
        <v>201</v>
      </c>
      <c r="D48" s="124" t="s">
        <v>1993</v>
      </c>
      <c r="E48" s="78">
        <v>41672</v>
      </c>
      <c r="F48" s="69">
        <v>4.490000000005395</v>
      </c>
      <c r="G48" s="72" t="s">
        <v>123</v>
      </c>
      <c r="H48" s="73">
        <v>4.8000000000000001E-2</v>
      </c>
      <c r="I48" s="73">
        <v>4.8500000000105563E-2</v>
      </c>
      <c r="J48" s="69">
        <v>150375.099556</v>
      </c>
      <c r="K48" s="71">
        <v>113.389481</v>
      </c>
      <c r="L48" s="69">
        <v>170.509544992</v>
      </c>
      <c r="M48" s="124" t="s">
        <v>1993</v>
      </c>
      <c r="N48" s="70">
        <f t="shared" si="0"/>
        <v>2.4215630583034452E-3</v>
      </c>
      <c r="O48" s="70">
        <f>L48/'סכום נכסי הקרן'!$C$41</f>
        <v>6.5380619293591317E-4</v>
      </c>
    </row>
    <row r="49" spans="1:15">
      <c r="A49" s="62" t="s">
        <v>1078</v>
      </c>
      <c r="B49" s="59" t="s">
        <v>1079</v>
      </c>
      <c r="C49" s="59" t="s">
        <v>201</v>
      </c>
      <c r="D49" s="124" t="s">
        <v>1993</v>
      </c>
      <c r="E49" s="78">
        <v>41700</v>
      </c>
      <c r="F49" s="69">
        <v>4.5700000000015271</v>
      </c>
      <c r="G49" s="72" t="s">
        <v>123</v>
      </c>
      <c r="H49" s="73">
        <v>4.8000000000000001E-2</v>
      </c>
      <c r="I49" s="73">
        <v>4.8600000000009996E-2</v>
      </c>
      <c r="J49" s="69">
        <v>651424.89797000005</v>
      </c>
      <c r="K49" s="71">
        <v>113.608948</v>
      </c>
      <c r="L49" s="69">
        <v>740.07697219099998</v>
      </c>
      <c r="M49" s="124" t="s">
        <v>1993</v>
      </c>
      <c r="N49" s="70">
        <f t="shared" si="0"/>
        <v>1.0510514565286512E-2</v>
      </c>
      <c r="O49" s="70">
        <f>L49/'סכום נכסי הקרן'!$C$41</f>
        <v>2.8377702121628293E-3</v>
      </c>
    </row>
    <row r="50" spans="1:15">
      <c r="A50" s="62" t="s">
        <v>1080</v>
      </c>
      <c r="B50" s="59" t="s">
        <v>1081</v>
      </c>
      <c r="C50" s="59" t="s">
        <v>201</v>
      </c>
      <c r="D50" s="124" t="s">
        <v>1993</v>
      </c>
      <c r="E50" s="78">
        <v>41730</v>
      </c>
      <c r="F50" s="69">
        <v>4.6499999999962585</v>
      </c>
      <c r="G50" s="72" t="s">
        <v>123</v>
      </c>
      <c r="H50" s="73">
        <v>4.8000000000000001E-2</v>
      </c>
      <c r="I50" s="73">
        <v>4.8499999999967278E-2</v>
      </c>
      <c r="J50" s="69">
        <v>377195.07273800002</v>
      </c>
      <c r="K50" s="71">
        <v>113.389898</v>
      </c>
      <c r="L50" s="69">
        <v>427.70110974400001</v>
      </c>
      <c r="M50" s="124" t="s">
        <v>1993</v>
      </c>
      <c r="N50" s="70">
        <f t="shared" si="0"/>
        <v>6.0741772984031573E-3</v>
      </c>
      <c r="O50" s="70">
        <f>L50/'סכום נכסי הקרן'!$C$41</f>
        <v>1.6399881560255746E-3</v>
      </c>
    </row>
    <row r="51" spans="1:15">
      <c r="A51" s="62" t="s">
        <v>1082</v>
      </c>
      <c r="B51" s="59" t="s">
        <v>1083</v>
      </c>
      <c r="C51" s="59" t="s">
        <v>201</v>
      </c>
      <c r="D51" s="124" t="s">
        <v>1993</v>
      </c>
      <c r="E51" s="78">
        <v>41760</v>
      </c>
      <c r="F51" s="69">
        <v>4.7399999999866678</v>
      </c>
      <c r="G51" s="72" t="s">
        <v>123</v>
      </c>
      <c r="H51" s="73">
        <v>4.8000000000000001E-2</v>
      </c>
      <c r="I51" s="73">
        <v>4.8599999999864113E-2</v>
      </c>
      <c r="J51" s="69">
        <v>138605.38260800001</v>
      </c>
      <c r="K51" s="71">
        <v>112.56057800000001</v>
      </c>
      <c r="L51" s="69">
        <v>156.01501929200001</v>
      </c>
      <c r="M51" s="124" t="s">
        <v>1993</v>
      </c>
      <c r="N51" s="70">
        <f t="shared" si="0"/>
        <v>2.2157129518803904E-3</v>
      </c>
      <c r="O51" s="70">
        <f>L51/'סכום נכסי הקרן'!$C$41</f>
        <v>5.9822801010296167E-4</v>
      </c>
    </row>
    <row r="52" spans="1:15">
      <c r="A52" s="62" t="s">
        <v>1084</v>
      </c>
      <c r="B52" s="59" t="s">
        <v>1085</v>
      </c>
      <c r="C52" s="59" t="s">
        <v>201</v>
      </c>
      <c r="D52" s="124" t="s">
        <v>1993</v>
      </c>
      <c r="E52" s="78">
        <v>41791</v>
      </c>
      <c r="F52" s="69">
        <v>4.8200000000032484</v>
      </c>
      <c r="G52" s="72" t="s">
        <v>123</v>
      </c>
      <c r="H52" s="73">
        <v>4.8000000000000001E-2</v>
      </c>
      <c r="I52" s="73">
        <v>4.8600000000023479E-2</v>
      </c>
      <c r="J52" s="69">
        <v>554971.08920000005</v>
      </c>
      <c r="K52" s="71">
        <v>112.045067</v>
      </c>
      <c r="L52" s="69">
        <v>621.817726139</v>
      </c>
      <c r="M52" s="124" t="s">
        <v>1993</v>
      </c>
      <c r="N52" s="70">
        <f t="shared" si="0"/>
        <v>8.831006115740319E-3</v>
      </c>
      <c r="O52" s="70">
        <f>L52/'סכום נכסי הקרן'!$C$41</f>
        <v>2.3843139118462859E-3</v>
      </c>
    </row>
    <row r="53" spans="1:15">
      <c r="A53" s="62" t="s">
        <v>1086</v>
      </c>
      <c r="B53" s="59" t="s">
        <v>1087</v>
      </c>
      <c r="C53" s="59" t="s">
        <v>201</v>
      </c>
      <c r="D53" s="124" t="s">
        <v>1993</v>
      </c>
      <c r="E53" s="78">
        <v>41821</v>
      </c>
      <c r="F53" s="69">
        <v>4.7899999999979386</v>
      </c>
      <c r="G53" s="72" t="s">
        <v>123</v>
      </c>
      <c r="H53" s="73">
        <v>4.8000000000000001E-2</v>
      </c>
      <c r="I53" s="73">
        <v>4.8599999999978175E-2</v>
      </c>
      <c r="J53" s="69">
        <v>361216.23522600002</v>
      </c>
      <c r="K53" s="71">
        <v>114.165436</v>
      </c>
      <c r="L53" s="69">
        <v>412.38408951500003</v>
      </c>
      <c r="M53" s="124" t="s">
        <v>1993</v>
      </c>
      <c r="N53" s="70">
        <f t="shared" si="0"/>
        <v>5.8566461897982215E-3</v>
      </c>
      <c r="O53" s="70">
        <f>L53/'סכום נכסי הקרן'!$C$41</f>
        <v>1.5812561789769308E-3</v>
      </c>
    </row>
    <row r="54" spans="1:15">
      <c r="A54" s="62" t="s">
        <v>1088</v>
      </c>
      <c r="B54" s="59" t="s">
        <v>1089</v>
      </c>
      <c r="C54" s="59" t="s">
        <v>201</v>
      </c>
      <c r="D54" s="124" t="s">
        <v>1993</v>
      </c>
      <c r="E54" s="78">
        <v>41852</v>
      </c>
      <c r="F54" s="69">
        <v>4.8699999999918386</v>
      </c>
      <c r="G54" s="72" t="s">
        <v>123</v>
      </c>
      <c r="H54" s="73">
        <v>4.8000000000000001E-2</v>
      </c>
      <c r="I54" s="73">
        <v>4.8499999999923694E-2</v>
      </c>
      <c r="J54" s="69">
        <v>265811.58410400001</v>
      </c>
      <c r="K54" s="71">
        <v>113.389836</v>
      </c>
      <c r="L54" s="69">
        <v>301.40331885799998</v>
      </c>
      <c r="M54" s="124" t="s">
        <v>1993</v>
      </c>
      <c r="N54" s="70">
        <f t="shared" si="0"/>
        <v>4.280506071556469E-3</v>
      </c>
      <c r="O54" s="70">
        <f>L54/'סכום נכסי הקרן'!$C$41</f>
        <v>1.1557086522636826E-3</v>
      </c>
    </row>
    <row r="55" spans="1:15">
      <c r="A55" s="62" t="s">
        <v>1090</v>
      </c>
      <c r="B55" s="59" t="s">
        <v>1091</v>
      </c>
      <c r="C55" s="59" t="s">
        <v>201</v>
      </c>
      <c r="D55" s="124" t="s">
        <v>1993</v>
      </c>
      <c r="E55" s="78">
        <v>41883</v>
      </c>
      <c r="F55" s="69">
        <v>4.9600000000032773</v>
      </c>
      <c r="G55" s="72" t="s">
        <v>123</v>
      </c>
      <c r="H55" s="73">
        <v>4.8000000000000001E-2</v>
      </c>
      <c r="I55" s="73">
        <v>4.8500000000025606E-2</v>
      </c>
      <c r="J55" s="69">
        <v>432712.99827799998</v>
      </c>
      <c r="K55" s="71">
        <v>112.83300199999999</v>
      </c>
      <c r="L55" s="69">
        <v>488.243065715</v>
      </c>
      <c r="M55" s="124" t="s">
        <v>1993</v>
      </c>
      <c r="N55" s="70">
        <f t="shared" si="0"/>
        <v>6.9339893638431637E-3</v>
      </c>
      <c r="O55" s="70">
        <f>L55/'סכום נכסי הקרן'!$C$41</f>
        <v>1.8721317920205585E-3</v>
      </c>
    </row>
    <row r="56" spans="1:15">
      <c r="A56" s="62" t="s">
        <v>1092</v>
      </c>
      <c r="B56" s="59" t="s">
        <v>1093</v>
      </c>
      <c r="C56" s="59" t="s">
        <v>201</v>
      </c>
      <c r="D56" s="124" t="s">
        <v>1993</v>
      </c>
      <c r="E56" s="78">
        <v>41913</v>
      </c>
      <c r="F56" s="69">
        <v>5.039999999995465</v>
      </c>
      <c r="G56" s="72" t="s">
        <v>123</v>
      </c>
      <c r="H56" s="73">
        <v>4.8000000000000001E-2</v>
      </c>
      <c r="I56" s="73">
        <v>4.8499999999951582E-2</v>
      </c>
      <c r="J56" s="69">
        <v>376322.85635999998</v>
      </c>
      <c r="K56" s="71">
        <v>112.502351</v>
      </c>
      <c r="L56" s="69">
        <v>423.372060573</v>
      </c>
      <c r="M56" s="124" t="s">
        <v>1993</v>
      </c>
      <c r="N56" s="70">
        <f t="shared" si="0"/>
        <v>6.0126964848184125E-3</v>
      </c>
      <c r="O56" s="70">
        <f>L56/'סכום נכסי הקרן'!$C$41</f>
        <v>1.6233887383351651E-3</v>
      </c>
    </row>
    <row r="57" spans="1:15">
      <c r="A57" s="62" t="s">
        <v>1094</v>
      </c>
      <c r="B57" s="59" t="s">
        <v>1095</v>
      </c>
      <c r="C57" s="59" t="s">
        <v>201</v>
      </c>
      <c r="D57" s="124" t="s">
        <v>1993</v>
      </c>
      <c r="E57" s="78">
        <v>41945</v>
      </c>
      <c r="F57" s="69">
        <v>5.1299999999959072</v>
      </c>
      <c r="G57" s="72" t="s">
        <v>123</v>
      </c>
      <c r="H57" s="73">
        <v>4.8000000000000001E-2</v>
      </c>
      <c r="I57" s="73">
        <v>4.8499999999962601E-2</v>
      </c>
      <c r="J57" s="69">
        <v>202256.36158199998</v>
      </c>
      <c r="K57" s="71">
        <v>112.370261</v>
      </c>
      <c r="L57" s="69">
        <v>227.27600146100002</v>
      </c>
      <c r="M57" s="124" t="s">
        <v>1993</v>
      </c>
      <c r="N57" s="70">
        <f t="shared" si="0"/>
        <v>3.2277557787319154E-3</v>
      </c>
      <c r="O57" s="70">
        <f>L57/'סכום נכסי הקרן'!$C$41</f>
        <v>8.7147295635493739E-4</v>
      </c>
    </row>
    <row r="58" spans="1:15">
      <c r="A58" s="62" t="s">
        <v>1096</v>
      </c>
      <c r="B58" s="59" t="s">
        <v>1097</v>
      </c>
      <c r="C58" s="59" t="s">
        <v>201</v>
      </c>
      <c r="D58" s="124" t="s">
        <v>1993</v>
      </c>
      <c r="E58" s="78">
        <v>41974</v>
      </c>
      <c r="F58" s="69">
        <v>5.2100000000016751</v>
      </c>
      <c r="G58" s="72" t="s">
        <v>123</v>
      </c>
      <c r="H58" s="73">
        <v>4.8000000000000001E-2</v>
      </c>
      <c r="I58" s="73">
        <v>4.8500000000023531E-2</v>
      </c>
      <c r="J58" s="69">
        <v>685083.29084800009</v>
      </c>
      <c r="K58" s="71">
        <v>111.614228</v>
      </c>
      <c r="L58" s="69">
        <v>764.65042393199997</v>
      </c>
      <c r="M58" s="124" t="s">
        <v>1993</v>
      </c>
      <c r="N58" s="70">
        <f t="shared" si="0"/>
        <v>1.0859504781369723E-2</v>
      </c>
      <c r="O58" s="70">
        <f>L58/'סכום נכסי הקרן'!$C$41</f>
        <v>2.931995288716939E-3</v>
      </c>
    </row>
    <row r="59" spans="1:15">
      <c r="A59" s="62" t="s">
        <v>1098</v>
      </c>
      <c r="B59" s="59" t="s">
        <v>1099</v>
      </c>
      <c r="C59" s="59" t="s">
        <v>201</v>
      </c>
      <c r="D59" s="124" t="s">
        <v>1993</v>
      </c>
      <c r="E59" s="78">
        <v>42005</v>
      </c>
      <c r="F59" s="69">
        <v>5.1700000000257029</v>
      </c>
      <c r="G59" s="72" t="s">
        <v>123</v>
      </c>
      <c r="H59" s="73">
        <v>4.8000000000000001E-2</v>
      </c>
      <c r="I59" s="73">
        <v>4.8500000000239102E-2</v>
      </c>
      <c r="J59" s="69">
        <v>58667.480146000002</v>
      </c>
      <c r="K59" s="71">
        <v>114.063997</v>
      </c>
      <c r="L59" s="69">
        <v>66.918472784000002</v>
      </c>
      <c r="M59" s="124" t="s">
        <v>1993</v>
      </c>
      <c r="N59" s="70">
        <f t="shared" si="0"/>
        <v>9.5037085237323154E-4</v>
      </c>
      <c r="O59" s="70">
        <f>L59/'סכום נכסי הקרן'!$C$41</f>
        <v>2.5659391637016747E-4</v>
      </c>
    </row>
    <row r="60" spans="1:15">
      <c r="A60" s="62" t="s">
        <v>1100</v>
      </c>
      <c r="B60" s="59" t="s">
        <v>1101</v>
      </c>
      <c r="C60" s="59" t="s">
        <v>201</v>
      </c>
      <c r="D60" s="124" t="s">
        <v>1993</v>
      </c>
      <c r="E60" s="78">
        <v>42036</v>
      </c>
      <c r="F60" s="69">
        <v>5.2499999999961871</v>
      </c>
      <c r="G60" s="72" t="s">
        <v>123</v>
      </c>
      <c r="H60" s="73">
        <v>4.8000000000000001E-2</v>
      </c>
      <c r="I60" s="73">
        <v>4.8599999999971687E-2</v>
      </c>
      <c r="J60" s="69">
        <v>404231.69879400003</v>
      </c>
      <c r="K60" s="71">
        <v>113.556585</v>
      </c>
      <c r="L60" s="69">
        <v>459.031712755</v>
      </c>
      <c r="M60" s="124" t="s">
        <v>1993</v>
      </c>
      <c r="N60" s="70">
        <f t="shared" si="0"/>
        <v>6.5191320418421118E-3</v>
      </c>
      <c r="O60" s="70">
        <f>L60/'סכום נכסי הקרן'!$C$41</f>
        <v>1.7601230275248179E-3</v>
      </c>
    </row>
    <row r="61" spans="1:15">
      <c r="A61" s="62" t="s">
        <v>1102</v>
      </c>
      <c r="B61" s="59" t="s">
        <v>1103</v>
      </c>
      <c r="C61" s="59" t="s">
        <v>201</v>
      </c>
      <c r="D61" s="124" t="s">
        <v>1993</v>
      </c>
      <c r="E61" s="78">
        <v>42064</v>
      </c>
      <c r="F61" s="69">
        <v>5.3299999999983134</v>
      </c>
      <c r="G61" s="72" t="s">
        <v>123</v>
      </c>
      <c r="H61" s="73">
        <v>4.8000000000000001E-2</v>
      </c>
      <c r="I61" s="73">
        <v>4.8599999999982012E-2</v>
      </c>
      <c r="J61" s="69">
        <v>1002172.4549979999</v>
      </c>
      <c r="K61" s="71">
        <v>114.162852</v>
      </c>
      <c r="L61" s="69">
        <v>1144.1086603210001</v>
      </c>
      <c r="M61" s="124" t="s">
        <v>1993</v>
      </c>
      <c r="N61" s="70">
        <f t="shared" si="0"/>
        <v>1.6248540611895755E-2</v>
      </c>
      <c r="O61" s="70">
        <f>L61/'סכום נכסי הקרן'!$C$41</f>
        <v>4.3869997280479335E-3</v>
      </c>
    </row>
    <row r="62" spans="1:15">
      <c r="A62" s="62" t="s">
        <v>1104</v>
      </c>
      <c r="B62" s="59" t="s">
        <v>1105</v>
      </c>
      <c r="C62" s="59" t="s">
        <v>201</v>
      </c>
      <c r="D62" s="124" t="s">
        <v>1993</v>
      </c>
      <c r="E62" s="78">
        <v>42095</v>
      </c>
      <c r="F62" s="69">
        <v>5.4099999999998545</v>
      </c>
      <c r="G62" s="72" t="s">
        <v>123</v>
      </c>
      <c r="H62" s="73">
        <v>4.8000000000000001E-2</v>
      </c>
      <c r="I62" s="73">
        <v>4.8499999999992716E-2</v>
      </c>
      <c r="J62" s="69">
        <v>598925.38233000005</v>
      </c>
      <c r="K62" s="71">
        <v>114.551188</v>
      </c>
      <c r="L62" s="69">
        <v>686.07613931000003</v>
      </c>
      <c r="M62" s="124" t="s">
        <v>1993</v>
      </c>
      <c r="N62" s="70">
        <f t="shared" si="0"/>
        <v>9.7435990120933874E-3</v>
      </c>
      <c r="O62" s="70">
        <f>L62/'סכום נכסי הקרן'!$C$41</f>
        <v>2.6307080270930637E-3</v>
      </c>
    </row>
    <row r="63" spans="1:15">
      <c r="A63" s="62" t="s">
        <v>1106</v>
      </c>
      <c r="B63" s="59" t="s">
        <v>1107</v>
      </c>
      <c r="C63" s="59" t="s">
        <v>201</v>
      </c>
      <c r="D63" s="124" t="s">
        <v>1993</v>
      </c>
      <c r="E63" s="78">
        <v>42125</v>
      </c>
      <c r="F63" s="69">
        <v>5.5</v>
      </c>
      <c r="G63" s="72" t="s">
        <v>123</v>
      </c>
      <c r="H63" s="73">
        <v>4.8000000000000001E-2</v>
      </c>
      <c r="I63" s="73">
        <v>4.8499999999996914E-2</v>
      </c>
      <c r="J63" s="69">
        <v>569449.04841000005</v>
      </c>
      <c r="K63" s="71">
        <v>113.753461</v>
      </c>
      <c r="L63" s="69">
        <v>647.76799893200007</v>
      </c>
      <c r="M63" s="124" t="s">
        <v>1993</v>
      </c>
      <c r="N63" s="70">
        <f t="shared" si="0"/>
        <v>9.1995498353976222E-3</v>
      </c>
      <c r="O63" s="70">
        <f>L63/'סכום נכסי הקרן'!$C$41</f>
        <v>2.4838183065195333E-3</v>
      </c>
    </row>
    <row r="64" spans="1:15">
      <c r="A64" s="62" t="s">
        <v>1108</v>
      </c>
      <c r="B64" s="59" t="s">
        <v>1109</v>
      </c>
      <c r="C64" s="59" t="s">
        <v>201</v>
      </c>
      <c r="D64" s="124" t="s">
        <v>1993</v>
      </c>
      <c r="E64" s="78">
        <v>42156</v>
      </c>
      <c r="F64" s="69">
        <v>5.5799999999900534</v>
      </c>
      <c r="G64" s="72" t="s">
        <v>123</v>
      </c>
      <c r="H64" s="73">
        <v>4.8000000000000001E-2</v>
      </c>
      <c r="I64" s="73">
        <v>4.8499999999917109E-2</v>
      </c>
      <c r="J64" s="69">
        <v>214265.46966000003</v>
      </c>
      <c r="K64" s="71">
        <v>112.618172</v>
      </c>
      <c r="L64" s="69">
        <v>241.30185568000002</v>
      </c>
      <c r="M64" s="124" t="s">
        <v>1993</v>
      </c>
      <c r="N64" s="70">
        <f t="shared" si="0"/>
        <v>3.4269498498877178E-3</v>
      </c>
      <c r="O64" s="70">
        <f>L64/'סכום נכסי הקרן'!$C$41</f>
        <v>9.2525405318461202E-4</v>
      </c>
    </row>
    <row r="65" spans="1:15">
      <c r="A65" s="62" t="s">
        <v>1110</v>
      </c>
      <c r="B65" s="59" t="s">
        <v>1111</v>
      </c>
      <c r="C65" s="59" t="s">
        <v>201</v>
      </c>
      <c r="D65" s="124" t="s">
        <v>1993</v>
      </c>
      <c r="E65" s="78">
        <v>42218</v>
      </c>
      <c r="F65" s="69">
        <v>5.6199999999956844</v>
      </c>
      <c r="G65" s="72" t="s">
        <v>123</v>
      </c>
      <c r="H65" s="73">
        <v>4.8000000000000001E-2</v>
      </c>
      <c r="I65" s="73">
        <v>4.8499999999970241E-2</v>
      </c>
      <c r="J65" s="69">
        <v>236212.432126</v>
      </c>
      <c r="K65" s="71">
        <v>113.827915</v>
      </c>
      <c r="L65" s="69">
        <v>268.87568706800005</v>
      </c>
      <c r="M65" s="124" t="s">
        <v>1993</v>
      </c>
      <c r="N65" s="70">
        <f t="shared" si="0"/>
        <v>3.8185512201699603E-3</v>
      </c>
      <c r="O65" s="70">
        <f>L65/'סכום נכסי הקרן'!$C$41</f>
        <v>1.0309838627697054E-3</v>
      </c>
    </row>
    <row r="66" spans="1:15">
      <c r="A66" s="62" t="s">
        <v>1112</v>
      </c>
      <c r="B66" s="59" t="s">
        <v>1113</v>
      </c>
      <c r="C66" s="59" t="s">
        <v>201</v>
      </c>
      <c r="D66" s="124" t="s">
        <v>1993</v>
      </c>
      <c r="E66" s="78">
        <v>42309</v>
      </c>
      <c r="F66" s="69">
        <v>5.8700000000040342</v>
      </c>
      <c r="G66" s="72" t="s">
        <v>123</v>
      </c>
      <c r="H66" s="73">
        <v>4.8000000000000001E-2</v>
      </c>
      <c r="I66" s="73">
        <v>4.8500000000027826E-2</v>
      </c>
      <c r="J66" s="69">
        <v>509137.05528400006</v>
      </c>
      <c r="K66" s="71">
        <v>112.953007</v>
      </c>
      <c r="L66" s="69">
        <v>575.08561296400001</v>
      </c>
      <c r="M66" s="124" t="s">
        <v>1993</v>
      </c>
      <c r="N66" s="70">
        <f t="shared" si="0"/>
        <v>8.1673203443288402E-3</v>
      </c>
      <c r="O66" s="70">
        <f>L66/'סכום נכסי הקרן'!$C$41</f>
        <v>2.2051230929145335E-3</v>
      </c>
    </row>
    <row r="67" spans="1:15">
      <c r="A67" s="62" t="s">
        <v>1114</v>
      </c>
      <c r="B67" s="59" t="s">
        <v>1115</v>
      </c>
      <c r="C67" s="59" t="s">
        <v>201</v>
      </c>
      <c r="D67" s="124" t="s">
        <v>1993</v>
      </c>
      <c r="E67" s="78">
        <v>42339</v>
      </c>
      <c r="F67" s="69">
        <v>5.9500000000029551</v>
      </c>
      <c r="G67" s="72" t="s">
        <v>123</v>
      </c>
      <c r="H67" s="73">
        <v>4.8000000000000001E-2</v>
      </c>
      <c r="I67" s="73">
        <v>4.8500000000022983E-2</v>
      </c>
      <c r="J67" s="69">
        <v>406579.81352999998</v>
      </c>
      <c r="K67" s="71">
        <v>112.394024</v>
      </c>
      <c r="L67" s="69">
        <v>456.97141422699997</v>
      </c>
      <c r="M67" s="124" t="s">
        <v>1993</v>
      </c>
      <c r="N67" s="70">
        <f t="shared" si="0"/>
        <v>6.4898718452665134E-3</v>
      </c>
      <c r="O67" s="70">
        <f>L67/'סכום נכסי הקרן'!$C$41</f>
        <v>1.7522229657601445E-3</v>
      </c>
    </row>
    <row r="68" spans="1:15">
      <c r="A68" s="62" t="s">
        <v>1116</v>
      </c>
      <c r="B68" s="59" t="s">
        <v>1117</v>
      </c>
      <c r="C68" s="59" t="s">
        <v>201</v>
      </c>
      <c r="D68" s="124" t="s">
        <v>1993</v>
      </c>
      <c r="E68" s="78">
        <v>42370</v>
      </c>
      <c r="F68" s="69">
        <v>5.8899999999978352</v>
      </c>
      <c r="G68" s="72" t="s">
        <v>123</v>
      </c>
      <c r="H68" s="73">
        <v>4.8000000000000001E-2</v>
      </c>
      <c r="I68" s="73">
        <v>4.8499999999995991E-2</v>
      </c>
      <c r="J68" s="69">
        <v>216728.07580600001</v>
      </c>
      <c r="K68" s="71">
        <v>115.09980400000001</v>
      </c>
      <c r="L68" s="69">
        <v>249.453589886</v>
      </c>
      <c r="M68" s="124" t="s">
        <v>1993</v>
      </c>
      <c r="N68" s="70">
        <f t="shared" si="0"/>
        <v>3.5427201336878668E-3</v>
      </c>
      <c r="O68" s="70">
        <f>L68/'סכום נכסי הקרן'!$C$41</f>
        <v>9.5651127287457347E-4</v>
      </c>
    </row>
    <row r="69" spans="1:15">
      <c r="A69" s="62" t="s">
        <v>1118</v>
      </c>
      <c r="B69" s="59" t="s">
        <v>1119</v>
      </c>
      <c r="C69" s="59" t="s">
        <v>201</v>
      </c>
      <c r="D69" s="124" t="s">
        <v>1993</v>
      </c>
      <c r="E69" s="78">
        <v>42461</v>
      </c>
      <c r="F69" s="69">
        <v>6.1399999999960162</v>
      </c>
      <c r="G69" s="72" t="s">
        <v>123</v>
      </c>
      <c r="H69" s="73">
        <v>4.8000000000000001E-2</v>
      </c>
      <c r="I69" s="73">
        <v>4.8499999999966799E-2</v>
      </c>
      <c r="J69" s="69">
        <v>590438.44635600003</v>
      </c>
      <c r="K69" s="71">
        <v>114.780339</v>
      </c>
      <c r="L69" s="69">
        <v>677.70724920500004</v>
      </c>
      <c r="M69" s="124" t="s">
        <v>1993</v>
      </c>
      <c r="N69" s="70">
        <f t="shared" si="0"/>
        <v>9.6247446974084237E-3</v>
      </c>
      <c r="O69" s="70">
        <f>L69/'סכום נכסי הקרן'!$C$41</f>
        <v>2.5986181392283945E-3</v>
      </c>
    </row>
    <row r="70" spans="1:15">
      <c r="A70" s="62" t="s">
        <v>1120</v>
      </c>
      <c r="B70" s="59" t="s">
        <v>1121</v>
      </c>
      <c r="C70" s="59" t="s">
        <v>201</v>
      </c>
      <c r="D70" s="124" t="s">
        <v>1993</v>
      </c>
      <c r="E70" s="78">
        <v>42491</v>
      </c>
      <c r="F70" s="69">
        <v>6.2200000000018134</v>
      </c>
      <c r="G70" s="72" t="s">
        <v>123</v>
      </c>
      <c r="H70" s="73">
        <v>4.8000000000000001E-2</v>
      </c>
      <c r="I70" s="73">
        <v>4.8600000000015936E-2</v>
      </c>
      <c r="J70" s="69">
        <v>634823.64352000004</v>
      </c>
      <c r="K70" s="71">
        <v>114.564193</v>
      </c>
      <c r="L70" s="69">
        <v>727.28058539400013</v>
      </c>
      <c r="M70" s="124" t="s">
        <v>1993</v>
      </c>
      <c r="N70" s="70">
        <f t="shared" si="0"/>
        <v>1.0328781293117904E-2</v>
      </c>
      <c r="O70" s="70">
        <f>L70/'סכום נכסי הקרן'!$C$41</f>
        <v>2.7887034168964744E-3</v>
      </c>
    </row>
    <row r="71" spans="1:15">
      <c r="A71" s="62" t="s">
        <v>1122</v>
      </c>
      <c r="B71" s="59" t="s">
        <v>1123</v>
      </c>
      <c r="C71" s="59" t="s">
        <v>201</v>
      </c>
      <c r="D71" s="124" t="s">
        <v>1993</v>
      </c>
      <c r="E71" s="78">
        <v>42522</v>
      </c>
      <c r="F71" s="69">
        <v>6.3100000000004632</v>
      </c>
      <c r="G71" s="72" t="s">
        <v>123</v>
      </c>
      <c r="H71" s="73">
        <v>4.8000000000000001E-2</v>
      </c>
      <c r="I71" s="73">
        <v>4.8499999999991487E-2</v>
      </c>
      <c r="J71" s="69">
        <v>361501.42291999998</v>
      </c>
      <c r="K71" s="71">
        <v>113.64869400000001</v>
      </c>
      <c r="L71" s="69">
        <v>410.84164675099998</v>
      </c>
      <c r="M71" s="124" t="s">
        <v>1993</v>
      </c>
      <c r="N71" s="70">
        <f t="shared" si="0"/>
        <v>5.8347405397829967E-3</v>
      </c>
      <c r="O71" s="70">
        <f>L71/'סכום נכסי הקרן'!$C$41</f>
        <v>1.5753417966976294E-3</v>
      </c>
    </row>
    <row r="72" spans="1:15">
      <c r="A72" s="62" t="s">
        <v>1124</v>
      </c>
      <c r="B72" s="59" t="s">
        <v>1125</v>
      </c>
      <c r="C72" s="59" t="s">
        <v>201</v>
      </c>
      <c r="D72" s="124" t="s">
        <v>1993</v>
      </c>
      <c r="E72" s="78">
        <v>42552</v>
      </c>
      <c r="F72" s="69">
        <v>6.2399999999912907</v>
      </c>
      <c r="G72" s="72" t="s">
        <v>123</v>
      </c>
      <c r="H72" s="73">
        <v>4.8000000000000001E-2</v>
      </c>
      <c r="I72" s="73">
        <v>4.8499999999879459E-2</v>
      </c>
      <c r="J72" s="69">
        <v>111273.160548</v>
      </c>
      <c r="K72" s="71">
        <v>115.56699999999999</v>
      </c>
      <c r="L72" s="69">
        <v>128.59505376300001</v>
      </c>
      <c r="M72" s="124" t="s">
        <v>1993</v>
      </c>
      <c r="N72" s="70">
        <f t="shared" si="0"/>
        <v>1.8262967723457163E-3</v>
      </c>
      <c r="O72" s="70">
        <f>L72/'סכום נכסי הקרן'!$C$41</f>
        <v>4.9308818773236896E-4</v>
      </c>
    </row>
    <row r="73" spans="1:15">
      <c r="A73" s="62" t="s">
        <v>1126</v>
      </c>
      <c r="B73" s="59" t="s">
        <v>1127</v>
      </c>
      <c r="C73" s="59" t="s">
        <v>201</v>
      </c>
      <c r="D73" s="124" t="s">
        <v>1993</v>
      </c>
      <c r="E73" s="78">
        <v>42583</v>
      </c>
      <c r="F73" s="69">
        <v>6.3300000000013803</v>
      </c>
      <c r="G73" s="72" t="s">
        <v>123</v>
      </c>
      <c r="H73" s="73">
        <v>4.8000000000000001E-2</v>
      </c>
      <c r="I73" s="73">
        <v>4.8500000000017834E-2</v>
      </c>
      <c r="J73" s="69">
        <v>952618.49108799989</v>
      </c>
      <c r="K73" s="71">
        <v>114.769786</v>
      </c>
      <c r="L73" s="69">
        <v>1093.3181996530002</v>
      </c>
      <c r="M73" s="124" t="s">
        <v>1993</v>
      </c>
      <c r="N73" s="70">
        <f t="shared" si="0"/>
        <v>1.5527218510698352E-2</v>
      </c>
      <c r="O73" s="70">
        <f>L73/'סכום נכסי הקרן'!$C$41</f>
        <v>4.1922474769152231E-3</v>
      </c>
    </row>
    <row r="74" spans="1:15">
      <c r="A74" s="62" t="s">
        <v>1128</v>
      </c>
      <c r="B74" s="59" t="s">
        <v>1129</v>
      </c>
      <c r="C74" s="59" t="s">
        <v>201</v>
      </c>
      <c r="D74" s="124" t="s">
        <v>1993</v>
      </c>
      <c r="E74" s="78">
        <v>42614</v>
      </c>
      <c r="F74" s="69">
        <v>6.4100000000035209</v>
      </c>
      <c r="G74" s="72" t="s">
        <v>123</v>
      </c>
      <c r="H74" s="73">
        <v>4.8000000000000001E-2</v>
      </c>
      <c r="I74" s="73">
        <v>4.8500000000013539E-2</v>
      </c>
      <c r="J74" s="69">
        <v>291824.03245599999</v>
      </c>
      <c r="K74" s="71">
        <v>113.84910000000001</v>
      </c>
      <c r="L74" s="69">
        <v>332.23903566300004</v>
      </c>
      <c r="M74" s="124" t="s">
        <v>1993</v>
      </c>
      <c r="N74" s="70">
        <f t="shared" si="0"/>
        <v>4.7184324802792086E-3</v>
      </c>
      <c r="O74" s="70">
        <f>L74/'סכום נכסי הקרן'!$C$41</f>
        <v>1.2739459193426192E-3</v>
      </c>
    </row>
    <row r="75" spans="1:15">
      <c r="A75" s="62" t="s">
        <v>1130</v>
      </c>
      <c r="B75" s="59" t="s">
        <v>1131</v>
      </c>
      <c r="C75" s="59" t="s">
        <v>201</v>
      </c>
      <c r="D75" s="124" t="s">
        <v>1993</v>
      </c>
      <c r="E75" s="78">
        <v>42644</v>
      </c>
      <c r="F75" s="69">
        <v>6.4900000000020759</v>
      </c>
      <c r="G75" s="72" t="s">
        <v>123</v>
      </c>
      <c r="H75" s="73">
        <v>4.8000000000000001E-2</v>
      </c>
      <c r="I75" s="73">
        <v>4.8600000000016449E-2</v>
      </c>
      <c r="J75" s="69">
        <v>224467.695122</v>
      </c>
      <c r="K75" s="71">
        <v>113.741338</v>
      </c>
      <c r="L75" s="69">
        <v>255.31256060299998</v>
      </c>
      <c r="M75" s="124" t="s">
        <v>1993</v>
      </c>
      <c r="N75" s="70">
        <f t="shared" si="0"/>
        <v>3.6259287719411356E-3</v>
      </c>
      <c r="O75" s="70">
        <f>L75/'סכום נכסי הקרן'!$C$41</f>
        <v>9.7897706116334329E-4</v>
      </c>
    </row>
    <row r="76" spans="1:15">
      <c r="A76" s="62" t="s">
        <v>1132</v>
      </c>
      <c r="B76" s="59" t="s">
        <v>1133</v>
      </c>
      <c r="C76" s="59" t="s">
        <v>201</v>
      </c>
      <c r="D76" s="124" t="s">
        <v>1993</v>
      </c>
      <c r="E76" s="78">
        <v>42675</v>
      </c>
      <c r="F76" s="69">
        <v>6.579999999999731</v>
      </c>
      <c r="G76" s="72" t="s">
        <v>123</v>
      </c>
      <c r="H76" s="73">
        <v>4.8000000000000001E-2</v>
      </c>
      <c r="I76" s="73">
        <v>4.8600000000008088E-2</v>
      </c>
      <c r="J76" s="69">
        <v>327399.63603599998</v>
      </c>
      <c r="K76" s="71">
        <v>113.397054</v>
      </c>
      <c r="L76" s="69">
        <v>371.26154369499994</v>
      </c>
      <c r="M76" s="124" t="s">
        <v>1993</v>
      </c>
      <c r="N76" s="70">
        <f t="shared" ref="N76:N139" si="4">IFERROR(L76/$L$9,0)</f>
        <v>5.2726270498387835E-3</v>
      </c>
      <c r="O76" s="70">
        <f>L76/'סכום נכסי הקרן'!$C$41</f>
        <v>1.4235748296561736E-3</v>
      </c>
    </row>
    <row r="77" spans="1:15">
      <c r="A77" s="62" t="s">
        <v>1134</v>
      </c>
      <c r="B77" s="59" t="s">
        <v>1135</v>
      </c>
      <c r="C77" s="59" t="s">
        <v>201</v>
      </c>
      <c r="D77" s="124" t="s">
        <v>1993</v>
      </c>
      <c r="E77" s="78">
        <v>42705</v>
      </c>
      <c r="F77" s="69">
        <v>6.6599999999949064</v>
      </c>
      <c r="G77" s="72" t="s">
        <v>123</v>
      </c>
      <c r="H77" s="73">
        <v>4.8000000000000001E-2</v>
      </c>
      <c r="I77" s="73">
        <v>4.859999999997331E-2</v>
      </c>
      <c r="J77" s="69">
        <v>365787.56497800001</v>
      </c>
      <c r="K77" s="71">
        <v>112.70606600000001</v>
      </c>
      <c r="L77" s="69">
        <v>412.26477618500002</v>
      </c>
      <c r="M77" s="124" t="s">
        <v>1993</v>
      </c>
      <c r="N77" s="70">
        <f t="shared" si="4"/>
        <v>5.8549517113319002E-3</v>
      </c>
      <c r="O77" s="70">
        <f>L77/'סכום נכסי הקרן'!$C$41</f>
        <v>1.5807986808699629E-3</v>
      </c>
    </row>
    <row r="78" spans="1:15">
      <c r="A78" s="62" t="s">
        <v>1136</v>
      </c>
      <c r="B78" s="59" t="s">
        <v>1137</v>
      </c>
      <c r="C78" s="59" t="s">
        <v>201</v>
      </c>
      <c r="D78" s="124" t="s">
        <v>1993</v>
      </c>
      <c r="E78" s="78">
        <v>42736</v>
      </c>
      <c r="F78" s="69">
        <v>6.5899999999962589</v>
      </c>
      <c r="G78" s="72" t="s">
        <v>123</v>
      </c>
      <c r="H78" s="73">
        <v>4.8000000000000001E-2</v>
      </c>
      <c r="I78" s="73">
        <v>4.8499999999976617E-2</v>
      </c>
      <c r="J78" s="69">
        <v>740911.38402600004</v>
      </c>
      <c r="K78" s="71">
        <v>115.44776</v>
      </c>
      <c r="L78" s="69">
        <v>855.36559557999999</v>
      </c>
      <c r="M78" s="124" t="s">
        <v>1993</v>
      </c>
      <c r="N78" s="70">
        <f t="shared" si="4"/>
        <v>1.2147834466964507E-2</v>
      </c>
      <c r="O78" s="70">
        <f>L78/'סכום נכסי הקרן'!$C$41</f>
        <v>3.2798358803946045E-3</v>
      </c>
    </row>
    <row r="79" spans="1:15">
      <c r="A79" s="62" t="s">
        <v>1138</v>
      </c>
      <c r="B79" s="59" t="s">
        <v>1139</v>
      </c>
      <c r="C79" s="59" t="s">
        <v>201</v>
      </c>
      <c r="D79" s="124" t="s">
        <v>1993</v>
      </c>
      <c r="E79" s="78">
        <v>42767</v>
      </c>
      <c r="F79" s="69">
        <v>6.6700000000055617</v>
      </c>
      <c r="G79" s="72" t="s">
        <v>123</v>
      </c>
      <c r="H79" s="73">
        <v>4.8000000000000001E-2</v>
      </c>
      <c r="I79" s="73">
        <v>4.8500000000031136E-2</v>
      </c>
      <c r="J79" s="69">
        <v>405006.07705800002</v>
      </c>
      <c r="K79" s="71">
        <v>114.983689</v>
      </c>
      <c r="L79" s="69">
        <v>465.69092682300004</v>
      </c>
      <c r="M79" s="124" t="s">
        <v>1993</v>
      </c>
      <c r="N79" s="70">
        <f t="shared" si="4"/>
        <v>6.6137056728089892E-3</v>
      </c>
      <c r="O79" s="70">
        <f>L79/'סכום נכסי הקרן'!$C$41</f>
        <v>1.7856572895389982E-3</v>
      </c>
    </row>
    <row r="80" spans="1:15">
      <c r="A80" s="62" t="s">
        <v>1140</v>
      </c>
      <c r="B80" s="59" t="s">
        <v>1141</v>
      </c>
      <c r="C80" s="59" t="s">
        <v>201</v>
      </c>
      <c r="D80" s="124" t="s">
        <v>1993</v>
      </c>
      <c r="E80" s="78">
        <v>42795</v>
      </c>
      <c r="F80" s="69">
        <v>6.7500000000004334</v>
      </c>
      <c r="G80" s="72" t="s">
        <v>123</v>
      </c>
      <c r="H80" s="73">
        <v>4.8000000000000001E-2</v>
      </c>
      <c r="I80" s="73">
        <v>4.8499999999992181E-2</v>
      </c>
      <c r="J80" s="69">
        <v>501786.70676200005</v>
      </c>
      <c r="K80" s="71">
        <v>114.76819</v>
      </c>
      <c r="L80" s="69">
        <v>575.89152099700004</v>
      </c>
      <c r="M80" s="124" t="s">
        <v>1993</v>
      </c>
      <c r="N80" s="70">
        <f t="shared" si="4"/>
        <v>8.1787657864077247E-3</v>
      </c>
      <c r="O80" s="70">
        <f>L80/'סכום נכסי הקרן'!$C$41</f>
        <v>2.2082132874425698E-3</v>
      </c>
    </row>
    <row r="81" spans="1:15">
      <c r="A81" s="62" t="s">
        <v>1142</v>
      </c>
      <c r="B81" s="59" t="s">
        <v>1143</v>
      </c>
      <c r="C81" s="59" t="s">
        <v>201</v>
      </c>
      <c r="D81" s="124" t="s">
        <v>1993</v>
      </c>
      <c r="E81" s="78">
        <v>42826</v>
      </c>
      <c r="F81" s="69">
        <v>6.8299999999936514</v>
      </c>
      <c r="G81" s="72" t="s">
        <v>123</v>
      </c>
      <c r="H81" s="73">
        <v>4.8000000000000001E-2</v>
      </c>
      <c r="I81" s="73">
        <v>4.8499999999946891E-2</v>
      </c>
      <c r="J81" s="69">
        <v>354126.09445400001</v>
      </c>
      <c r="K81" s="71">
        <v>114.315331</v>
      </c>
      <c r="L81" s="69">
        <v>404.82041857899998</v>
      </c>
      <c r="M81" s="124" t="s">
        <v>1993</v>
      </c>
      <c r="N81" s="70">
        <f t="shared" si="4"/>
        <v>5.7492275340001514E-3</v>
      </c>
      <c r="O81" s="70">
        <f>L81/'סכום נכסי הקרן'!$C$41</f>
        <v>1.5522538442424253E-3</v>
      </c>
    </row>
    <row r="82" spans="1:15">
      <c r="A82" s="62" t="s">
        <v>1144</v>
      </c>
      <c r="B82" s="59" t="s">
        <v>1145</v>
      </c>
      <c r="C82" s="59" t="s">
        <v>201</v>
      </c>
      <c r="D82" s="124" t="s">
        <v>1993</v>
      </c>
      <c r="E82" s="78">
        <v>42856</v>
      </c>
      <c r="F82" s="69">
        <v>6.92</v>
      </c>
      <c r="G82" s="72" t="s">
        <v>123</v>
      </c>
      <c r="H82" s="73">
        <v>4.8000000000000001E-2</v>
      </c>
      <c r="I82" s="73">
        <v>4.849999999999656E-2</v>
      </c>
      <c r="J82" s="69">
        <v>639990.32860400004</v>
      </c>
      <c r="K82" s="71">
        <v>113.520008</v>
      </c>
      <c r="L82" s="69">
        <v>726.51707032499996</v>
      </c>
      <c r="M82" s="124" t="s">
        <v>1993</v>
      </c>
      <c r="N82" s="70">
        <f t="shared" si="4"/>
        <v>1.0317937912557387E-2</v>
      </c>
      <c r="O82" s="70">
        <f>L82/'סכום נכסי הקרן'!$C$41</f>
        <v>2.7857757750419632E-3</v>
      </c>
    </row>
    <row r="83" spans="1:15">
      <c r="A83" s="62" t="s">
        <v>1146</v>
      </c>
      <c r="B83" s="59" t="s">
        <v>1147</v>
      </c>
      <c r="C83" s="59" t="s">
        <v>201</v>
      </c>
      <c r="D83" s="124" t="s">
        <v>1993</v>
      </c>
      <c r="E83" s="78">
        <v>42887</v>
      </c>
      <c r="F83" s="69">
        <v>6.9999999999952704</v>
      </c>
      <c r="G83" s="72" t="s">
        <v>123</v>
      </c>
      <c r="H83" s="73">
        <v>4.8000000000000001E-2</v>
      </c>
      <c r="I83" s="73">
        <v>4.8499999999966105E-2</v>
      </c>
      <c r="J83" s="69">
        <v>562013.351746</v>
      </c>
      <c r="K83" s="71">
        <v>112.857688</v>
      </c>
      <c r="L83" s="69">
        <v>634.27527433900002</v>
      </c>
      <c r="M83" s="124" t="s">
        <v>1993</v>
      </c>
      <c r="N83" s="70">
        <f t="shared" si="4"/>
        <v>9.0079272289810466E-3</v>
      </c>
      <c r="O83" s="70">
        <f>L83/'סכום נכסי הקרן'!$C$41</f>
        <v>2.4320814556652542E-3</v>
      </c>
    </row>
    <row r="84" spans="1:15">
      <c r="A84" s="62" t="s">
        <v>1148</v>
      </c>
      <c r="B84" s="59" t="s">
        <v>1149</v>
      </c>
      <c r="C84" s="59" t="s">
        <v>201</v>
      </c>
      <c r="D84" s="124" t="s">
        <v>1993</v>
      </c>
      <c r="E84" s="78">
        <v>42918</v>
      </c>
      <c r="F84" s="69">
        <v>6.9199999999928483</v>
      </c>
      <c r="G84" s="72" t="s">
        <v>123</v>
      </c>
      <c r="H84" s="73">
        <v>4.8000000000000001E-2</v>
      </c>
      <c r="I84" s="73">
        <v>4.8599999999928485E-2</v>
      </c>
      <c r="J84" s="69">
        <v>243995.766344</v>
      </c>
      <c r="K84" s="71">
        <v>114.614419</v>
      </c>
      <c r="L84" s="69">
        <v>279.65433039999999</v>
      </c>
      <c r="M84" s="124" t="s">
        <v>1993</v>
      </c>
      <c r="N84" s="70">
        <f t="shared" si="4"/>
        <v>3.9716286593985059E-3</v>
      </c>
      <c r="O84" s="70">
        <f>L84/'סכום נכסי הקרן'!$C$41</f>
        <v>1.072313770501496E-3</v>
      </c>
    </row>
    <row r="85" spans="1:15">
      <c r="A85" s="62" t="s">
        <v>1150</v>
      </c>
      <c r="B85" s="59" t="s">
        <v>1151</v>
      </c>
      <c r="C85" s="59" t="s">
        <v>201</v>
      </c>
      <c r="D85" s="124" t="s">
        <v>1993</v>
      </c>
      <c r="E85" s="78">
        <v>42949</v>
      </c>
      <c r="F85" s="69">
        <v>7.0099999999994473</v>
      </c>
      <c r="G85" s="72" t="s">
        <v>123</v>
      </c>
      <c r="H85" s="73">
        <v>4.8000000000000001E-2</v>
      </c>
      <c r="I85" s="73">
        <v>4.8499999999995637E-2</v>
      </c>
      <c r="J85" s="69">
        <v>597470.30059200001</v>
      </c>
      <c r="K85" s="71">
        <v>114.985602</v>
      </c>
      <c r="L85" s="69">
        <v>687.00482403799992</v>
      </c>
      <c r="M85" s="124" t="s">
        <v>1993</v>
      </c>
      <c r="N85" s="70">
        <f t="shared" si="4"/>
        <v>9.7567881190741175E-3</v>
      </c>
      <c r="O85" s="70">
        <f>L85/'סכום נכסי הקרן'!$C$41</f>
        <v>2.6342689997440657E-3</v>
      </c>
    </row>
    <row r="86" spans="1:15">
      <c r="A86" s="62" t="s">
        <v>1152</v>
      </c>
      <c r="B86" s="59" t="s">
        <v>1153</v>
      </c>
      <c r="C86" s="59" t="s">
        <v>201</v>
      </c>
      <c r="D86" s="124" t="s">
        <v>1993</v>
      </c>
      <c r="E86" s="78">
        <v>42979</v>
      </c>
      <c r="F86" s="69">
        <v>7.0899999999941494</v>
      </c>
      <c r="G86" s="72" t="s">
        <v>123</v>
      </c>
      <c r="H86" s="73">
        <v>4.8000000000000001E-2</v>
      </c>
      <c r="I86" s="73">
        <v>4.84999999999675E-2</v>
      </c>
      <c r="J86" s="69">
        <v>268376.19168799999</v>
      </c>
      <c r="K86" s="71">
        <v>114.662871</v>
      </c>
      <c r="L86" s="69">
        <v>307.72784662000004</v>
      </c>
      <c r="M86" s="124" t="s">
        <v>1993</v>
      </c>
      <c r="N86" s="70">
        <f t="shared" si="4"/>
        <v>4.3703265141034975E-3</v>
      </c>
      <c r="O86" s="70">
        <f>L86/'סכום נכסי הקרן'!$C$41</f>
        <v>1.1799595844820799E-3</v>
      </c>
    </row>
    <row r="87" spans="1:15">
      <c r="A87" s="62" t="s">
        <v>1154</v>
      </c>
      <c r="B87" s="59" t="s">
        <v>1155</v>
      </c>
      <c r="C87" s="59" t="s">
        <v>201</v>
      </c>
      <c r="D87" s="124" t="s">
        <v>1993</v>
      </c>
      <c r="E87" s="78">
        <v>43009</v>
      </c>
      <c r="F87" s="69">
        <v>7.1700000000050172</v>
      </c>
      <c r="G87" s="72" t="s">
        <v>123</v>
      </c>
      <c r="H87" s="73">
        <v>4.8000000000000001E-2</v>
      </c>
      <c r="I87" s="73">
        <v>4.850000000002825E-2</v>
      </c>
      <c r="J87" s="69">
        <v>512934.00677199999</v>
      </c>
      <c r="K87" s="71">
        <v>113.867862</v>
      </c>
      <c r="L87" s="69">
        <v>584.066985671</v>
      </c>
      <c r="M87" s="124" t="s">
        <v>1993</v>
      </c>
      <c r="N87" s="70">
        <f t="shared" si="4"/>
        <v>8.294873088435609E-3</v>
      </c>
      <c r="O87" s="70">
        <f>L87/'סכום נכסי הקרן'!$C$41</f>
        <v>2.2395614998505071E-3</v>
      </c>
    </row>
    <row r="88" spans="1:15">
      <c r="A88" s="62" t="s">
        <v>1156</v>
      </c>
      <c r="B88" s="59" t="s">
        <v>1157</v>
      </c>
      <c r="C88" s="59" t="s">
        <v>201</v>
      </c>
      <c r="D88" s="124" t="s">
        <v>1993</v>
      </c>
      <c r="E88" s="78">
        <v>43040</v>
      </c>
      <c r="F88" s="69">
        <v>7.2499999999963913</v>
      </c>
      <c r="G88" s="72" t="s">
        <v>123</v>
      </c>
      <c r="H88" s="73">
        <v>4.8000000000000001E-2</v>
      </c>
      <c r="I88" s="73">
        <v>4.8499999999983154E-2</v>
      </c>
      <c r="J88" s="69">
        <v>550297.75800999999</v>
      </c>
      <c r="K88" s="71">
        <v>113.291509</v>
      </c>
      <c r="L88" s="69">
        <v>623.44063261300005</v>
      </c>
      <c r="M88" s="124" t="s">
        <v>1993</v>
      </c>
      <c r="N88" s="70">
        <f t="shared" si="4"/>
        <v>8.8540545049944474E-3</v>
      </c>
      <c r="O88" s="70">
        <f>L88/'סכום נכסי הקרן'!$C$41</f>
        <v>2.3905368262485665E-3</v>
      </c>
    </row>
    <row r="89" spans="1:15">
      <c r="A89" s="62" t="s">
        <v>1158</v>
      </c>
      <c r="B89" s="59" t="s">
        <v>1159</v>
      </c>
      <c r="C89" s="59" t="s">
        <v>201</v>
      </c>
      <c r="D89" s="124" t="s">
        <v>1993</v>
      </c>
      <c r="E89" s="78">
        <v>43070</v>
      </c>
      <c r="F89" s="69">
        <v>7.3399999999959</v>
      </c>
      <c r="G89" s="72" t="s">
        <v>123</v>
      </c>
      <c r="H89" s="73">
        <v>4.8000000000000001E-2</v>
      </c>
      <c r="I89" s="73">
        <v>4.8499999999960568E-2</v>
      </c>
      <c r="J89" s="69">
        <v>563543.37331599998</v>
      </c>
      <c r="K89" s="71">
        <v>112.520844</v>
      </c>
      <c r="L89" s="69">
        <v>634.10376119</v>
      </c>
      <c r="M89" s="124" t="s">
        <v>1993</v>
      </c>
      <c r="N89" s="70">
        <f t="shared" si="4"/>
        <v>9.0054914128180792E-3</v>
      </c>
      <c r="O89" s="70">
        <f>L89/'סכום נכסי הקרן'!$C$41</f>
        <v>2.4314238012272493E-3</v>
      </c>
    </row>
    <row r="90" spans="1:15">
      <c r="A90" s="62" t="s">
        <v>1160</v>
      </c>
      <c r="B90" s="59" t="s">
        <v>1161</v>
      </c>
      <c r="C90" s="59" t="s">
        <v>201</v>
      </c>
      <c r="D90" s="124" t="s">
        <v>1993</v>
      </c>
      <c r="E90" s="78">
        <v>43101</v>
      </c>
      <c r="F90" s="69">
        <v>7.2499999999977414</v>
      </c>
      <c r="G90" s="72" t="s">
        <v>123</v>
      </c>
      <c r="H90" s="73">
        <v>4.8000000000000001E-2</v>
      </c>
      <c r="I90" s="73">
        <v>4.8499999999981933E-2</v>
      </c>
      <c r="J90" s="69">
        <v>769376.03021400003</v>
      </c>
      <c r="K90" s="71">
        <v>115.099919</v>
      </c>
      <c r="L90" s="69">
        <v>885.55118571600008</v>
      </c>
      <c r="M90" s="124" t="s">
        <v>1993</v>
      </c>
      <c r="N90" s="70">
        <f t="shared" si="4"/>
        <v>1.2576527828206284E-2</v>
      </c>
      <c r="O90" s="70">
        <f>L90/'סכום נכסי הקרן'!$C$41</f>
        <v>3.3955802850217354E-3</v>
      </c>
    </row>
    <row r="91" spans="1:15">
      <c r="A91" s="62" t="s">
        <v>1162</v>
      </c>
      <c r="B91" s="59" t="s">
        <v>1163</v>
      </c>
      <c r="C91" s="59" t="s">
        <v>201</v>
      </c>
      <c r="D91" s="124" t="s">
        <v>1993</v>
      </c>
      <c r="E91" s="78">
        <v>43132</v>
      </c>
      <c r="F91" s="69">
        <v>7.329999999995815</v>
      </c>
      <c r="G91" s="72" t="s">
        <v>123</v>
      </c>
      <c r="H91" s="73">
        <v>4.8000000000000001E-2</v>
      </c>
      <c r="I91" s="73">
        <v>4.8499999999972808E-2</v>
      </c>
      <c r="J91" s="69">
        <v>738623.63748799998</v>
      </c>
      <c r="K91" s="71">
        <v>114.5279</v>
      </c>
      <c r="L91" s="69">
        <v>845.93013813800007</v>
      </c>
      <c r="M91" s="124" t="s">
        <v>1993</v>
      </c>
      <c r="N91" s="70">
        <f t="shared" si="4"/>
        <v>1.2013832847402308E-2</v>
      </c>
      <c r="O91" s="70">
        <f>L91/'סכום נכסי הקרן'!$C$41</f>
        <v>3.2436563192500818E-3</v>
      </c>
    </row>
    <row r="92" spans="1:15">
      <c r="A92" s="62" t="s">
        <v>1164</v>
      </c>
      <c r="B92" s="59" t="s">
        <v>1165</v>
      </c>
      <c r="C92" s="59" t="s">
        <v>201</v>
      </c>
      <c r="D92" s="124" t="s">
        <v>1993</v>
      </c>
      <c r="E92" s="78">
        <v>43161</v>
      </c>
      <c r="F92" s="69">
        <v>7.4099999999893065</v>
      </c>
      <c r="G92" s="72" t="s">
        <v>123</v>
      </c>
      <c r="H92" s="73">
        <v>4.8000000000000001E-2</v>
      </c>
      <c r="I92" s="73">
        <v>4.8499999999947294E-2</v>
      </c>
      <c r="J92" s="69">
        <v>173745.91883000001</v>
      </c>
      <c r="K92" s="71">
        <v>114.646511</v>
      </c>
      <c r="L92" s="69">
        <v>199.19363449299999</v>
      </c>
      <c r="M92" s="124" t="s">
        <v>1993</v>
      </c>
      <c r="N92" s="70">
        <f t="shared" si="4"/>
        <v>2.8289322264045641E-3</v>
      </c>
      <c r="O92" s="70">
        <f>L92/'סכום נכסי הקרן'!$C$41</f>
        <v>7.6379320483816002E-4</v>
      </c>
    </row>
    <row r="93" spans="1:15">
      <c r="A93" s="62" t="s">
        <v>1166</v>
      </c>
      <c r="B93" s="59" t="s">
        <v>1167</v>
      </c>
      <c r="C93" s="59" t="s">
        <v>201</v>
      </c>
      <c r="D93" s="124" t="s">
        <v>1993</v>
      </c>
      <c r="E93" s="78">
        <v>43221</v>
      </c>
      <c r="F93" s="69">
        <v>7.5799999999984946</v>
      </c>
      <c r="G93" s="72" t="s">
        <v>123</v>
      </c>
      <c r="H93" s="73">
        <v>4.8000000000000001E-2</v>
      </c>
      <c r="I93" s="73">
        <v>4.8599999999994974E-2</v>
      </c>
      <c r="J93" s="69">
        <v>703231.22016400006</v>
      </c>
      <c r="K93" s="71">
        <v>113.29356199999999</v>
      </c>
      <c r="L93" s="69">
        <v>796.71570044000009</v>
      </c>
      <c r="M93" s="124" t="s">
        <v>1993</v>
      </c>
      <c r="N93" s="70">
        <f t="shared" si="4"/>
        <v>1.131489329964711E-2</v>
      </c>
      <c r="O93" s="70">
        <f>L93/'סכום נכסי הקרן'!$C$41</f>
        <v>3.0549472112038388E-3</v>
      </c>
    </row>
    <row r="94" spans="1:15">
      <c r="A94" s="62" t="s">
        <v>1168</v>
      </c>
      <c r="B94" s="59" t="s">
        <v>1169</v>
      </c>
      <c r="C94" s="59" t="s">
        <v>201</v>
      </c>
      <c r="D94" s="124" t="s">
        <v>1993</v>
      </c>
      <c r="E94" s="78">
        <v>43252</v>
      </c>
      <c r="F94" s="69">
        <v>7.660000000000772</v>
      </c>
      <c r="G94" s="72" t="s">
        <v>123</v>
      </c>
      <c r="H94" s="73">
        <v>4.8000000000000001E-2</v>
      </c>
      <c r="I94" s="73">
        <v>4.8500000000003402E-2</v>
      </c>
      <c r="J94" s="69">
        <v>391887.443134</v>
      </c>
      <c r="K94" s="71">
        <v>112.400429</v>
      </c>
      <c r="L94" s="69">
        <v>440.48316540100001</v>
      </c>
      <c r="M94" s="124" t="s">
        <v>1993</v>
      </c>
      <c r="N94" s="70">
        <f t="shared" si="4"/>
        <v>6.2557070408561207E-3</v>
      </c>
      <c r="O94" s="70">
        <f>L94/'סכום נכסי הקרן'!$C$41</f>
        <v>1.6889999995994356E-3</v>
      </c>
    </row>
    <row r="95" spans="1:15">
      <c r="A95" s="62" t="s">
        <v>1170</v>
      </c>
      <c r="B95" s="59" t="s">
        <v>1171</v>
      </c>
      <c r="C95" s="59" t="s">
        <v>201</v>
      </c>
      <c r="D95" s="124" t="s">
        <v>1993</v>
      </c>
      <c r="E95" s="78">
        <v>43282</v>
      </c>
      <c r="F95" s="69">
        <v>7.5600000000014003</v>
      </c>
      <c r="G95" s="72" t="s">
        <v>123</v>
      </c>
      <c r="H95" s="73">
        <v>4.8000000000000001E-2</v>
      </c>
      <c r="I95" s="73">
        <v>4.8500000000023337E-2</v>
      </c>
      <c r="J95" s="69">
        <v>300558.686208</v>
      </c>
      <c r="K95" s="71">
        <v>114.084023</v>
      </c>
      <c r="L95" s="69">
        <v>342.88944189199998</v>
      </c>
      <c r="M95" s="124" t="s">
        <v>1993</v>
      </c>
      <c r="N95" s="70">
        <f t="shared" si="4"/>
        <v>4.8696887063238046E-3</v>
      </c>
      <c r="O95" s="70">
        <f>L95/'סכום נכסי הקרן'!$C$41</f>
        <v>1.3147841114223065E-3</v>
      </c>
    </row>
    <row r="96" spans="1:15">
      <c r="A96" s="62" t="s">
        <v>1172</v>
      </c>
      <c r="B96" s="59" t="s">
        <v>1173</v>
      </c>
      <c r="C96" s="59" t="s">
        <v>201</v>
      </c>
      <c r="D96" s="124" t="s">
        <v>1993</v>
      </c>
      <c r="E96" s="78">
        <v>43313</v>
      </c>
      <c r="F96" s="69">
        <v>7.6500000000033213</v>
      </c>
      <c r="G96" s="72" t="s">
        <v>123</v>
      </c>
      <c r="H96" s="73">
        <v>4.8000000000000001E-2</v>
      </c>
      <c r="I96" s="73">
        <v>4.860000000001951E-2</v>
      </c>
      <c r="J96" s="69">
        <v>849136.99140599999</v>
      </c>
      <c r="K96" s="71">
        <v>113.488804</v>
      </c>
      <c r="L96" s="69">
        <v>963.67541549199996</v>
      </c>
      <c r="M96" s="124" t="s">
        <v>1993</v>
      </c>
      <c r="N96" s="70">
        <f t="shared" si="4"/>
        <v>1.368604195419171E-2</v>
      </c>
      <c r="O96" s="70">
        <f>L96/'סכום נכסי הקרן'!$C$41</f>
        <v>3.6951418447472833E-3</v>
      </c>
    </row>
    <row r="97" spans="1:15">
      <c r="A97" s="62" t="s">
        <v>1174</v>
      </c>
      <c r="B97" s="59" t="s">
        <v>1175</v>
      </c>
      <c r="C97" s="59" t="s">
        <v>201</v>
      </c>
      <c r="D97" s="124" t="s">
        <v>1993</v>
      </c>
      <c r="E97" s="78">
        <v>43345</v>
      </c>
      <c r="F97" s="69">
        <v>7.7399999999970808</v>
      </c>
      <c r="G97" s="72" t="s">
        <v>123</v>
      </c>
      <c r="H97" s="73">
        <v>4.8000000000000001E-2</v>
      </c>
      <c r="I97" s="73">
        <v>4.8599999999984281E-2</v>
      </c>
      <c r="J97" s="69">
        <v>788127.64150999999</v>
      </c>
      <c r="K97" s="71">
        <v>113.037572</v>
      </c>
      <c r="L97" s="69">
        <v>890.88034964000008</v>
      </c>
      <c r="M97" s="124" t="s">
        <v>1993</v>
      </c>
      <c r="N97" s="70">
        <f t="shared" si="4"/>
        <v>1.2652212192331515E-2</v>
      </c>
      <c r="O97" s="70">
        <f>L97/'סכום נכסי הקרן'!$C$41</f>
        <v>3.4160145684915865E-3</v>
      </c>
    </row>
    <row r="98" spans="1:15">
      <c r="A98" s="62" t="s">
        <v>1176</v>
      </c>
      <c r="B98" s="59" t="s">
        <v>1177</v>
      </c>
      <c r="C98" s="59" t="s">
        <v>201</v>
      </c>
      <c r="D98" s="124" t="s">
        <v>1993</v>
      </c>
      <c r="E98" s="78">
        <v>43375</v>
      </c>
      <c r="F98" s="69">
        <v>7.8199999999895713</v>
      </c>
      <c r="G98" s="72" t="s">
        <v>123</v>
      </c>
      <c r="H98" s="73">
        <v>4.8000000000000001E-2</v>
      </c>
      <c r="I98" s="73">
        <v>4.8599999999925869E-2</v>
      </c>
      <c r="J98" s="69">
        <v>283018.60219599999</v>
      </c>
      <c r="K98" s="71">
        <v>112.484824</v>
      </c>
      <c r="L98" s="69">
        <v>318.35297697599998</v>
      </c>
      <c r="M98" s="124" t="s">
        <v>1993</v>
      </c>
      <c r="N98" s="70">
        <f t="shared" si="4"/>
        <v>4.5212237742009026E-3</v>
      </c>
      <c r="O98" s="70">
        <f>L98/'סכום נכסי הקרן'!$C$41</f>
        <v>1.220700858103038E-3</v>
      </c>
    </row>
    <row r="99" spans="1:15">
      <c r="A99" s="62" t="s">
        <v>1178</v>
      </c>
      <c r="B99" s="59" t="s">
        <v>1179</v>
      </c>
      <c r="C99" s="59" t="s">
        <v>201</v>
      </c>
      <c r="D99" s="124" t="s">
        <v>1993</v>
      </c>
      <c r="E99" s="78">
        <v>43405</v>
      </c>
      <c r="F99" s="69">
        <v>7.9000000135242336</v>
      </c>
      <c r="G99" s="72" t="s">
        <v>123</v>
      </c>
      <c r="H99" s="73">
        <v>4.8000000000000001E-2</v>
      </c>
      <c r="I99" s="73">
        <v>4.8500000086275294E-2</v>
      </c>
      <c r="J99" s="69">
        <v>191.51290399999999</v>
      </c>
      <c r="K99" s="71">
        <v>111.966283</v>
      </c>
      <c r="L99" s="69">
        <v>0.21442987899999999</v>
      </c>
      <c r="M99" s="124" t="s">
        <v>1993</v>
      </c>
      <c r="N99" s="70">
        <f t="shared" si="4"/>
        <v>3.0453161646008747E-6</v>
      </c>
      <c r="O99" s="70">
        <f>L99/'סכום נכסי הקרן'!$C$41</f>
        <v>8.222154533769721E-7</v>
      </c>
    </row>
    <row r="100" spans="1:15">
      <c r="A100" s="62" t="s">
        <v>1180</v>
      </c>
      <c r="B100" s="59" t="s">
        <v>1181</v>
      </c>
      <c r="C100" s="59" t="s">
        <v>201</v>
      </c>
      <c r="D100" s="124" t="s">
        <v>1993</v>
      </c>
      <c r="E100" s="78">
        <v>43435</v>
      </c>
      <c r="F100" s="69">
        <v>7.979999999999615</v>
      </c>
      <c r="G100" s="72" t="s">
        <v>123</v>
      </c>
      <c r="H100" s="73">
        <v>4.8000000000000001E-2</v>
      </c>
      <c r="I100" s="73">
        <v>4.8600000000000539E-2</v>
      </c>
      <c r="J100" s="69">
        <v>327441.26927599998</v>
      </c>
      <c r="K100" s="71">
        <v>111.13375000000001</v>
      </c>
      <c r="L100" s="69">
        <v>363.89776029300003</v>
      </c>
      <c r="M100" s="124" t="s">
        <v>1993</v>
      </c>
      <c r="N100" s="70">
        <f t="shared" si="4"/>
        <v>5.1680471809729808E-3</v>
      </c>
      <c r="O100" s="70">
        <f>L100/'סכום נכסי הקרן'!$C$41</f>
        <v>1.3953389488326566E-3</v>
      </c>
    </row>
    <row r="101" spans="1:15">
      <c r="A101" s="62" t="s">
        <v>1182</v>
      </c>
      <c r="B101" s="59" t="s">
        <v>1183</v>
      </c>
      <c r="C101" s="59" t="s">
        <v>201</v>
      </c>
      <c r="D101" s="124" t="s">
        <v>1993</v>
      </c>
      <c r="E101" s="78">
        <v>43497</v>
      </c>
      <c r="F101" s="69">
        <v>7.9599999999970068</v>
      </c>
      <c r="G101" s="72" t="s">
        <v>123</v>
      </c>
      <c r="H101" s="73">
        <v>4.8000000000000001E-2</v>
      </c>
      <c r="I101" s="73">
        <v>4.8599999999984329E-2</v>
      </c>
      <c r="J101" s="69">
        <v>494201.13043399999</v>
      </c>
      <c r="K101" s="71">
        <v>113.591307</v>
      </c>
      <c r="L101" s="69">
        <v>561.36952270799998</v>
      </c>
      <c r="M101" s="124" t="s">
        <v>1993</v>
      </c>
      <c r="N101" s="70">
        <f t="shared" si="4"/>
        <v>7.9725255164507652E-3</v>
      </c>
      <c r="O101" s="70">
        <f>L101/'סכום נכסי הקרן'!$C$41</f>
        <v>2.1525297630064543E-3</v>
      </c>
    </row>
    <row r="102" spans="1:15">
      <c r="A102" s="62" t="s">
        <v>1184</v>
      </c>
      <c r="B102" s="59" t="s">
        <v>1185</v>
      </c>
      <c r="C102" s="59" t="s">
        <v>201</v>
      </c>
      <c r="D102" s="124" t="s">
        <v>1993</v>
      </c>
      <c r="E102" s="78">
        <v>43525</v>
      </c>
      <c r="F102" s="69">
        <v>8.0399999999973577</v>
      </c>
      <c r="G102" s="72" t="s">
        <v>123</v>
      </c>
      <c r="H102" s="73">
        <v>4.8000000000000001E-2</v>
      </c>
      <c r="I102" s="73">
        <v>4.8699999999983368E-2</v>
      </c>
      <c r="J102" s="69">
        <v>775496.11649399996</v>
      </c>
      <c r="K102" s="71">
        <v>113.188796</v>
      </c>
      <c r="L102" s="69">
        <v>877.7747152579999</v>
      </c>
      <c r="M102" s="124" t="s">
        <v>1993</v>
      </c>
      <c r="N102" s="70">
        <f t="shared" si="4"/>
        <v>1.2466087010444646E-2</v>
      </c>
      <c r="O102" s="70">
        <f>L102/'סכום נכסי הקרן'!$C$41</f>
        <v>3.3657619863167437E-3</v>
      </c>
    </row>
    <row r="103" spans="1:15">
      <c r="A103" s="62" t="s">
        <v>1186</v>
      </c>
      <c r="B103" s="59" t="s">
        <v>1187</v>
      </c>
      <c r="C103" s="59" t="s">
        <v>201</v>
      </c>
      <c r="D103" s="124" t="s">
        <v>1993</v>
      </c>
      <c r="E103" s="78">
        <v>43556</v>
      </c>
      <c r="F103" s="69">
        <v>8.1200000000011361</v>
      </c>
      <c r="G103" s="72" t="s">
        <v>123</v>
      </c>
      <c r="H103" s="73">
        <v>4.8000000000000001E-2</v>
      </c>
      <c r="I103" s="73">
        <v>4.8700000000004913E-2</v>
      </c>
      <c r="J103" s="69">
        <v>343393.04518199997</v>
      </c>
      <c r="K103" s="71">
        <v>112.60576500000001</v>
      </c>
      <c r="L103" s="69">
        <v>386.68036656300001</v>
      </c>
      <c r="M103" s="124" t="s">
        <v>1993</v>
      </c>
      <c r="N103" s="70">
        <f t="shared" si="4"/>
        <v>5.4916039514628255E-3</v>
      </c>
      <c r="O103" s="70">
        <f>L103/'סכום נכסי הקרן'!$C$41</f>
        <v>1.4826971613670073E-3</v>
      </c>
    </row>
    <row r="104" spans="1:15">
      <c r="A104" s="62" t="s">
        <v>1188</v>
      </c>
      <c r="B104" s="59" t="s">
        <v>1189</v>
      </c>
      <c r="C104" s="59" t="s">
        <v>201</v>
      </c>
      <c r="D104" s="124" t="s">
        <v>1993</v>
      </c>
      <c r="E104" s="78">
        <v>43586</v>
      </c>
      <c r="F104" s="69">
        <v>8.2099999999953788</v>
      </c>
      <c r="G104" s="72" t="s">
        <v>123</v>
      </c>
      <c r="H104" s="73">
        <v>4.8000000000000001E-2</v>
      </c>
      <c r="I104" s="73">
        <v>4.8499999999976472E-2</v>
      </c>
      <c r="J104" s="69">
        <v>836594.97785599995</v>
      </c>
      <c r="K104" s="71">
        <v>111.74923800000001</v>
      </c>
      <c r="L104" s="69">
        <v>934.88850979200004</v>
      </c>
      <c r="M104" s="124" t="s">
        <v>1993</v>
      </c>
      <c r="N104" s="70">
        <f t="shared" si="4"/>
        <v>1.3277212598572613E-2</v>
      </c>
      <c r="O104" s="70">
        <f>L104/'סכום נכסי הקרן'!$C$41</f>
        <v>3.5847605917622661E-3</v>
      </c>
    </row>
    <row r="105" spans="1:15">
      <c r="A105" s="62" t="s">
        <v>1190</v>
      </c>
      <c r="B105" s="59" t="s">
        <v>1191</v>
      </c>
      <c r="C105" s="59" t="s">
        <v>201</v>
      </c>
      <c r="D105" s="124" t="s">
        <v>1993</v>
      </c>
      <c r="E105" s="78">
        <v>43617</v>
      </c>
      <c r="F105" s="69">
        <v>8.2899999831981646</v>
      </c>
      <c r="G105" s="72" t="s">
        <v>123</v>
      </c>
      <c r="H105" s="73">
        <v>4.8000000000000001E-2</v>
      </c>
      <c r="I105" s="73">
        <v>4.8499999879986884E-2</v>
      </c>
      <c r="J105" s="69">
        <v>210.247862</v>
      </c>
      <c r="K105" s="71">
        <v>110.968</v>
      </c>
      <c r="L105" s="69">
        <v>0.23330784800000001</v>
      </c>
      <c r="M105" s="124" t="s">
        <v>1993</v>
      </c>
      <c r="N105" s="70">
        <f t="shared" si="4"/>
        <v>3.3134195857222113E-6</v>
      </c>
      <c r="O105" s="70">
        <f>L105/'סכום נכסי הקרן'!$C$41</f>
        <v>8.9460162415017602E-7</v>
      </c>
    </row>
    <row r="106" spans="1:15">
      <c r="A106" s="62" t="s">
        <v>1192</v>
      </c>
      <c r="B106" s="59" t="s">
        <v>1193</v>
      </c>
      <c r="C106" s="59" t="s">
        <v>201</v>
      </c>
      <c r="D106" s="124" t="s">
        <v>1993</v>
      </c>
      <c r="E106" s="78">
        <v>43647</v>
      </c>
      <c r="F106" s="69">
        <v>8.1799999999965749</v>
      </c>
      <c r="G106" s="72" t="s">
        <v>123</v>
      </c>
      <c r="H106" s="73">
        <v>4.8000000000000001E-2</v>
      </c>
      <c r="I106" s="73">
        <v>4.8499999999965758E-2</v>
      </c>
      <c r="J106" s="69">
        <v>259670.68120399999</v>
      </c>
      <c r="K106" s="71">
        <v>112.402232</v>
      </c>
      <c r="L106" s="69">
        <v>291.87564049999997</v>
      </c>
      <c r="M106" s="124" t="s">
        <v>1993</v>
      </c>
      <c r="N106" s="70">
        <f t="shared" si="4"/>
        <v>4.145194737846602E-3</v>
      </c>
      <c r="O106" s="70">
        <f>L106/'סכום נכסי הקרן'!$C$41</f>
        <v>1.1191754768625393E-3</v>
      </c>
    </row>
    <row r="107" spans="1:15">
      <c r="A107" s="62" t="s">
        <v>1194</v>
      </c>
      <c r="B107" s="59" t="s">
        <v>1195</v>
      </c>
      <c r="C107" s="59" t="s">
        <v>201</v>
      </c>
      <c r="D107" s="124" t="s">
        <v>1993</v>
      </c>
      <c r="E107" s="78">
        <v>43678</v>
      </c>
      <c r="F107" s="69">
        <v>8.2599999999950064</v>
      </c>
      <c r="G107" s="72" t="s">
        <v>123</v>
      </c>
      <c r="H107" s="73">
        <v>4.8000000000000001E-2</v>
      </c>
      <c r="I107" s="73">
        <v>4.8499999999980205E-2</v>
      </c>
      <c r="J107" s="69">
        <v>583246.30414599995</v>
      </c>
      <c r="K107" s="71">
        <v>112.623751</v>
      </c>
      <c r="L107" s="69">
        <v>656.87386397800003</v>
      </c>
      <c r="M107" s="124" t="s">
        <v>1993</v>
      </c>
      <c r="N107" s="70">
        <f t="shared" si="4"/>
        <v>9.328870609846494E-3</v>
      </c>
      <c r="O107" s="70">
        <f>L107/'סכום נכסי הקרן'!$C$41</f>
        <v>2.5187340700880347E-3</v>
      </c>
    </row>
    <row r="108" spans="1:15">
      <c r="A108" s="62" t="s">
        <v>1196</v>
      </c>
      <c r="B108" s="59" t="s">
        <v>1197</v>
      </c>
      <c r="C108" s="59" t="s">
        <v>201</v>
      </c>
      <c r="D108" s="124" t="s">
        <v>1993</v>
      </c>
      <c r="E108" s="78">
        <v>43709</v>
      </c>
      <c r="F108" s="69">
        <v>8.3499999964714249</v>
      </c>
      <c r="G108" s="72" t="s">
        <v>123</v>
      </c>
      <c r="H108" s="73">
        <v>4.8000000000000001E-2</v>
      </c>
      <c r="I108" s="73">
        <v>4.8499999964714248E-2</v>
      </c>
      <c r="J108" s="69">
        <v>251.881102</v>
      </c>
      <c r="K108" s="71">
        <v>112.51356199999999</v>
      </c>
      <c r="L108" s="69">
        <v>0.2834004</v>
      </c>
      <c r="M108" s="124" t="s">
        <v>1993</v>
      </c>
      <c r="N108" s="70">
        <f t="shared" si="4"/>
        <v>4.0248300432718787E-6</v>
      </c>
      <c r="O108" s="70">
        <f>L108/'סכום נכסי הקרן'!$C$41</f>
        <v>1.0866777963028895E-6</v>
      </c>
    </row>
    <row r="109" spans="1:15">
      <c r="A109" s="62" t="s">
        <v>1198</v>
      </c>
      <c r="B109" s="59" t="s">
        <v>1199</v>
      </c>
      <c r="C109" s="59" t="s">
        <v>201</v>
      </c>
      <c r="D109" s="124" t="s">
        <v>1993</v>
      </c>
      <c r="E109" s="78">
        <v>43740</v>
      </c>
      <c r="F109" s="69">
        <v>8.4299999999969639</v>
      </c>
      <c r="G109" s="72" t="s">
        <v>123</v>
      </c>
      <c r="H109" s="73">
        <v>4.8000000000000001E-2</v>
      </c>
      <c r="I109" s="73">
        <v>4.8499999999990592E-2</v>
      </c>
      <c r="J109" s="69">
        <v>665474.03480799997</v>
      </c>
      <c r="K109" s="71">
        <v>111.81374700000001</v>
      </c>
      <c r="L109" s="69">
        <v>744.091453882</v>
      </c>
      <c r="M109" s="124" t="s">
        <v>1993</v>
      </c>
      <c r="N109" s="70">
        <f t="shared" si="4"/>
        <v>1.0567527916425401E-2</v>
      </c>
      <c r="O109" s="70">
        <f>L109/'סכום נכסי הקרן'!$C$41</f>
        <v>2.853163444202284E-3</v>
      </c>
    </row>
    <row r="110" spans="1:15">
      <c r="A110" s="62" t="s">
        <v>1200</v>
      </c>
      <c r="B110" s="59" t="s">
        <v>1201</v>
      </c>
      <c r="C110" s="59" t="s">
        <v>201</v>
      </c>
      <c r="D110" s="124" t="s">
        <v>1993</v>
      </c>
      <c r="E110" s="78">
        <v>43770</v>
      </c>
      <c r="F110" s="69">
        <v>8.5100000000010017</v>
      </c>
      <c r="G110" s="72" t="s">
        <v>123</v>
      </c>
      <c r="H110" s="73">
        <v>4.8000000000000001E-2</v>
      </c>
      <c r="I110" s="73">
        <v>4.8500000000007419E-2</v>
      </c>
      <c r="J110" s="69">
        <v>965820.39149199997</v>
      </c>
      <c r="K110" s="71">
        <v>111.608464</v>
      </c>
      <c r="L110" s="69">
        <v>1077.937299192</v>
      </c>
      <c r="M110" s="124" t="s">
        <v>1993</v>
      </c>
      <c r="N110" s="70">
        <f t="shared" si="4"/>
        <v>1.5308780180096109E-2</v>
      </c>
      <c r="O110" s="70">
        <f>L110/'סכום נכסי הקרן'!$C$41</f>
        <v>4.1332705558589583E-3</v>
      </c>
    </row>
    <row r="111" spans="1:15">
      <c r="A111" s="62" t="s">
        <v>1202</v>
      </c>
      <c r="B111" s="59" t="s">
        <v>1203</v>
      </c>
      <c r="C111" s="59" t="s">
        <v>201</v>
      </c>
      <c r="D111" s="124" t="s">
        <v>1993</v>
      </c>
      <c r="E111" s="78">
        <v>43800</v>
      </c>
      <c r="F111" s="69">
        <v>8.5999999999983316</v>
      </c>
      <c r="G111" s="72" t="s">
        <v>123</v>
      </c>
      <c r="H111" s="73">
        <v>4.8000000000000001E-2</v>
      </c>
      <c r="I111" s="73">
        <v>4.8499999999978095E-2</v>
      </c>
      <c r="J111" s="69">
        <v>432908.67450600001</v>
      </c>
      <c r="K111" s="71">
        <v>110.743578</v>
      </c>
      <c r="L111" s="69">
        <v>479.41855727300003</v>
      </c>
      <c r="M111" s="124" t="s">
        <v>1993</v>
      </c>
      <c r="N111" s="70">
        <f t="shared" si="4"/>
        <v>6.8086643936085848E-3</v>
      </c>
      <c r="O111" s="70">
        <f>L111/'סכום נכסי הקרן'!$C$41</f>
        <v>1.8382948694643138E-3</v>
      </c>
    </row>
    <row r="112" spans="1:15">
      <c r="A112" s="62" t="s">
        <v>1204</v>
      </c>
      <c r="B112" s="59" t="s">
        <v>1205</v>
      </c>
      <c r="C112" s="59" t="s">
        <v>201</v>
      </c>
      <c r="D112" s="124" t="s">
        <v>1993</v>
      </c>
      <c r="E112" s="78">
        <v>43831</v>
      </c>
      <c r="F112" s="69">
        <v>8.480000000000544</v>
      </c>
      <c r="G112" s="72" t="s">
        <v>123</v>
      </c>
      <c r="H112" s="73">
        <v>4.8000000000000001E-2</v>
      </c>
      <c r="I112" s="73">
        <v>4.8600000000000296E-2</v>
      </c>
      <c r="J112" s="69">
        <v>583693.86147600005</v>
      </c>
      <c r="K112" s="71">
        <v>113.373231</v>
      </c>
      <c r="L112" s="69">
        <v>661.75258959300004</v>
      </c>
      <c r="M112" s="124" t="s">
        <v>1993</v>
      </c>
      <c r="N112" s="70">
        <f t="shared" si="4"/>
        <v>9.3981578847696489E-3</v>
      </c>
      <c r="O112" s="70">
        <f>L112/'סכום נכסי הקרן'!$C$41</f>
        <v>2.5374411812991507E-3</v>
      </c>
    </row>
    <row r="113" spans="1:15">
      <c r="A113" s="62" t="s">
        <v>1206</v>
      </c>
      <c r="B113" s="59" t="s">
        <v>1207</v>
      </c>
      <c r="C113" s="59" t="s">
        <v>201</v>
      </c>
      <c r="D113" s="124" t="s">
        <v>1993</v>
      </c>
      <c r="E113" s="78">
        <v>43863</v>
      </c>
      <c r="F113" s="69">
        <v>8.5599999999935825</v>
      </c>
      <c r="G113" s="72" t="s">
        <v>123</v>
      </c>
      <c r="H113" s="73">
        <v>4.8000000000000001E-2</v>
      </c>
      <c r="I113" s="73">
        <v>4.8799999999972171E-2</v>
      </c>
      <c r="J113" s="69">
        <v>624767.13439799997</v>
      </c>
      <c r="K113" s="71">
        <v>112.718281</v>
      </c>
      <c r="L113" s="69">
        <v>704.22677376699994</v>
      </c>
      <c r="M113" s="124" t="s">
        <v>1993</v>
      </c>
      <c r="N113" s="70">
        <f t="shared" si="4"/>
        <v>1.0001372885619957E-2</v>
      </c>
      <c r="O113" s="70">
        <f>L113/'סכום נכסי הקרן'!$C$41</f>
        <v>2.700305287552936E-3</v>
      </c>
    </row>
    <row r="114" spans="1:15">
      <c r="A114" s="62" t="s">
        <v>1208</v>
      </c>
      <c r="B114" s="59" t="s">
        <v>1209</v>
      </c>
      <c r="C114" s="59" t="s">
        <v>201</v>
      </c>
      <c r="D114" s="124" t="s">
        <v>1993</v>
      </c>
      <c r="E114" s="78">
        <v>43891</v>
      </c>
      <c r="F114" s="69">
        <v>8.6399999926134932</v>
      </c>
      <c r="G114" s="72" t="s">
        <v>123</v>
      </c>
      <c r="H114" s="73">
        <v>4.8000000000000001E-2</v>
      </c>
      <c r="I114" s="73">
        <v>4.8499999976217685E-2</v>
      </c>
      <c r="J114" s="69">
        <v>316.41262399999999</v>
      </c>
      <c r="K114" s="71">
        <v>112.956461</v>
      </c>
      <c r="L114" s="69">
        <v>0.35740850100000005</v>
      </c>
      <c r="M114" s="124" t="s">
        <v>1993</v>
      </c>
      <c r="N114" s="70">
        <f t="shared" si="4"/>
        <v>5.0758872342649045E-6</v>
      </c>
      <c r="O114" s="70">
        <f>L114/'סכום נכסי הקרן'!$C$41</f>
        <v>1.3704563657870601E-6</v>
      </c>
    </row>
    <row r="115" spans="1:15">
      <c r="A115" s="62" t="s">
        <v>1210</v>
      </c>
      <c r="B115" s="59" t="s">
        <v>1211</v>
      </c>
      <c r="C115" s="59" t="s">
        <v>201</v>
      </c>
      <c r="D115" s="124" t="s">
        <v>1993</v>
      </c>
      <c r="E115" s="78">
        <v>44045</v>
      </c>
      <c r="F115" s="69">
        <v>8.8500000000238686</v>
      </c>
      <c r="G115" s="72" t="s">
        <v>123</v>
      </c>
      <c r="H115" s="73">
        <v>4.8000000000000001E-2</v>
      </c>
      <c r="I115" s="73">
        <v>4.8500000000137121E-2</v>
      </c>
      <c r="J115" s="69">
        <v>86482.647790000017</v>
      </c>
      <c r="K115" s="71">
        <v>113.84748399999999</v>
      </c>
      <c r="L115" s="69">
        <v>98.458318588999987</v>
      </c>
      <c r="M115" s="124" t="s">
        <v>1993</v>
      </c>
      <c r="N115" s="70">
        <f t="shared" si="4"/>
        <v>1.3982972454062918E-3</v>
      </c>
      <c r="O115" s="70">
        <f>L115/'סכום נכסי הקרן'!$C$41</f>
        <v>3.7753111383040508E-4</v>
      </c>
    </row>
    <row r="116" spans="1:15">
      <c r="A116" s="62" t="s">
        <v>1212</v>
      </c>
      <c r="B116" s="59" t="s">
        <v>1213</v>
      </c>
      <c r="C116" s="59" t="s">
        <v>201</v>
      </c>
      <c r="D116" s="124" t="s">
        <v>1993</v>
      </c>
      <c r="E116" s="78">
        <v>44075</v>
      </c>
      <c r="F116" s="69">
        <v>8.9300000000016233</v>
      </c>
      <c r="G116" s="72" t="s">
        <v>123</v>
      </c>
      <c r="H116" s="73">
        <v>4.8000000000000001E-2</v>
      </c>
      <c r="I116" s="73">
        <v>4.8600000000009275E-2</v>
      </c>
      <c r="J116" s="69">
        <v>1142565.985264</v>
      </c>
      <c r="K116" s="71">
        <v>113.150803</v>
      </c>
      <c r="L116" s="69">
        <v>1292.8225877300001</v>
      </c>
      <c r="M116" s="124" t="s">
        <v>1993</v>
      </c>
      <c r="N116" s="70">
        <f t="shared" si="4"/>
        <v>1.8360564034899735E-2</v>
      </c>
      <c r="O116" s="70">
        <f>L116/'סכום נכסי הקרן'!$C$41</f>
        <v>4.9572322433032402E-3</v>
      </c>
    </row>
    <row r="117" spans="1:15">
      <c r="A117" s="62" t="s">
        <v>1214</v>
      </c>
      <c r="B117" s="59" t="s">
        <v>1215</v>
      </c>
      <c r="C117" s="59" t="s">
        <v>201</v>
      </c>
      <c r="D117" s="124" t="s">
        <v>1993</v>
      </c>
      <c r="E117" s="78">
        <v>44166</v>
      </c>
      <c r="F117" s="69">
        <v>9.1900000000000936</v>
      </c>
      <c r="G117" s="72" t="s">
        <v>123</v>
      </c>
      <c r="H117" s="73">
        <v>4.8000000000000001E-2</v>
      </c>
      <c r="I117" s="73">
        <v>4.8599999999998623E-2</v>
      </c>
      <c r="J117" s="69">
        <v>2085769.1191260002</v>
      </c>
      <c r="K117" s="71">
        <v>111.61021</v>
      </c>
      <c r="L117" s="69">
        <v>2327.9312974620002</v>
      </c>
      <c r="M117" s="124" t="s">
        <v>1993</v>
      </c>
      <c r="N117" s="70">
        <f t="shared" si="4"/>
        <v>3.3061095978332927E-2</v>
      </c>
      <c r="O117" s="70">
        <f>L117/'סכום נכסי הקרן'!$C$41</f>
        <v>8.9262797521476069E-3</v>
      </c>
    </row>
    <row r="118" spans="1:15">
      <c r="A118" s="62" t="s">
        <v>1216</v>
      </c>
      <c r="B118" s="59" t="s">
        <v>1217</v>
      </c>
      <c r="C118" s="59" t="s">
        <v>201</v>
      </c>
      <c r="D118" s="124" t="s">
        <v>1993</v>
      </c>
      <c r="E118" s="78">
        <v>44197</v>
      </c>
      <c r="F118" s="69">
        <v>9.0499999999994412</v>
      </c>
      <c r="G118" s="72" t="s">
        <v>123</v>
      </c>
      <c r="H118" s="73">
        <v>4.8000000000000001E-2</v>
      </c>
      <c r="I118" s="73">
        <v>4.8499999999988851E-2</v>
      </c>
      <c r="J118" s="69">
        <v>629059.52144200006</v>
      </c>
      <c r="K118" s="71">
        <v>114.065203</v>
      </c>
      <c r="L118" s="69">
        <v>717.53801756799999</v>
      </c>
      <c r="M118" s="124" t="s">
        <v>1993</v>
      </c>
      <c r="N118" s="70">
        <f t="shared" si="4"/>
        <v>1.0190418116196842E-2</v>
      </c>
      <c r="O118" s="70">
        <f>L118/'סכום נכסי הקרן'!$C$41</f>
        <v>2.7513462637820492E-3</v>
      </c>
    </row>
    <row r="119" spans="1:15">
      <c r="A119" s="62" t="s">
        <v>1218</v>
      </c>
      <c r="B119" s="59" t="s">
        <v>1219</v>
      </c>
      <c r="C119" s="59" t="s">
        <v>201</v>
      </c>
      <c r="D119" s="124" t="s">
        <v>1993</v>
      </c>
      <c r="E119" s="78">
        <v>44228</v>
      </c>
      <c r="F119" s="69">
        <v>9.1300000000023402</v>
      </c>
      <c r="G119" s="72" t="s">
        <v>123</v>
      </c>
      <c r="H119" s="73">
        <v>4.8000000000000001E-2</v>
      </c>
      <c r="I119" s="73">
        <v>4.8500000000012998E-2</v>
      </c>
      <c r="J119" s="69">
        <v>1149889.2721800001</v>
      </c>
      <c r="K119" s="71">
        <v>113.748986</v>
      </c>
      <c r="L119" s="69">
        <v>1307.987390838</v>
      </c>
      <c r="M119" s="124" t="s">
        <v>1993</v>
      </c>
      <c r="N119" s="70">
        <f t="shared" si="4"/>
        <v>1.8575933368003641E-2</v>
      </c>
      <c r="O119" s="70">
        <f>L119/'סכום נכסי הקרן'!$C$41</f>
        <v>5.015380555100854E-3</v>
      </c>
    </row>
    <row r="120" spans="1:15">
      <c r="A120" s="62" t="s">
        <v>1220</v>
      </c>
      <c r="B120" s="59" t="s">
        <v>1221</v>
      </c>
      <c r="C120" s="59" t="s">
        <v>201</v>
      </c>
      <c r="D120" s="124" t="s">
        <v>1993</v>
      </c>
      <c r="E120" s="78">
        <v>44256</v>
      </c>
      <c r="F120" s="69">
        <v>9.2199999999965634</v>
      </c>
      <c r="G120" s="72" t="s">
        <v>123</v>
      </c>
      <c r="H120" s="73">
        <v>4.8000000000000001E-2</v>
      </c>
      <c r="I120" s="73">
        <v>4.8499999999984847E-2</v>
      </c>
      <c r="J120" s="69">
        <v>436218.51708600001</v>
      </c>
      <c r="K120" s="71">
        <v>113.414186</v>
      </c>
      <c r="L120" s="69">
        <v>494.73367823500001</v>
      </c>
      <c r="M120" s="124" t="s">
        <v>1993</v>
      </c>
      <c r="N120" s="70">
        <f t="shared" si="4"/>
        <v>7.0261685289739568E-3</v>
      </c>
      <c r="O120" s="70">
        <f>L120/'סכום נכסי הקרן'!$C$41</f>
        <v>1.8970195639146333E-3</v>
      </c>
    </row>
    <row r="121" spans="1:15">
      <c r="A121" s="62" t="s">
        <v>1222</v>
      </c>
      <c r="B121" s="59" t="s">
        <v>1223</v>
      </c>
      <c r="C121" s="59" t="s">
        <v>201</v>
      </c>
      <c r="D121" s="124" t="s">
        <v>1993</v>
      </c>
      <c r="E121" s="78">
        <v>44287</v>
      </c>
      <c r="F121" s="69">
        <v>9.3000000000016012</v>
      </c>
      <c r="G121" s="72" t="s">
        <v>123</v>
      </c>
      <c r="H121" s="73">
        <v>4.8000000000000001E-2</v>
      </c>
      <c r="I121" s="73">
        <v>4.8500000000006552E-2</v>
      </c>
      <c r="J121" s="69">
        <v>610372.44166799996</v>
      </c>
      <c r="K121" s="71">
        <v>112.628811</v>
      </c>
      <c r="L121" s="69">
        <v>687.45522504299993</v>
      </c>
      <c r="M121" s="124" t="s">
        <v>1993</v>
      </c>
      <c r="N121" s="70">
        <f t="shared" si="4"/>
        <v>9.7631846784877394E-3</v>
      </c>
      <c r="O121" s="70">
        <f>L121/'סכום נכסי הקרן'!$C$41</f>
        <v>2.6359960289633823E-3</v>
      </c>
    </row>
    <row r="122" spans="1:15">
      <c r="A122" s="62" t="s">
        <v>1224</v>
      </c>
      <c r="B122" s="59" t="s">
        <v>1225</v>
      </c>
      <c r="C122" s="59" t="s">
        <v>201</v>
      </c>
      <c r="D122" s="124" t="s">
        <v>1993</v>
      </c>
      <c r="E122" s="78">
        <v>44318</v>
      </c>
      <c r="F122" s="69">
        <v>9.3899999999972792</v>
      </c>
      <c r="G122" s="72" t="s">
        <v>123</v>
      </c>
      <c r="H122" s="73">
        <v>4.8000000000000001E-2</v>
      </c>
      <c r="I122" s="73">
        <v>4.8499999999983216E-2</v>
      </c>
      <c r="J122" s="69">
        <v>962142.09473799984</v>
      </c>
      <c r="K122" s="71">
        <v>111.500624</v>
      </c>
      <c r="L122" s="69">
        <v>1072.7944361280001</v>
      </c>
      <c r="M122" s="124" t="s">
        <v>1993</v>
      </c>
      <c r="N122" s="70">
        <f t="shared" si="4"/>
        <v>1.523574164603469E-2</v>
      </c>
      <c r="O122" s="70">
        <f>L122/'סכום נכסי הקרן'!$C$41</f>
        <v>4.1135506292072146E-3</v>
      </c>
    </row>
    <row r="123" spans="1:15">
      <c r="A123" s="62" t="s">
        <v>1226</v>
      </c>
      <c r="B123" s="59" t="s">
        <v>1227</v>
      </c>
      <c r="C123" s="59" t="s">
        <v>201</v>
      </c>
      <c r="D123" s="124" t="s">
        <v>1993</v>
      </c>
      <c r="E123" s="78">
        <v>44348</v>
      </c>
      <c r="F123" s="69">
        <v>9.4699999999989739</v>
      </c>
      <c r="G123" s="72" t="s">
        <v>123</v>
      </c>
      <c r="H123" s="73">
        <v>4.8000000000000001E-2</v>
      </c>
      <c r="I123" s="73">
        <v>4.8499999999995332E-2</v>
      </c>
      <c r="J123" s="69">
        <v>775104.76403799991</v>
      </c>
      <c r="K123" s="71">
        <v>110.744517</v>
      </c>
      <c r="L123" s="69">
        <v>858.38602500400009</v>
      </c>
      <c r="M123" s="124" t="s">
        <v>1993</v>
      </c>
      <c r="N123" s="70">
        <f t="shared" si="4"/>
        <v>1.2190730366509101E-2</v>
      </c>
      <c r="O123" s="70">
        <f>L123/'סכום נכסי הקרן'!$C$41</f>
        <v>3.2914174928071515E-3</v>
      </c>
    </row>
    <row r="124" spans="1:15">
      <c r="A124" s="62" t="s">
        <v>1228</v>
      </c>
      <c r="B124" s="59" t="s">
        <v>1229</v>
      </c>
      <c r="C124" s="59" t="s">
        <v>201</v>
      </c>
      <c r="D124" s="124" t="s">
        <v>1993</v>
      </c>
      <c r="E124" s="78">
        <v>44378</v>
      </c>
      <c r="F124" s="69">
        <v>9.3199999999918326</v>
      </c>
      <c r="G124" s="72" t="s">
        <v>123</v>
      </c>
      <c r="H124" s="73">
        <v>4.8000000000000001E-2</v>
      </c>
      <c r="I124" s="73">
        <v>4.8499999999960304E-2</v>
      </c>
      <c r="J124" s="69">
        <v>235059.19137800002</v>
      </c>
      <c r="K124" s="71">
        <v>112.50970100000001</v>
      </c>
      <c r="L124" s="69">
        <v>264.464393513</v>
      </c>
      <c r="M124" s="124" t="s">
        <v>1993</v>
      </c>
      <c r="N124" s="70">
        <f t="shared" si="4"/>
        <v>3.7559023783551434E-3</v>
      </c>
      <c r="O124" s="70">
        <f>L124/'סכום נכסי הקרן'!$C$41</f>
        <v>1.0140690850940473E-3</v>
      </c>
    </row>
    <row r="125" spans="1:15">
      <c r="A125" s="62" t="s">
        <v>1230</v>
      </c>
      <c r="B125" s="59" t="s">
        <v>1231</v>
      </c>
      <c r="C125" s="59" t="s">
        <v>201</v>
      </c>
      <c r="D125" s="124" t="s">
        <v>1993</v>
      </c>
      <c r="E125" s="78">
        <v>44409</v>
      </c>
      <c r="F125" s="69">
        <v>9.4100000000005402</v>
      </c>
      <c r="G125" s="72" t="s">
        <v>123</v>
      </c>
      <c r="H125" s="73">
        <v>4.8000000000000001E-2</v>
      </c>
      <c r="I125" s="73">
        <v>4.8600000000008414E-2</v>
      </c>
      <c r="J125" s="69">
        <v>297563.17459000001</v>
      </c>
      <c r="K125" s="71">
        <v>111.838185</v>
      </c>
      <c r="L125" s="69">
        <v>332.78925340199999</v>
      </c>
      <c r="M125" s="124" t="s">
        <v>1993</v>
      </c>
      <c r="N125" s="70">
        <f t="shared" si="4"/>
        <v>4.7262466290463523E-3</v>
      </c>
      <c r="O125" s="70">
        <f>L125/'סכום נכסי הקרן'!$C$41</f>
        <v>1.276055688418821E-3</v>
      </c>
    </row>
    <row r="126" spans="1:15">
      <c r="A126" s="62" t="s">
        <v>1232</v>
      </c>
      <c r="B126" s="59" t="s">
        <v>1233</v>
      </c>
      <c r="C126" s="59" t="s">
        <v>201</v>
      </c>
      <c r="D126" s="124" t="s">
        <v>1993</v>
      </c>
      <c r="E126" s="78">
        <v>44440</v>
      </c>
      <c r="F126" s="69">
        <v>9.4899999999965114</v>
      </c>
      <c r="G126" s="72" t="s">
        <v>123</v>
      </c>
      <c r="H126" s="73">
        <v>4.8000000000000001E-2</v>
      </c>
      <c r="I126" s="73">
        <v>4.8499999999982453E-2</v>
      </c>
      <c r="J126" s="69">
        <v>871789.63728999998</v>
      </c>
      <c r="K126" s="71">
        <v>111.07546600000001</v>
      </c>
      <c r="L126" s="69">
        <v>968.34440296199989</v>
      </c>
      <c r="M126" s="124" t="s">
        <v>1993</v>
      </c>
      <c r="N126" s="70">
        <f t="shared" si="4"/>
        <v>1.3752350544585073E-2</v>
      </c>
      <c r="O126" s="70">
        <f>L126/'סכום נכסי הקרן'!$C$41</f>
        <v>3.7130447306107659E-3</v>
      </c>
    </row>
    <row r="127" spans="1:15">
      <c r="A127" s="62" t="s">
        <v>1234</v>
      </c>
      <c r="B127" s="59" t="s">
        <v>1235</v>
      </c>
      <c r="C127" s="59" t="s">
        <v>201</v>
      </c>
      <c r="D127" s="124" t="s">
        <v>1993</v>
      </c>
      <c r="E127" s="78">
        <v>44501</v>
      </c>
      <c r="F127" s="69">
        <v>9.6600000000009274</v>
      </c>
      <c r="G127" s="72" t="s">
        <v>123</v>
      </c>
      <c r="H127" s="73">
        <v>4.8000000000000001E-2</v>
      </c>
      <c r="I127" s="73">
        <v>4.8500000000005823E-2</v>
      </c>
      <c r="J127" s="69">
        <v>1099213.2924520001</v>
      </c>
      <c r="K127" s="71">
        <v>109.6622</v>
      </c>
      <c r="L127" s="69">
        <v>1205.4214819179999</v>
      </c>
      <c r="M127" s="124" t="s">
        <v>1993</v>
      </c>
      <c r="N127" s="70">
        <f t="shared" si="4"/>
        <v>1.7119300449924827E-2</v>
      </c>
      <c r="O127" s="70">
        <f>L127/'סכום נכסי הקרן'!$C$41</f>
        <v>4.6220991910625939E-3</v>
      </c>
    </row>
    <row r="128" spans="1:15">
      <c r="A128" s="62" t="s">
        <v>1236</v>
      </c>
      <c r="B128" s="59" t="s">
        <v>1237</v>
      </c>
      <c r="C128" s="59" t="s">
        <v>201</v>
      </c>
      <c r="D128" s="124" t="s">
        <v>1993</v>
      </c>
      <c r="E128" s="78">
        <v>44531</v>
      </c>
      <c r="F128" s="69">
        <v>9.7499999999905462</v>
      </c>
      <c r="G128" s="72" t="s">
        <v>123</v>
      </c>
      <c r="H128" s="73">
        <v>4.8000000000000001E-2</v>
      </c>
      <c r="I128" s="73">
        <v>4.8499999999960727E-2</v>
      </c>
      <c r="J128" s="69">
        <v>315040.80874200002</v>
      </c>
      <c r="K128" s="71">
        <v>109.122838</v>
      </c>
      <c r="L128" s="69">
        <v>343.78147259100001</v>
      </c>
      <c r="M128" s="124" t="s">
        <v>1993</v>
      </c>
      <c r="N128" s="70">
        <f t="shared" si="4"/>
        <v>4.882357255686671E-3</v>
      </c>
      <c r="O128" s="70">
        <f>L128/'סכום נכסי הקרן'!$C$41</f>
        <v>1.3182045369200259E-3</v>
      </c>
    </row>
    <row r="129" spans="1:15">
      <c r="A129" s="62" t="s">
        <v>1238</v>
      </c>
      <c r="B129" s="59" t="s">
        <v>1239</v>
      </c>
      <c r="C129" s="59" t="s">
        <v>201</v>
      </c>
      <c r="D129" s="124" t="s">
        <v>1993</v>
      </c>
      <c r="E129" s="78">
        <v>44563</v>
      </c>
      <c r="F129" s="69">
        <v>9.5999999999990084</v>
      </c>
      <c r="G129" s="72" t="s">
        <v>123</v>
      </c>
      <c r="H129" s="73">
        <v>4.8000000000000001E-2</v>
      </c>
      <c r="I129" s="73">
        <v>4.8499999999995033E-2</v>
      </c>
      <c r="J129" s="69">
        <v>905027.53444399999</v>
      </c>
      <c r="K129" s="71">
        <v>111.391143</v>
      </c>
      <c r="L129" s="69">
        <v>1008.12051323</v>
      </c>
      <c r="M129" s="124" t="s">
        <v>1993</v>
      </c>
      <c r="N129" s="70">
        <f t="shared" si="4"/>
        <v>1.4317247713435725E-2</v>
      </c>
      <c r="O129" s="70">
        <f>L129/'סכום נכסי הקרן'!$C$41</f>
        <v>3.8655632727565468E-3</v>
      </c>
    </row>
    <row r="130" spans="1:15">
      <c r="A130" s="62" t="s">
        <v>1240</v>
      </c>
      <c r="B130" s="59" t="s">
        <v>1241</v>
      </c>
      <c r="C130" s="59" t="s">
        <v>201</v>
      </c>
      <c r="D130" s="124" t="s">
        <v>1993</v>
      </c>
      <c r="E130" s="78">
        <v>44652</v>
      </c>
      <c r="F130" s="69">
        <v>9.8500000000465597</v>
      </c>
      <c r="G130" s="72" t="s">
        <v>123</v>
      </c>
      <c r="H130" s="73">
        <v>4.8000000000000001E-2</v>
      </c>
      <c r="I130" s="73">
        <v>4.8500000000179073E-2</v>
      </c>
      <c r="J130" s="69">
        <v>64144.332867999998</v>
      </c>
      <c r="K130" s="71">
        <v>108.81998</v>
      </c>
      <c r="L130" s="69">
        <v>69.801850495000011</v>
      </c>
      <c r="M130" s="124" t="s">
        <v>1993</v>
      </c>
      <c r="N130" s="70">
        <f t="shared" si="4"/>
        <v>9.9132035434053062E-4</v>
      </c>
      <c r="O130" s="70">
        <f>L130/'סכום נכסי הקרן'!$C$41</f>
        <v>2.6765001416289593E-4</v>
      </c>
    </row>
    <row r="131" spans="1:15">
      <c r="A131" s="62" t="s">
        <v>1242</v>
      </c>
      <c r="B131" s="59" t="s">
        <v>1243</v>
      </c>
      <c r="C131" s="59" t="s">
        <v>201</v>
      </c>
      <c r="D131" s="124" t="s">
        <v>1993</v>
      </c>
      <c r="E131" s="78">
        <v>40057</v>
      </c>
      <c r="F131" s="69">
        <v>0.66000000000057568</v>
      </c>
      <c r="G131" s="72" t="s">
        <v>123</v>
      </c>
      <c r="H131" s="73">
        <v>4.8000000000000001E-2</v>
      </c>
      <c r="I131" s="73">
        <v>4.8200000000083475E-2</v>
      </c>
      <c r="J131" s="69">
        <v>225169.21521600001</v>
      </c>
      <c r="K131" s="71">
        <v>123.422899</v>
      </c>
      <c r="L131" s="69">
        <v>277.91037307400001</v>
      </c>
      <c r="M131" s="124" t="s">
        <v>1993</v>
      </c>
      <c r="N131" s="70">
        <f t="shared" si="4"/>
        <v>3.9468611155281767E-3</v>
      </c>
      <c r="O131" s="70">
        <f>L131/'סכום נכסי הקרן'!$C$41</f>
        <v>1.0656266955931192E-3</v>
      </c>
    </row>
    <row r="132" spans="1:15">
      <c r="A132" s="62" t="s">
        <v>1244</v>
      </c>
      <c r="B132" s="59" t="s">
        <v>1245</v>
      </c>
      <c r="C132" s="59" t="s">
        <v>201</v>
      </c>
      <c r="D132" s="124" t="s">
        <v>1993</v>
      </c>
      <c r="E132" s="78">
        <v>40087</v>
      </c>
      <c r="F132" s="69">
        <v>0.73999999999835642</v>
      </c>
      <c r="G132" s="72" t="s">
        <v>123</v>
      </c>
      <c r="H132" s="73">
        <v>4.8000000000000001E-2</v>
      </c>
      <c r="I132" s="73">
        <v>4.8300000000023866E-2</v>
      </c>
      <c r="J132" s="69">
        <v>208857.31178399999</v>
      </c>
      <c r="K132" s="71">
        <v>122.350264</v>
      </c>
      <c r="L132" s="69">
        <v>255.53747273300002</v>
      </c>
      <c r="M132" s="124" t="s">
        <v>1993</v>
      </c>
      <c r="N132" s="70">
        <f t="shared" si="4"/>
        <v>3.6291229562045325E-3</v>
      </c>
      <c r="O132" s="70">
        <f>L132/'סכום נכסי הקרן'!$C$41</f>
        <v>9.7983947003005712E-4</v>
      </c>
    </row>
    <row r="133" spans="1:15">
      <c r="A133" s="62" t="s">
        <v>1246</v>
      </c>
      <c r="B133" s="59" t="s">
        <v>1247</v>
      </c>
      <c r="C133" s="59" t="s">
        <v>201</v>
      </c>
      <c r="D133" s="124" t="s">
        <v>1993</v>
      </c>
      <c r="E133" s="78">
        <v>40118</v>
      </c>
      <c r="F133" s="69">
        <v>0.82999999999967999</v>
      </c>
      <c r="G133" s="72" t="s">
        <v>123</v>
      </c>
      <c r="H133" s="73">
        <v>4.8000000000000001E-2</v>
      </c>
      <c r="I133" s="73">
        <v>4.8299999999996804E-2</v>
      </c>
      <c r="J133" s="69">
        <v>255684.29847400001</v>
      </c>
      <c r="K133" s="71">
        <v>122.216328</v>
      </c>
      <c r="L133" s="69">
        <v>312.48796156999998</v>
      </c>
      <c r="M133" s="124" t="s">
        <v>1993</v>
      </c>
      <c r="N133" s="70">
        <f t="shared" si="4"/>
        <v>4.437929289753029E-3</v>
      </c>
      <c r="O133" s="70">
        <f>L133/'סכום נכסי הקרן'!$C$41</f>
        <v>1.1982118919030094E-3</v>
      </c>
    </row>
    <row r="134" spans="1:15">
      <c r="A134" s="62" t="s">
        <v>1248</v>
      </c>
      <c r="B134" s="59" t="s">
        <v>1249</v>
      </c>
      <c r="C134" s="59" t="s">
        <v>201</v>
      </c>
      <c r="D134" s="124" t="s">
        <v>1993</v>
      </c>
      <c r="E134" s="78">
        <v>39904</v>
      </c>
      <c r="F134" s="69">
        <v>0.24999999999879655</v>
      </c>
      <c r="G134" s="72" t="s">
        <v>123</v>
      </c>
      <c r="H134" s="73">
        <v>4.8000000000000001E-2</v>
      </c>
      <c r="I134" s="73">
        <v>4.799999999997593E-2</v>
      </c>
      <c r="J134" s="69">
        <v>325342.95397999999</v>
      </c>
      <c r="K134" s="71">
        <v>127.702336</v>
      </c>
      <c r="L134" s="69">
        <v>415.47055109000001</v>
      </c>
      <c r="M134" s="124" t="s">
        <v>1993</v>
      </c>
      <c r="N134" s="70">
        <f t="shared" si="4"/>
        <v>5.9004798727233842E-3</v>
      </c>
      <c r="O134" s="70">
        <f>L134/'סכום נכסי הקרן'!$C$41</f>
        <v>1.5930909867707607E-3</v>
      </c>
    </row>
    <row r="135" spans="1:15">
      <c r="A135" s="62" t="s">
        <v>1250</v>
      </c>
      <c r="B135" s="59" t="s">
        <v>1251</v>
      </c>
      <c r="C135" s="59" t="s">
        <v>201</v>
      </c>
      <c r="D135" s="124" t="s">
        <v>1993</v>
      </c>
      <c r="E135" s="78">
        <v>39965</v>
      </c>
      <c r="F135" s="69">
        <v>0.41999999999696908</v>
      </c>
      <c r="G135" s="72" t="s">
        <v>123</v>
      </c>
      <c r="H135" s="73">
        <v>4.8000000000000001E-2</v>
      </c>
      <c r="I135" s="73">
        <v>4.8199999999886084E-2</v>
      </c>
      <c r="J135" s="69">
        <v>153289.42635600001</v>
      </c>
      <c r="K135" s="71">
        <v>124.83431400000001</v>
      </c>
      <c r="L135" s="69">
        <v>191.35780354899998</v>
      </c>
      <c r="M135" s="124" t="s">
        <v>1993</v>
      </c>
      <c r="N135" s="70">
        <f t="shared" si="4"/>
        <v>2.7176483757204765E-3</v>
      </c>
      <c r="O135" s="70">
        <f>L135/'סכום נכסי הקרן'!$C$41</f>
        <v>7.3374729275607425E-4</v>
      </c>
    </row>
    <row r="136" spans="1:15">
      <c r="A136" s="62" t="s">
        <v>1252</v>
      </c>
      <c r="B136" s="59" t="s">
        <v>1253</v>
      </c>
      <c r="C136" s="59" t="s">
        <v>201</v>
      </c>
      <c r="D136" s="124" t="s">
        <v>1993</v>
      </c>
      <c r="E136" s="78">
        <v>39995</v>
      </c>
      <c r="F136" s="69">
        <v>0.48999999999976429</v>
      </c>
      <c r="G136" s="72" t="s">
        <v>123</v>
      </c>
      <c r="H136" s="73">
        <v>4.8000000000000001E-2</v>
      </c>
      <c r="I136" s="73">
        <v>4.8600000000068019E-2</v>
      </c>
      <c r="J136" s="69">
        <v>234178.64835200002</v>
      </c>
      <c r="K136" s="71">
        <v>126.81438</v>
      </c>
      <c r="L136" s="69">
        <v>296.97220184299999</v>
      </c>
      <c r="M136" s="124" t="s">
        <v>1993</v>
      </c>
      <c r="N136" s="70">
        <f t="shared" si="4"/>
        <v>4.2175756985322064E-3</v>
      </c>
      <c r="O136" s="70">
        <f>L136/'סכום נכסי הקרן'!$C$41</f>
        <v>1.1387178630021982E-3</v>
      </c>
    </row>
    <row r="137" spans="1:15">
      <c r="A137" s="62" t="s">
        <v>1254</v>
      </c>
      <c r="B137" s="59" t="s">
        <v>1255</v>
      </c>
      <c r="C137" s="59" t="s">
        <v>201</v>
      </c>
      <c r="D137" s="124" t="s">
        <v>1993</v>
      </c>
      <c r="E137" s="78">
        <v>40027</v>
      </c>
      <c r="F137" s="69">
        <v>0.58000000000119178</v>
      </c>
      <c r="G137" s="72" t="s">
        <v>123</v>
      </c>
      <c r="H137" s="73">
        <v>4.8000000000000001E-2</v>
      </c>
      <c r="I137" s="73">
        <v>4.830000000001191E-2</v>
      </c>
      <c r="J137" s="69">
        <v>294867.42229999998</v>
      </c>
      <c r="K137" s="71">
        <v>125.213633</v>
      </c>
      <c r="L137" s="69">
        <v>369.214211632</v>
      </c>
      <c r="M137" s="124" t="s">
        <v>1993</v>
      </c>
      <c r="N137" s="70">
        <f t="shared" si="4"/>
        <v>5.243551001972528E-3</v>
      </c>
      <c r="O137" s="70">
        <f>L137/'סכום נכסי הקרן'!$C$41</f>
        <v>1.4157244868390111E-3</v>
      </c>
    </row>
    <row r="138" spans="1:15">
      <c r="A138" s="62" t="s">
        <v>1256</v>
      </c>
      <c r="B138" s="59" t="s">
        <v>1257</v>
      </c>
      <c r="C138" s="59" t="s">
        <v>201</v>
      </c>
      <c r="D138" s="124" t="s">
        <v>1993</v>
      </c>
      <c r="E138" s="78">
        <v>40179</v>
      </c>
      <c r="F138" s="69">
        <v>0.96999999999936526</v>
      </c>
      <c r="G138" s="72" t="s">
        <v>123</v>
      </c>
      <c r="H138" s="73">
        <v>4.8000000000000001E-2</v>
      </c>
      <c r="I138" s="73">
        <v>4.8300000000034558E-2</v>
      </c>
      <c r="J138" s="69">
        <v>114724.55614399999</v>
      </c>
      <c r="K138" s="71">
        <v>123.574303</v>
      </c>
      <c r="L138" s="69">
        <v>141.77007039700001</v>
      </c>
      <c r="M138" s="124" t="s">
        <v>1993</v>
      </c>
      <c r="N138" s="70">
        <f t="shared" si="4"/>
        <v>2.013407315482317E-3</v>
      </c>
      <c r="O138" s="70">
        <f>L138/'סכום נכסי הקרן'!$C$41</f>
        <v>5.4360681100209282E-4</v>
      </c>
    </row>
    <row r="139" spans="1:15">
      <c r="A139" s="62" t="s">
        <v>1258</v>
      </c>
      <c r="B139" s="59" t="s">
        <v>1259</v>
      </c>
      <c r="C139" s="59" t="s">
        <v>201</v>
      </c>
      <c r="D139" s="124" t="s">
        <v>1993</v>
      </c>
      <c r="E139" s="78">
        <v>40210</v>
      </c>
      <c r="F139" s="69">
        <v>1.0499999999978247</v>
      </c>
      <c r="G139" s="72" t="s">
        <v>123</v>
      </c>
      <c r="H139" s="73">
        <v>4.8000000000000001E-2</v>
      </c>
      <c r="I139" s="73">
        <v>4.8199999999991298E-2</v>
      </c>
      <c r="J139" s="69">
        <v>168073.38988000003</v>
      </c>
      <c r="K139" s="71">
        <v>123.086761</v>
      </c>
      <c r="L139" s="69">
        <v>206.87609184900001</v>
      </c>
      <c r="M139" s="124" t="s">
        <v>1993</v>
      </c>
      <c r="N139" s="70">
        <f t="shared" si="4"/>
        <v>2.9380378775348513E-3</v>
      </c>
      <c r="O139" s="70">
        <f>L139/'סכום נכסי הקרן'!$C$41</f>
        <v>7.9325101728235212E-4</v>
      </c>
    </row>
    <row r="140" spans="1:15">
      <c r="A140" s="62" t="s">
        <v>1260</v>
      </c>
      <c r="B140" s="59" t="s">
        <v>1261</v>
      </c>
      <c r="C140" s="59" t="s">
        <v>201</v>
      </c>
      <c r="D140" s="124" t="s">
        <v>1993</v>
      </c>
      <c r="E140" s="78">
        <v>40238</v>
      </c>
      <c r="F140" s="69">
        <v>1.1299999999992902</v>
      </c>
      <c r="G140" s="72" t="s">
        <v>123</v>
      </c>
      <c r="H140" s="73">
        <v>4.8000000000000001E-2</v>
      </c>
      <c r="I140" s="73">
        <v>4.8500000000018584E-2</v>
      </c>
      <c r="J140" s="69">
        <v>239765.82916000002</v>
      </c>
      <c r="K140" s="71">
        <v>123.422369</v>
      </c>
      <c r="L140" s="69">
        <v>295.92466751699999</v>
      </c>
      <c r="M140" s="124" t="s">
        <v>1993</v>
      </c>
      <c r="N140" s="70">
        <f t="shared" ref="N140:N157" si="5">IFERROR(L140/$L$9,0)</f>
        <v>4.202698698970303E-3</v>
      </c>
      <c r="O140" s="70">
        <f>L140/'סכום נכסי הקרן'!$C$41</f>
        <v>1.1347011703901576E-3</v>
      </c>
    </row>
    <row r="141" spans="1:15">
      <c r="A141" s="62" t="s">
        <v>1262</v>
      </c>
      <c r="B141" s="59" t="s">
        <v>1263</v>
      </c>
      <c r="C141" s="59" t="s">
        <v>201</v>
      </c>
      <c r="D141" s="124" t="s">
        <v>1993</v>
      </c>
      <c r="E141" s="78">
        <v>40300</v>
      </c>
      <c r="F141" s="69">
        <v>1.3000000000152283</v>
      </c>
      <c r="G141" s="72" t="s">
        <v>123</v>
      </c>
      <c r="H141" s="73">
        <v>4.8000000000000001E-2</v>
      </c>
      <c r="I141" s="73">
        <v>4.8500000000141402E-2</v>
      </c>
      <c r="J141" s="69">
        <v>37471.997662000002</v>
      </c>
      <c r="K141" s="71">
        <v>122.670784</v>
      </c>
      <c r="L141" s="69">
        <v>45.967193170999998</v>
      </c>
      <c r="M141" s="124" t="s">
        <v>1993</v>
      </c>
      <c r="N141" s="70">
        <f t="shared" si="5"/>
        <v>6.528224380753264E-4</v>
      </c>
      <c r="O141" s="70">
        <f>L141/'סכום נכסי הקרן'!$C$41</f>
        <v>1.7625778995827639E-4</v>
      </c>
    </row>
    <row r="142" spans="1:15">
      <c r="A142" s="62" t="s">
        <v>1264</v>
      </c>
      <c r="B142" s="59" t="s">
        <v>1265</v>
      </c>
      <c r="C142" s="59" t="s">
        <v>201</v>
      </c>
      <c r="D142" s="124" t="s">
        <v>1993</v>
      </c>
      <c r="E142" s="78">
        <v>40360</v>
      </c>
      <c r="F142" s="69">
        <v>1.4300000000018527</v>
      </c>
      <c r="G142" s="72" t="s">
        <v>123</v>
      </c>
      <c r="H142" s="73">
        <v>4.8000000000000001E-2</v>
      </c>
      <c r="I142" s="73">
        <v>4.8500000000061751E-2</v>
      </c>
      <c r="J142" s="69">
        <v>105236.340748</v>
      </c>
      <c r="K142" s="71">
        <v>123.10536500000001</v>
      </c>
      <c r="L142" s="69">
        <v>129.551581032</v>
      </c>
      <c r="M142" s="124" t="s">
        <v>1993</v>
      </c>
      <c r="N142" s="70">
        <f t="shared" si="5"/>
        <v>1.8398812968893653E-3</v>
      </c>
      <c r="O142" s="70">
        <f>L142/'סכום נכסי הקרן'!$C$41</f>
        <v>4.9675592054001681E-4</v>
      </c>
    </row>
    <row r="143" spans="1:15">
      <c r="A143" s="62" t="s">
        <v>1266</v>
      </c>
      <c r="B143" s="59" t="s">
        <v>1267</v>
      </c>
      <c r="C143" s="59" t="s">
        <v>201</v>
      </c>
      <c r="D143" s="124" t="s">
        <v>1993</v>
      </c>
      <c r="E143" s="78">
        <v>40422</v>
      </c>
      <c r="F143" s="69">
        <v>1.6000000000023678</v>
      </c>
      <c r="G143" s="72" t="s">
        <v>123</v>
      </c>
      <c r="H143" s="73">
        <v>4.8000000000000001E-2</v>
      </c>
      <c r="I143" s="73">
        <v>4.8400000000080504E-2</v>
      </c>
      <c r="J143" s="69">
        <v>209040.49804000001</v>
      </c>
      <c r="K143" s="71">
        <v>121.21619699999999</v>
      </c>
      <c r="L143" s="69">
        <v>253.39094179400001</v>
      </c>
      <c r="M143" s="124" t="s">
        <v>1993</v>
      </c>
      <c r="N143" s="70">
        <f t="shared" si="5"/>
        <v>3.5986380937551507E-3</v>
      </c>
      <c r="O143" s="70">
        <f>L143/'סכום נכסי הקרן'!$C$41</f>
        <v>9.716087564866447E-4</v>
      </c>
    </row>
    <row r="144" spans="1:15">
      <c r="A144" s="62" t="s">
        <v>1268</v>
      </c>
      <c r="B144" s="59" t="s">
        <v>1269</v>
      </c>
      <c r="C144" s="59" t="s">
        <v>201</v>
      </c>
      <c r="D144" s="124" t="s">
        <v>1993</v>
      </c>
      <c r="E144" s="78">
        <v>40483</v>
      </c>
      <c r="F144" s="69">
        <v>1.770000000001031</v>
      </c>
      <c r="G144" s="72" t="s">
        <v>123</v>
      </c>
      <c r="H144" s="73">
        <v>4.8000000000000001E-2</v>
      </c>
      <c r="I144" s="73">
        <v>4.8400000000020621E-2</v>
      </c>
      <c r="J144" s="69">
        <v>406292.54417399992</v>
      </c>
      <c r="K144" s="71">
        <v>119.364071</v>
      </c>
      <c r="L144" s="69">
        <v>484.96732105000001</v>
      </c>
      <c r="M144" s="124" t="s">
        <v>1993</v>
      </c>
      <c r="N144" s="70">
        <f t="shared" si="5"/>
        <v>6.8874674974598437E-3</v>
      </c>
      <c r="O144" s="70">
        <f>L144/'סכום נכסי הקרן'!$C$41</f>
        <v>1.859571192269065E-3</v>
      </c>
    </row>
    <row r="145" spans="1:15">
      <c r="A145" s="62" t="s">
        <v>1270</v>
      </c>
      <c r="B145" s="59" t="s">
        <v>1271</v>
      </c>
      <c r="C145" s="59" t="s">
        <v>201</v>
      </c>
      <c r="D145" s="124" t="s">
        <v>1993</v>
      </c>
      <c r="E145" s="78">
        <v>40513</v>
      </c>
      <c r="F145" s="69">
        <v>1.8499999999945034</v>
      </c>
      <c r="G145" s="72" t="s">
        <v>123</v>
      </c>
      <c r="H145" s="73">
        <v>4.8000000000000001E-2</v>
      </c>
      <c r="I145" s="73">
        <v>4.8499999999883962E-2</v>
      </c>
      <c r="J145" s="69">
        <v>138101.62040399999</v>
      </c>
      <c r="K145" s="71">
        <v>118.562107</v>
      </c>
      <c r="L145" s="69">
        <v>163.73619027399999</v>
      </c>
      <c r="M145" s="124" t="s">
        <v>1993</v>
      </c>
      <c r="N145" s="70">
        <f t="shared" si="5"/>
        <v>2.3253684108620735E-3</v>
      </c>
      <c r="O145" s="70">
        <f>L145/'סכום נכסי הקרן'!$C$41</f>
        <v>6.2783426707224449E-4</v>
      </c>
    </row>
    <row r="146" spans="1:15">
      <c r="A146" s="62" t="s">
        <v>1272</v>
      </c>
      <c r="B146" s="59" t="s">
        <v>1273</v>
      </c>
      <c r="C146" s="59" t="s">
        <v>201</v>
      </c>
      <c r="D146" s="124" t="s">
        <v>1993</v>
      </c>
      <c r="E146" s="78">
        <v>40544</v>
      </c>
      <c r="F146" s="69">
        <v>1.8899999999981163</v>
      </c>
      <c r="G146" s="72" t="s">
        <v>123</v>
      </c>
      <c r="H146" s="73">
        <v>4.8000000000000001E-2</v>
      </c>
      <c r="I146" s="73">
        <v>4.8399999999970432E-2</v>
      </c>
      <c r="J146" s="69">
        <v>347085.91357000003</v>
      </c>
      <c r="K146" s="71">
        <v>120.81662900000001</v>
      </c>
      <c r="L146" s="69">
        <v>419.33750071099996</v>
      </c>
      <c r="M146" s="124" t="s">
        <v>1993</v>
      </c>
      <c r="N146" s="70">
        <f t="shared" si="5"/>
        <v>5.9553979850846209E-3</v>
      </c>
      <c r="O146" s="70">
        <f>L146/'סכום נכסי הקרן'!$C$41</f>
        <v>1.6079185180394623E-3</v>
      </c>
    </row>
    <row r="147" spans="1:15">
      <c r="A147" s="62" t="s">
        <v>1274</v>
      </c>
      <c r="B147" s="59" t="s">
        <v>1275</v>
      </c>
      <c r="C147" s="59" t="s">
        <v>201</v>
      </c>
      <c r="D147" s="124" t="s">
        <v>1993</v>
      </c>
      <c r="E147" s="78">
        <v>40575</v>
      </c>
      <c r="F147" s="69">
        <v>1.9799999999992681</v>
      </c>
      <c r="G147" s="72" t="s">
        <v>123</v>
      </c>
      <c r="H147" s="73">
        <v>4.8000000000000001E-2</v>
      </c>
      <c r="I147" s="73">
        <v>4.8399999999941469E-2</v>
      </c>
      <c r="J147" s="69">
        <v>136802.66331599999</v>
      </c>
      <c r="K147" s="71">
        <v>119.89484899999999</v>
      </c>
      <c r="L147" s="69">
        <v>164.01934724400002</v>
      </c>
      <c r="M147" s="124" t="s">
        <v>1993</v>
      </c>
      <c r="N147" s="70">
        <f t="shared" si="5"/>
        <v>2.3293897837317586E-3</v>
      </c>
      <c r="O147" s="70">
        <f>L147/'סכום נכסי הקרן'!$C$41</f>
        <v>6.2892001145428288E-4</v>
      </c>
    </row>
    <row r="148" spans="1:15">
      <c r="A148" s="62" t="s">
        <v>1276</v>
      </c>
      <c r="B148" s="59" t="s">
        <v>1277</v>
      </c>
      <c r="C148" s="59" t="s">
        <v>201</v>
      </c>
      <c r="D148" s="124" t="s">
        <v>1993</v>
      </c>
      <c r="E148" s="78">
        <v>40603</v>
      </c>
      <c r="F148" s="69">
        <v>2.0500000000041534</v>
      </c>
      <c r="G148" s="72" t="s">
        <v>123</v>
      </c>
      <c r="H148" s="73">
        <v>4.8000000000000001E-2</v>
      </c>
      <c r="I148" s="73">
        <v>4.8600000000073591E-2</v>
      </c>
      <c r="J148" s="69">
        <v>212110.94949</v>
      </c>
      <c r="K148" s="71">
        <v>119.176222</v>
      </c>
      <c r="L148" s="69">
        <v>252.78581509899999</v>
      </c>
      <c r="M148" s="124" t="s">
        <v>1993</v>
      </c>
      <c r="N148" s="70">
        <f t="shared" si="5"/>
        <v>3.5900441323421747E-3</v>
      </c>
      <c r="O148" s="70">
        <f>L148/'סכום נכסי הקרן'!$C$41</f>
        <v>9.6928844309468519E-4</v>
      </c>
    </row>
    <row r="149" spans="1:15">
      <c r="A149" s="62" t="s">
        <v>1278</v>
      </c>
      <c r="B149" s="59" t="s">
        <v>1279</v>
      </c>
      <c r="C149" s="59" t="s">
        <v>201</v>
      </c>
      <c r="D149" s="124" t="s">
        <v>1993</v>
      </c>
      <c r="E149" s="78">
        <v>40634</v>
      </c>
      <c r="F149" s="69">
        <v>2.1400000000121295</v>
      </c>
      <c r="G149" s="72" t="s">
        <v>123</v>
      </c>
      <c r="H149" s="73">
        <v>4.8000000000000001E-2</v>
      </c>
      <c r="I149" s="73">
        <v>4.8500000000303238E-2</v>
      </c>
      <c r="J149" s="69">
        <v>75227.101355999999</v>
      </c>
      <c r="K149" s="71">
        <v>118.357618</v>
      </c>
      <c r="L149" s="69">
        <v>89.037005478000012</v>
      </c>
      <c r="M149" s="124" t="s">
        <v>1993</v>
      </c>
      <c r="N149" s="70">
        <f t="shared" si="5"/>
        <v>1.2644965025131133E-3</v>
      </c>
      <c r="O149" s="70">
        <f>L149/'סכום נכסי הקרן'!$C$41</f>
        <v>3.4140578807313385E-4</v>
      </c>
    </row>
    <row r="150" spans="1:15">
      <c r="A150" s="62" t="s">
        <v>1280</v>
      </c>
      <c r="B150" s="59" t="s">
        <v>1281</v>
      </c>
      <c r="C150" s="59" t="s">
        <v>201</v>
      </c>
      <c r="D150" s="124" t="s">
        <v>1993</v>
      </c>
      <c r="E150" s="78">
        <v>40664</v>
      </c>
      <c r="F150" s="69">
        <v>2.219999999997504</v>
      </c>
      <c r="G150" s="72" t="s">
        <v>123</v>
      </c>
      <c r="H150" s="73">
        <v>4.8000000000000001E-2</v>
      </c>
      <c r="I150" s="73">
        <v>4.8499999999974133E-2</v>
      </c>
      <c r="J150" s="69">
        <v>279177.93580600002</v>
      </c>
      <c r="K150" s="71">
        <v>117.66278</v>
      </c>
      <c r="L150" s="69">
        <v>328.48851908099999</v>
      </c>
      <c r="M150" s="124" t="s">
        <v>1993</v>
      </c>
      <c r="N150" s="70">
        <f t="shared" si="5"/>
        <v>4.6651679407195496E-3</v>
      </c>
      <c r="O150" s="70">
        <f>L150/'סכום נכסי הקרן'!$C$41</f>
        <v>1.2595648419188568E-3</v>
      </c>
    </row>
    <row r="151" spans="1:15">
      <c r="A151" s="62" t="s">
        <v>1282</v>
      </c>
      <c r="B151" s="59" t="s">
        <v>1283</v>
      </c>
      <c r="C151" s="59" t="s">
        <v>201</v>
      </c>
      <c r="D151" s="124" t="s">
        <v>1993</v>
      </c>
      <c r="E151" s="78">
        <v>40756</v>
      </c>
      <c r="F151" s="69">
        <v>2.4199999999971156</v>
      </c>
      <c r="G151" s="72" t="s">
        <v>123</v>
      </c>
      <c r="H151" s="73">
        <v>4.8000000000000001E-2</v>
      </c>
      <c r="I151" s="73">
        <v>4.8499999999911239E-2</v>
      </c>
      <c r="J151" s="69">
        <v>153620.41061399999</v>
      </c>
      <c r="K151" s="71">
        <v>117.346446</v>
      </c>
      <c r="L151" s="69">
        <v>180.26809215599999</v>
      </c>
      <c r="M151" s="124" t="s">
        <v>1993</v>
      </c>
      <c r="N151" s="70">
        <f t="shared" si="5"/>
        <v>2.5601531725176555E-3</v>
      </c>
      <c r="O151" s="70">
        <f>L151/'סכום נכסי הקרן'!$C$41</f>
        <v>6.9122461763571356E-4</v>
      </c>
    </row>
    <row r="152" spans="1:15">
      <c r="A152" s="62" t="s">
        <v>1284</v>
      </c>
      <c r="B152" s="59" t="s">
        <v>1285</v>
      </c>
      <c r="C152" s="59" t="s">
        <v>201</v>
      </c>
      <c r="D152" s="124" t="s">
        <v>1993</v>
      </c>
      <c r="E152" s="78">
        <v>40848</v>
      </c>
      <c r="F152" s="69">
        <v>2.6699999999992436</v>
      </c>
      <c r="G152" s="72" t="s">
        <v>123</v>
      </c>
      <c r="H152" s="73">
        <v>4.8000000000000001E-2</v>
      </c>
      <c r="I152" s="73">
        <v>4.8499999999962178E-2</v>
      </c>
      <c r="J152" s="69">
        <v>433208.43383400002</v>
      </c>
      <c r="K152" s="71">
        <v>115.963753</v>
      </c>
      <c r="L152" s="69">
        <v>502.36475611399999</v>
      </c>
      <c r="M152" s="124" t="s">
        <v>1993</v>
      </c>
      <c r="N152" s="70">
        <f t="shared" si="5"/>
        <v>7.134544492839733E-3</v>
      </c>
      <c r="O152" s="70">
        <f>L152/'סכום נכסי הקרן'!$C$41</f>
        <v>1.9262803655682916E-3</v>
      </c>
    </row>
    <row r="153" spans="1:15">
      <c r="A153" s="62" t="s">
        <v>1286</v>
      </c>
      <c r="B153" s="59" t="s">
        <v>1287</v>
      </c>
      <c r="C153" s="59" t="s">
        <v>201</v>
      </c>
      <c r="D153" s="124" t="s">
        <v>1993</v>
      </c>
      <c r="E153" s="78">
        <v>40940</v>
      </c>
      <c r="F153" s="69">
        <v>2.8500000000016423</v>
      </c>
      <c r="G153" s="72" t="s">
        <v>123</v>
      </c>
      <c r="H153" s="73">
        <v>4.8000000000000001E-2</v>
      </c>
      <c r="I153" s="73">
        <v>4.8500000000032059E-2</v>
      </c>
      <c r="J153" s="69">
        <v>544847.96689399995</v>
      </c>
      <c r="K153" s="71">
        <v>117.351624</v>
      </c>
      <c r="L153" s="69">
        <v>639.387936567</v>
      </c>
      <c r="M153" s="124" t="s">
        <v>1993</v>
      </c>
      <c r="N153" s="70">
        <f t="shared" si="5"/>
        <v>9.0805368531606725E-3</v>
      </c>
      <c r="O153" s="70">
        <f>L153/'סכום נכסי הקרן'!$C$41</f>
        <v>2.4516855794532375E-3</v>
      </c>
    </row>
    <row r="154" spans="1:15">
      <c r="A154" s="62" t="s">
        <v>1288</v>
      </c>
      <c r="B154" s="59" t="s">
        <v>1289</v>
      </c>
      <c r="C154" s="59" t="s">
        <v>201</v>
      </c>
      <c r="D154" s="124" t="s">
        <v>1993</v>
      </c>
      <c r="E154" s="78">
        <v>40969</v>
      </c>
      <c r="F154" s="69">
        <v>2.9299999999971136</v>
      </c>
      <c r="G154" s="72" t="s">
        <v>123</v>
      </c>
      <c r="H154" s="73">
        <v>4.8000000000000001E-2</v>
      </c>
      <c r="I154" s="73">
        <v>4.8599999999968044E-2</v>
      </c>
      <c r="J154" s="69">
        <v>331968.88412599999</v>
      </c>
      <c r="K154" s="71">
        <v>116.878197</v>
      </c>
      <c r="L154" s="69">
        <v>387.999247384</v>
      </c>
      <c r="M154" s="124" t="s">
        <v>1993</v>
      </c>
      <c r="N154" s="70">
        <f t="shared" si="5"/>
        <v>5.5103345924635292E-3</v>
      </c>
      <c r="O154" s="70">
        <f>L154/'סכום נכסי הקרן'!$C$41</f>
        <v>1.4877543119714185E-3</v>
      </c>
    </row>
    <row r="155" spans="1:15">
      <c r="A155" s="62" t="s">
        <v>1290</v>
      </c>
      <c r="B155" s="59" t="s">
        <v>1291</v>
      </c>
      <c r="C155" s="59" t="s">
        <v>201</v>
      </c>
      <c r="D155" s="124" t="s">
        <v>1993</v>
      </c>
      <c r="E155" s="78">
        <v>41000</v>
      </c>
      <c r="F155" s="69">
        <v>3.0199999999969691</v>
      </c>
      <c r="G155" s="72" t="s">
        <v>123</v>
      </c>
      <c r="H155" s="73">
        <v>4.8000000000000001E-2</v>
      </c>
      <c r="I155" s="73">
        <v>4.8599999999928013E-2</v>
      </c>
      <c r="J155" s="69">
        <v>181377.29172199999</v>
      </c>
      <c r="K155" s="71">
        <v>116.423198</v>
      </c>
      <c r="L155" s="69">
        <v>211.165244282</v>
      </c>
      <c r="M155" s="124" t="s">
        <v>1993</v>
      </c>
      <c r="N155" s="70">
        <f t="shared" si="5"/>
        <v>2.9989520808052458E-3</v>
      </c>
      <c r="O155" s="70">
        <f>L155/'סכום נכסי הקרן'!$C$41</f>
        <v>8.0969745389253191E-4</v>
      </c>
    </row>
    <row r="156" spans="1:15">
      <c r="A156" s="62" t="s">
        <v>1292</v>
      </c>
      <c r="B156" s="59" t="s">
        <v>1293</v>
      </c>
      <c r="C156" s="59" t="s">
        <v>201</v>
      </c>
      <c r="D156" s="124" t="s">
        <v>1993</v>
      </c>
      <c r="E156" s="78">
        <v>41640</v>
      </c>
      <c r="F156" s="69">
        <v>4.409999999999072</v>
      </c>
      <c r="G156" s="72" t="s">
        <v>123</v>
      </c>
      <c r="H156" s="73">
        <v>4.8000000000000001E-2</v>
      </c>
      <c r="I156" s="73">
        <v>4.8499999999984535E-2</v>
      </c>
      <c r="J156" s="69">
        <v>340447.49345200002</v>
      </c>
      <c r="K156" s="71">
        <v>113.952916</v>
      </c>
      <c r="L156" s="69">
        <v>387.94984779600003</v>
      </c>
      <c r="M156" s="124" t="s">
        <v>1993</v>
      </c>
      <c r="N156" s="70">
        <f t="shared" si="5"/>
        <v>5.5096330234258445E-3</v>
      </c>
      <c r="O156" s="70">
        <f>L156/'סכום נכסי הקרן'!$C$41</f>
        <v>1.4875648929182836E-3</v>
      </c>
    </row>
    <row r="157" spans="1:15">
      <c r="A157" s="62" t="s">
        <v>1294</v>
      </c>
      <c r="B157" s="59" t="s">
        <v>1295</v>
      </c>
      <c r="C157" s="59" t="s">
        <v>201</v>
      </c>
      <c r="D157" s="124" t="s">
        <v>1993</v>
      </c>
      <c r="E157" s="78">
        <v>44774</v>
      </c>
      <c r="F157" s="69">
        <v>9.9399999947127196</v>
      </c>
      <c r="G157" s="72" t="s">
        <v>123</v>
      </c>
      <c r="H157" s="73">
        <v>4.8000000000000001E-2</v>
      </c>
      <c r="I157" s="73">
        <v>4.8499999969909779E-2</v>
      </c>
      <c r="J157" s="69">
        <v>868.05305399999997</v>
      </c>
      <c r="K157" s="71">
        <v>107.197926</v>
      </c>
      <c r="L157" s="69">
        <v>0.93053486799999996</v>
      </c>
      <c r="M157" s="124" t="s">
        <v>1993</v>
      </c>
      <c r="N157" s="70">
        <f t="shared" si="5"/>
        <v>1.3215382522531486E-5</v>
      </c>
      <c r="O157" s="70">
        <f>L157/'סכום נכסי הקרן'!$C$41</f>
        <v>3.5680668754922019E-6</v>
      </c>
    </row>
    <row r="158" spans="1:15">
      <c r="A158" s="125" t="s">
        <v>1993</v>
      </c>
      <c r="B158" s="125" t="s">
        <v>1993</v>
      </c>
      <c r="C158" s="126" t="s">
        <v>1993</v>
      </c>
      <c r="D158" s="126" t="s">
        <v>1993</v>
      </c>
      <c r="E158" s="126" t="s">
        <v>1993</v>
      </c>
      <c r="F158" s="126" t="s">
        <v>1993</v>
      </c>
      <c r="G158" s="126" t="s">
        <v>1993</v>
      </c>
      <c r="H158" s="126" t="s">
        <v>1993</v>
      </c>
      <c r="I158" s="126" t="s">
        <v>1993</v>
      </c>
      <c r="J158" s="126" t="s">
        <v>1993</v>
      </c>
      <c r="K158" s="126" t="s">
        <v>1993</v>
      </c>
      <c r="L158" s="126" t="s">
        <v>1993</v>
      </c>
      <c r="M158" s="126" t="s">
        <v>1993</v>
      </c>
      <c r="N158" s="126" t="s">
        <v>1993</v>
      </c>
      <c r="O158" s="126" t="s">
        <v>1993</v>
      </c>
    </row>
    <row r="159" spans="1:15">
      <c r="A159" s="125" t="s">
        <v>1993</v>
      </c>
      <c r="B159" s="125" t="s">
        <v>1993</v>
      </c>
      <c r="C159" s="126" t="s">
        <v>1993</v>
      </c>
      <c r="D159" s="126" t="s">
        <v>1993</v>
      </c>
      <c r="E159" s="126" t="s">
        <v>1993</v>
      </c>
      <c r="F159" s="126" t="s">
        <v>1993</v>
      </c>
      <c r="G159" s="126" t="s">
        <v>1993</v>
      </c>
      <c r="H159" s="126" t="s">
        <v>1993</v>
      </c>
      <c r="I159" s="126" t="s">
        <v>1993</v>
      </c>
      <c r="J159" s="126" t="s">
        <v>1993</v>
      </c>
      <c r="K159" s="126" t="s">
        <v>1993</v>
      </c>
      <c r="L159" s="126" t="s">
        <v>1993</v>
      </c>
      <c r="M159" s="126" t="s">
        <v>1993</v>
      </c>
      <c r="N159" s="126" t="s">
        <v>1993</v>
      </c>
      <c r="O159" s="126" t="s">
        <v>1993</v>
      </c>
    </row>
    <row r="160" spans="1:15">
      <c r="A160" s="125" t="s">
        <v>1993</v>
      </c>
      <c r="B160" s="125" t="s">
        <v>1993</v>
      </c>
      <c r="C160" s="126" t="s">
        <v>1993</v>
      </c>
      <c r="D160" s="126" t="s">
        <v>1993</v>
      </c>
      <c r="E160" s="126" t="s">
        <v>1993</v>
      </c>
      <c r="F160" s="126" t="s">
        <v>1993</v>
      </c>
      <c r="G160" s="126" t="s">
        <v>1993</v>
      </c>
      <c r="H160" s="126" t="s">
        <v>1993</v>
      </c>
      <c r="I160" s="126" t="s">
        <v>1993</v>
      </c>
      <c r="J160" s="126" t="s">
        <v>1993</v>
      </c>
      <c r="K160" s="126" t="s">
        <v>1993</v>
      </c>
      <c r="L160" s="126" t="s">
        <v>1993</v>
      </c>
      <c r="M160" s="126" t="s">
        <v>1993</v>
      </c>
      <c r="N160" s="126" t="s">
        <v>1993</v>
      </c>
      <c r="O160" s="126" t="s">
        <v>1993</v>
      </c>
    </row>
    <row r="161" spans="1:15">
      <c r="A161" s="92" t="s">
        <v>108</v>
      </c>
      <c r="B161" s="125" t="s">
        <v>1993</v>
      </c>
      <c r="C161" s="126" t="s">
        <v>1993</v>
      </c>
      <c r="D161" s="126" t="s">
        <v>1993</v>
      </c>
      <c r="E161" s="126" t="s">
        <v>1993</v>
      </c>
      <c r="F161" s="126" t="s">
        <v>1993</v>
      </c>
      <c r="G161" s="126" t="s">
        <v>1993</v>
      </c>
      <c r="H161" s="126" t="s">
        <v>1993</v>
      </c>
      <c r="I161" s="126" t="s">
        <v>1993</v>
      </c>
      <c r="J161" s="126" t="s">
        <v>1993</v>
      </c>
      <c r="K161" s="126" t="s">
        <v>1993</v>
      </c>
      <c r="L161" s="126" t="s">
        <v>1993</v>
      </c>
      <c r="M161" s="126" t="s">
        <v>1993</v>
      </c>
      <c r="N161" s="126" t="s">
        <v>1993</v>
      </c>
      <c r="O161" s="126" t="s">
        <v>1993</v>
      </c>
    </row>
    <row r="162" spans="1:15">
      <c r="A162" s="92" t="s">
        <v>173</v>
      </c>
      <c r="B162" s="125" t="s">
        <v>1993</v>
      </c>
      <c r="C162" s="126" t="s">
        <v>1993</v>
      </c>
      <c r="D162" s="126" t="s">
        <v>1993</v>
      </c>
      <c r="E162" s="126" t="s">
        <v>1993</v>
      </c>
      <c r="F162" s="126" t="s">
        <v>1993</v>
      </c>
      <c r="G162" s="126" t="s">
        <v>1993</v>
      </c>
      <c r="H162" s="126" t="s">
        <v>1993</v>
      </c>
      <c r="I162" s="126" t="s">
        <v>1993</v>
      </c>
      <c r="J162" s="126" t="s">
        <v>1993</v>
      </c>
      <c r="K162" s="126" t="s">
        <v>1993</v>
      </c>
      <c r="L162" s="126" t="s">
        <v>1993</v>
      </c>
      <c r="M162" s="126" t="s">
        <v>1993</v>
      </c>
      <c r="N162" s="126" t="s">
        <v>1993</v>
      </c>
      <c r="O162" s="126" t="s">
        <v>1993</v>
      </c>
    </row>
    <row r="163" spans="1:15">
      <c r="A163" s="92" t="s">
        <v>181</v>
      </c>
      <c r="B163" s="125" t="s">
        <v>1993</v>
      </c>
      <c r="C163" s="126" t="s">
        <v>1993</v>
      </c>
      <c r="D163" s="126" t="s">
        <v>1993</v>
      </c>
      <c r="E163" s="126" t="s">
        <v>1993</v>
      </c>
      <c r="F163" s="126" t="s">
        <v>1993</v>
      </c>
      <c r="G163" s="126" t="s">
        <v>1993</v>
      </c>
      <c r="H163" s="126" t="s">
        <v>1993</v>
      </c>
      <c r="I163" s="126" t="s">
        <v>1993</v>
      </c>
      <c r="J163" s="126" t="s">
        <v>1993</v>
      </c>
      <c r="K163" s="126" t="s">
        <v>1993</v>
      </c>
      <c r="L163" s="126" t="s">
        <v>1993</v>
      </c>
      <c r="M163" s="126" t="s">
        <v>1993</v>
      </c>
      <c r="N163" s="126" t="s">
        <v>1993</v>
      </c>
      <c r="O163" s="126" t="s">
        <v>1993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L1:O24 C1:J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7" t="s">
        <v>136</v>
      </c>
      <c r="B1" s="37" t="s" vm="1">
        <v>196</v>
      </c>
    </row>
    <row r="2" spans="1:18">
      <c r="A2" s="37" t="s">
        <v>135</v>
      </c>
      <c r="B2" s="37" t="s">
        <v>197</v>
      </c>
    </row>
    <row r="3" spans="1:18">
      <c r="A3" s="37" t="s">
        <v>137</v>
      </c>
      <c r="B3" s="37" t="s">
        <v>198</v>
      </c>
    </row>
    <row r="4" spans="1:18">
      <c r="A4" s="37" t="s">
        <v>138</v>
      </c>
      <c r="B4" s="37">
        <v>2144</v>
      </c>
    </row>
    <row r="5" spans="1:18" ht="18.75">
      <c r="A5" s="149" t="s">
        <v>86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18" s="3" customFormat="1">
      <c r="A6" s="38" t="s">
        <v>112</v>
      </c>
      <c r="B6" s="39" t="s">
        <v>44</v>
      </c>
      <c r="C6" s="39" t="s">
        <v>114</v>
      </c>
      <c r="D6" s="39" t="s">
        <v>113</v>
      </c>
      <c r="E6" s="39" t="s">
        <v>64</v>
      </c>
      <c r="F6" s="39" t="s">
        <v>14</v>
      </c>
      <c r="G6" s="39" t="s">
        <v>65</v>
      </c>
      <c r="H6" s="39" t="s">
        <v>100</v>
      </c>
      <c r="I6" s="39" t="s">
        <v>17</v>
      </c>
      <c r="J6" s="39" t="s">
        <v>99</v>
      </c>
      <c r="K6" s="39" t="s">
        <v>16</v>
      </c>
      <c r="L6" s="138" t="s">
        <v>18</v>
      </c>
      <c r="M6" s="39" t="s">
        <v>175</v>
      </c>
      <c r="N6" s="39" t="s">
        <v>174</v>
      </c>
      <c r="O6" s="39" t="s">
        <v>107</v>
      </c>
      <c r="P6" s="39" t="s">
        <v>57</v>
      </c>
      <c r="Q6" s="39" t="s">
        <v>139</v>
      </c>
      <c r="R6" s="41" t="s">
        <v>141</v>
      </c>
    </row>
    <row r="7" spans="1:18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27" t="s">
        <v>21</v>
      </c>
      <c r="I7" s="27" t="s">
        <v>20</v>
      </c>
      <c r="J7" s="118" t="s">
        <v>1993</v>
      </c>
      <c r="K7" s="27" t="s">
        <v>19</v>
      </c>
      <c r="L7" s="27" t="s">
        <v>19</v>
      </c>
      <c r="M7" s="27" t="s">
        <v>182</v>
      </c>
      <c r="N7" s="118" t="s">
        <v>1993</v>
      </c>
      <c r="O7" s="27" t="s">
        <v>178</v>
      </c>
      <c r="P7" s="27" t="s">
        <v>19</v>
      </c>
      <c r="Q7" s="27" t="s">
        <v>19</v>
      </c>
      <c r="R7" s="28" t="s">
        <v>19</v>
      </c>
    </row>
    <row r="8" spans="1:18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142</v>
      </c>
    </row>
    <row r="9" spans="1:18" s="4" customFormat="1" ht="20.25">
      <c r="A9" s="93" t="s">
        <v>45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73">
        <v>6.3556000000000001E-2</v>
      </c>
      <c r="M9" s="124" t="s">
        <v>1993</v>
      </c>
      <c r="N9" s="124" t="s">
        <v>1993</v>
      </c>
      <c r="O9" s="69">
        <v>340.74779948700001</v>
      </c>
      <c r="P9" s="124" t="s">
        <v>1993</v>
      </c>
      <c r="Q9" s="70">
        <v>1</v>
      </c>
      <c r="R9" s="70">
        <v>1.306572142599632E-3</v>
      </c>
    </row>
    <row r="10" spans="1:18">
      <c r="A10" s="58" t="s">
        <v>170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73">
        <v>6.3556000000000001E-2</v>
      </c>
      <c r="M10" s="124" t="s">
        <v>1993</v>
      </c>
      <c r="N10" s="124" t="s">
        <v>1993</v>
      </c>
      <c r="O10" s="69">
        <v>340.74779948700001</v>
      </c>
      <c r="P10" s="124" t="s">
        <v>1993</v>
      </c>
      <c r="Q10" s="70">
        <v>1</v>
      </c>
      <c r="R10" s="70">
        <v>1.306572142599632E-3</v>
      </c>
    </row>
    <row r="11" spans="1:18">
      <c r="A11" s="61" t="s">
        <v>59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73">
        <v>6.3556000000000001E-2</v>
      </c>
      <c r="M11" s="124" t="s">
        <v>1993</v>
      </c>
      <c r="N11" s="124" t="s">
        <v>1993</v>
      </c>
      <c r="O11" s="69">
        <v>340.74779948700001</v>
      </c>
      <c r="P11" s="124" t="s">
        <v>1993</v>
      </c>
      <c r="Q11" s="70">
        <v>1</v>
      </c>
      <c r="R11" s="70">
        <v>1.306572142599632E-3</v>
      </c>
    </row>
    <row r="12" spans="1:18">
      <c r="A12" s="98" t="s">
        <v>1296</v>
      </c>
      <c r="B12" s="59">
        <v>1199157</v>
      </c>
      <c r="C12" s="72" t="s">
        <v>28</v>
      </c>
      <c r="D12" s="59">
        <v>520043027</v>
      </c>
      <c r="E12" s="72" t="s">
        <v>638</v>
      </c>
      <c r="F12" s="59" t="s">
        <v>601</v>
      </c>
      <c r="G12" s="59" t="s">
        <v>291</v>
      </c>
      <c r="H12" s="78">
        <v>45169</v>
      </c>
      <c r="I12" s="59">
        <v>0.66</v>
      </c>
      <c r="J12" s="72" t="s">
        <v>122</v>
      </c>
      <c r="K12" s="73">
        <v>6.3556000000000001E-2</v>
      </c>
      <c r="L12" s="73">
        <v>6.3556000000000001E-2</v>
      </c>
      <c r="M12" s="69">
        <v>340687.73700000002</v>
      </c>
      <c r="N12" s="71">
        <v>100.01763</v>
      </c>
      <c r="O12" s="69">
        <v>340.74779948700001</v>
      </c>
      <c r="P12" s="124" t="s">
        <v>1993</v>
      </c>
      <c r="Q12" s="70">
        <v>1</v>
      </c>
      <c r="R12" s="70">
        <v>1.306572142599632E-3</v>
      </c>
    </row>
    <row r="13" spans="1:18">
      <c r="A13" s="123" t="s">
        <v>1993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  <c r="M13" s="124" t="s">
        <v>1993</v>
      </c>
      <c r="N13" s="124" t="s">
        <v>1993</v>
      </c>
      <c r="O13" s="124" t="s">
        <v>1993</v>
      </c>
      <c r="P13" s="124" t="s">
        <v>1993</v>
      </c>
      <c r="Q13" s="124" t="s">
        <v>1993</v>
      </c>
      <c r="R13" s="124" t="s">
        <v>1993</v>
      </c>
    </row>
    <row r="14" spans="1:18">
      <c r="A14" s="124" t="s">
        <v>1993</v>
      </c>
      <c r="B14" s="124" t="s">
        <v>1993</v>
      </c>
      <c r="C14" s="124" t="s">
        <v>1993</v>
      </c>
      <c r="D14" s="124" t="s">
        <v>1993</v>
      </c>
      <c r="E14" s="124" t="s">
        <v>1993</v>
      </c>
      <c r="F14" s="124" t="s">
        <v>1993</v>
      </c>
      <c r="G14" s="124" t="s">
        <v>1993</v>
      </c>
      <c r="H14" s="124" t="s">
        <v>1993</v>
      </c>
      <c r="I14" s="124" t="s">
        <v>1993</v>
      </c>
      <c r="J14" s="124" t="s">
        <v>1993</v>
      </c>
      <c r="K14" s="124" t="s">
        <v>1993</v>
      </c>
      <c r="L14" s="124" t="s">
        <v>1993</v>
      </c>
      <c r="M14" s="124" t="s">
        <v>1993</v>
      </c>
      <c r="N14" s="124" t="s">
        <v>1993</v>
      </c>
      <c r="O14" s="124" t="s">
        <v>1993</v>
      </c>
      <c r="P14" s="124" t="s">
        <v>1993</v>
      </c>
      <c r="Q14" s="124" t="s">
        <v>1993</v>
      </c>
      <c r="R14" s="124" t="s">
        <v>1993</v>
      </c>
    </row>
    <row r="15" spans="1:18">
      <c r="A15" s="124" t="s">
        <v>1993</v>
      </c>
      <c r="B15" s="124" t="s">
        <v>1993</v>
      </c>
      <c r="C15" s="124" t="s">
        <v>1993</v>
      </c>
      <c r="D15" s="124" t="s">
        <v>1993</v>
      </c>
      <c r="E15" s="124" t="s">
        <v>1993</v>
      </c>
      <c r="F15" s="124" t="s">
        <v>1993</v>
      </c>
      <c r="G15" s="124" t="s">
        <v>1993</v>
      </c>
      <c r="H15" s="124" t="s">
        <v>1993</v>
      </c>
      <c r="I15" s="124" t="s">
        <v>1993</v>
      </c>
      <c r="J15" s="124" t="s">
        <v>1993</v>
      </c>
      <c r="K15" s="124" t="s">
        <v>1993</v>
      </c>
      <c r="L15" s="124" t="s">
        <v>1993</v>
      </c>
      <c r="M15" s="124" t="s">
        <v>1993</v>
      </c>
      <c r="N15" s="124" t="s">
        <v>1993</v>
      </c>
      <c r="O15" s="124" t="s">
        <v>1993</v>
      </c>
      <c r="P15" s="124" t="s">
        <v>1993</v>
      </c>
      <c r="Q15" s="124" t="s">
        <v>1993</v>
      </c>
      <c r="R15" s="124" t="s">
        <v>1993</v>
      </c>
    </row>
    <row r="16" spans="1:18">
      <c r="A16" s="92" t="s">
        <v>190</v>
      </c>
      <c r="B16" s="124" t="s">
        <v>1993</v>
      </c>
      <c r="C16" s="124" t="s">
        <v>1993</v>
      </c>
      <c r="D16" s="124" t="s">
        <v>1993</v>
      </c>
      <c r="E16" s="124" t="s">
        <v>1993</v>
      </c>
      <c r="F16" s="124" t="s">
        <v>1993</v>
      </c>
      <c r="G16" s="124" t="s">
        <v>1993</v>
      </c>
      <c r="H16" s="124" t="s">
        <v>1993</v>
      </c>
      <c r="I16" s="124" t="s">
        <v>1993</v>
      </c>
      <c r="J16" s="124" t="s">
        <v>1993</v>
      </c>
      <c r="K16" s="124" t="s">
        <v>1993</v>
      </c>
      <c r="L16" s="124" t="s">
        <v>1993</v>
      </c>
      <c r="M16" s="124" t="s">
        <v>1993</v>
      </c>
      <c r="N16" s="124" t="s">
        <v>1993</v>
      </c>
      <c r="O16" s="124" t="s">
        <v>1993</v>
      </c>
      <c r="P16" s="124" t="s">
        <v>1993</v>
      </c>
      <c r="Q16" s="124" t="s">
        <v>1993</v>
      </c>
      <c r="R16" s="124" t="s">
        <v>1993</v>
      </c>
    </row>
    <row r="17" spans="1:18">
      <c r="A17" s="92" t="s">
        <v>108</v>
      </c>
      <c r="B17" s="124" t="s">
        <v>1993</v>
      </c>
      <c r="C17" s="124" t="s">
        <v>1993</v>
      </c>
      <c r="D17" s="124" t="s">
        <v>1993</v>
      </c>
      <c r="E17" s="124" t="s">
        <v>1993</v>
      </c>
      <c r="F17" s="124" t="s">
        <v>1993</v>
      </c>
      <c r="G17" s="124" t="s">
        <v>1993</v>
      </c>
      <c r="H17" s="124" t="s">
        <v>1993</v>
      </c>
      <c r="I17" s="124" t="s">
        <v>1993</v>
      </c>
      <c r="J17" s="124" t="s">
        <v>1993</v>
      </c>
      <c r="K17" s="124" t="s">
        <v>1993</v>
      </c>
      <c r="L17" s="124" t="s">
        <v>1993</v>
      </c>
      <c r="M17" s="124" t="s">
        <v>1993</v>
      </c>
      <c r="N17" s="124" t="s">
        <v>1993</v>
      </c>
      <c r="O17" s="124" t="s">
        <v>1993</v>
      </c>
      <c r="P17" s="124" t="s">
        <v>1993</v>
      </c>
      <c r="Q17" s="124" t="s">
        <v>1993</v>
      </c>
      <c r="R17" s="124" t="s">
        <v>1993</v>
      </c>
    </row>
    <row r="18" spans="1:18">
      <c r="A18" s="92" t="s">
        <v>173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  <c r="K18" s="124" t="s">
        <v>1993</v>
      </c>
      <c r="L18" s="124" t="s">
        <v>1993</v>
      </c>
      <c r="M18" s="124" t="s">
        <v>1993</v>
      </c>
      <c r="N18" s="124" t="s">
        <v>1993</v>
      </c>
      <c r="O18" s="124" t="s">
        <v>1993</v>
      </c>
      <c r="P18" s="124" t="s">
        <v>1993</v>
      </c>
      <c r="Q18" s="124" t="s">
        <v>1993</v>
      </c>
      <c r="R18" s="124" t="s">
        <v>1993</v>
      </c>
    </row>
    <row r="19" spans="1:18">
      <c r="A19" s="92" t="s">
        <v>181</v>
      </c>
      <c r="B19" s="124" t="s">
        <v>1993</v>
      </c>
      <c r="C19" s="124" t="s">
        <v>1993</v>
      </c>
      <c r="D19" s="124" t="s">
        <v>1993</v>
      </c>
      <c r="E19" s="124" t="s">
        <v>1993</v>
      </c>
      <c r="F19" s="124" t="s">
        <v>1993</v>
      </c>
      <c r="G19" s="124" t="s">
        <v>1993</v>
      </c>
      <c r="H19" s="124" t="s">
        <v>1993</v>
      </c>
      <c r="I19" s="124" t="s">
        <v>1993</v>
      </c>
      <c r="J19" s="124" t="s">
        <v>1993</v>
      </c>
      <c r="K19" s="124" t="s">
        <v>1993</v>
      </c>
      <c r="L19" s="124" t="s">
        <v>1993</v>
      </c>
      <c r="M19" s="124" t="s">
        <v>1993</v>
      </c>
      <c r="N19" s="124" t="s">
        <v>1993</v>
      </c>
      <c r="O19" s="124" t="s">
        <v>1993</v>
      </c>
      <c r="P19" s="124" t="s">
        <v>1993</v>
      </c>
      <c r="Q19" s="124" t="s">
        <v>1993</v>
      </c>
      <c r="R19" s="124" t="s">
        <v>1993</v>
      </c>
    </row>
    <row r="20" spans="1:18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A389" s="32"/>
      <c r="C389" s="1"/>
      <c r="D389" s="1"/>
      <c r="E389" s="1"/>
    </row>
    <row r="390" spans="1:5" hidden="1">
      <c r="A390" s="32"/>
      <c r="C390" s="1"/>
      <c r="D390" s="1"/>
      <c r="E390" s="1"/>
    </row>
    <row r="391" spans="1:5" hidden="1">
      <c r="A391" s="3"/>
      <c r="C391" s="1"/>
      <c r="D391" s="1"/>
      <c r="E391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49.28515625" style="2" bestFit="1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7" t="s">
        <v>136</v>
      </c>
      <c r="B1" s="37" t="s" vm="1">
        <v>196</v>
      </c>
    </row>
    <row r="2" spans="1:29">
      <c r="A2" s="37" t="s">
        <v>135</v>
      </c>
      <c r="B2" s="37" t="s">
        <v>197</v>
      </c>
    </row>
    <row r="3" spans="1:29">
      <c r="A3" s="37" t="s">
        <v>137</v>
      </c>
      <c r="B3" s="37" t="s">
        <v>198</v>
      </c>
    </row>
    <row r="4" spans="1:29">
      <c r="A4" s="37" t="s">
        <v>138</v>
      </c>
      <c r="B4" s="37">
        <v>2144</v>
      </c>
    </row>
    <row r="5" spans="1:29" ht="18.75">
      <c r="A5" s="149" t="s">
        <v>87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29" s="3" customFormat="1">
      <c r="A6" s="38" t="s">
        <v>112</v>
      </c>
      <c r="B6" s="39" t="s">
        <v>44</v>
      </c>
      <c r="C6" s="39" t="s">
        <v>114</v>
      </c>
      <c r="D6" s="39" t="s">
        <v>113</v>
      </c>
      <c r="E6" s="39" t="s">
        <v>64</v>
      </c>
      <c r="F6" s="39" t="s">
        <v>14</v>
      </c>
      <c r="G6" s="39" t="s">
        <v>65</v>
      </c>
      <c r="H6" s="39" t="s">
        <v>100</v>
      </c>
      <c r="I6" s="39" t="s">
        <v>17</v>
      </c>
      <c r="J6" s="39" t="s">
        <v>99</v>
      </c>
      <c r="K6" s="39" t="s">
        <v>16</v>
      </c>
      <c r="L6" s="138" t="s">
        <v>18</v>
      </c>
      <c r="M6" s="138" t="s">
        <v>175</v>
      </c>
      <c r="N6" s="39" t="s">
        <v>174</v>
      </c>
      <c r="O6" s="39" t="s">
        <v>107</v>
      </c>
      <c r="P6" s="39" t="s">
        <v>57</v>
      </c>
      <c r="Q6" s="39" t="s">
        <v>139</v>
      </c>
      <c r="R6" s="41" t="s">
        <v>141</v>
      </c>
      <c r="Z6" s="1"/>
    </row>
    <row r="7" spans="1:29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118" t="s">
        <v>1993</v>
      </c>
      <c r="H7" s="27" t="s">
        <v>21</v>
      </c>
      <c r="I7" s="27" t="s">
        <v>20</v>
      </c>
      <c r="J7" s="118" t="s">
        <v>1993</v>
      </c>
      <c r="K7" s="27" t="s">
        <v>19</v>
      </c>
      <c r="L7" s="27" t="s">
        <v>19</v>
      </c>
      <c r="M7" s="27" t="s">
        <v>182</v>
      </c>
      <c r="N7" s="118" t="s">
        <v>1993</v>
      </c>
      <c r="O7" s="27" t="s">
        <v>178</v>
      </c>
      <c r="P7" s="27" t="s">
        <v>19</v>
      </c>
      <c r="Q7" s="27" t="s">
        <v>19</v>
      </c>
      <c r="R7" s="28" t="s">
        <v>19</v>
      </c>
      <c r="Z7" s="1"/>
    </row>
    <row r="8" spans="1:29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109</v>
      </c>
      <c r="Q8" s="14" t="s">
        <v>110</v>
      </c>
      <c r="R8" s="15" t="s">
        <v>142</v>
      </c>
      <c r="Z8" s="1"/>
    </row>
    <row r="9" spans="1:29" s="4" customFormat="1" ht="20.25">
      <c r="A9" s="79" t="s">
        <v>50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120" t="s">
        <v>1993</v>
      </c>
      <c r="G9" s="120" t="s">
        <v>1993</v>
      </c>
      <c r="H9" s="120" t="s">
        <v>1993</v>
      </c>
      <c r="I9" s="65">
        <v>4.6802682235419999</v>
      </c>
      <c r="J9" s="120" t="s">
        <v>1993</v>
      </c>
      <c r="K9" s="120" t="s">
        <v>1993</v>
      </c>
      <c r="L9" s="64">
        <v>4.5399480661208635E-2</v>
      </c>
      <c r="M9" s="120" t="s">
        <v>1993</v>
      </c>
      <c r="N9" s="120" t="s">
        <v>1993</v>
      </c>
      <c r="O9" s="63">
        <v>3100.363528118</v>
      </c>
      <c r="P9" s="120" t="s">
        <v>1993</v>
      </c>
      <c r="Q9" s="64">
        <f>IFERROR(O9/$O$9,0)</f>
        <v>1</v>
      </c>
      <c r="R9" s="64">
        <f>O9/'סכום נכסי הקרן'!$C$41</f>
        <v>1.1888113801085389E-2</v>
      </c>
      <c r="Z9" s="1"/>
      <c r="AC9" s="1"/>
    </row>
    <row r="10" spans="1:29">
      <c r="A10" s="80" t="s">
        <v>170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121" t="s">
        <v>1993</v>
      </c>
      <c r="H10" s="121" t="s">
        <v>1993</v>
      </c>
      <c r="I10" s="68">
        <v>4.124462352514624</v>
      </c>
      <c r="J10" s="121" t="s">
        <v>1993</v>
      </c>
      <c r="K10" s="121" t="s">
        <v>1993</v>
      </c>
      <c r="L10" s="67">
        <v>4.4577615205905349E-2</v>
      </c>
      <c r="M10" s="121" t="s">
        <v>1993</v>
      </c>
      <c r="N10" s="121" t="s">
        <v>1993</v>
      </c>
      <c r="O10" s="66">
        <v>2900.2359135929996</v>
      </c>
      <c r="P10" s="121" t="s">
        <v>1993</v>
      </c>
      <c r="Q10" s="67">
        <f t="shared" ref="Q10:Q39" si="0">IFERROR(O10/$O$9,0)</f>
        <v>0.9354502745532931</v>
      </c>
      <c r="R10" s="67">
        <f>O10/'סכום נכסי הקרן'!$C$41</f>
        <v>1.1120739319146122E-2</v>
      </c>
    </row>
    <row r="11" spans="1:29">
      <c r="A11" s="81" t="s">
        <v>58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121" t="s">
        <v>1993</v>
      </c>
      <c r="I11" s="68">
        <v>6.4841270538619069</v>
      </c>
      <c r="J11" s="121" t="s">
        <v>1993</v>
      </c>
      <c r="K11" s="121" t="s">
        <v>1993</v>
      </c>
      <c r="L11" s="67">
        <v>2.9481571987090002E-2</v>
      </c>
      <c r="M11" s="121" t="s">
        <v>1993</v>
      </c>
      <c r="N11" s="121" t="s">
        <v>1993</v>
      </c>
      <c r="O11" s="66">
        <v>1179.9983697389998</v>
      </c>
      <c r="P11" s="121" t="s">
        <v>1993</v>
      </c>
      <c r="Q11" s="67">
        <f t="shared" si="0"/>
        <v>0.38060000352774409</v>
      </c>
      <c r="R11" s="67">
        <f>O11/'סכום נכסי הקרן'!$C$41</f>
        <v>4.524616154631322E-3</v>
      </c>
    </row>
    <row r="12" spans="1:29">
      <c r="A12" s="82" t="s">
        <v>1298</v>
      </c>
      <c r="B12" s="59" t="s">
        <v>1299</v>
      </c>
      <c r="C12" s="72" t="s">
        <v>28</v>
      </c>
      <c r="D12" s="59" t="s">
        <v>289</v>
      </c>
      <c r="E12" s="72" t="s">
        <v>119</v>
      </c>
      <c r="F12" s="59" t="s">
        <v>290</v>
      </c>
      <c r="G12" s="59" t="s">
        <v>291</v>
      </c>
      <c r="H12" s="78">
        <v>39076</v>
      </c>
      <c r="I12" s="71">
        <v>6.1200000000065948</v>
      </c>
      <c r="J12" s="72" t="s">
        <v>123</v>
      </c>
      <c r="K12" s="73">
        <v>4.9000000000000002E-2</v>
      </c>
      <c r="L12" s="70">
        <v>2.6600000000009425E-2</v>
      </c>
      <c r="M12" s="69">
        <v>166252.69613999999</v>
      </c>
      <c r="N12" s="71">
        <v>153.22999999999999</v>
      </c>
      <c r="O12" s="69">
        <v>254.748989986</v>
      </c>
      <c r="P12" s="70">
        <v>1.1074711139230184E-4</v>
      </c>
      <c r="Q12" s="70">
        <f t="shared" si="0"/>
        <v>8.2167458001494151E-2</v>
      </c>
      <c r="R12" s="70">
        <f>O12/'סכום נכסי הקרן'!$C$41</f>
        <v>9.768160914676667E-4</v>
      </c>
    </row>
    <row r="13" spans="1:29">
      <c r="A13" s="82" t="s">
        <v>1300</v>
      </c>
      <c r="B13" s="59" t="s">
        <v>1301</v>
      </c>
      <c r="C13" s="72" t="s">
        <v>28</v>
      </c>
      <c r="D13" s="59" t="s">
        <v>289</v>
      </c>
      <c r="E13" s="72" t="s">
        <v>119</v>
      </c>
      <c r="F13" s="59" t="s">
        <v>290</v>
      </c>
      <c r="G13" s="59" t="s">
        <v>291</v>
      </c>
      <c r="H13" s="78">
        <v>40738</v>
      </c>
      <c r="I13" s="71">
        <v>9.7899999999963612</v>
      </c>
      <c r="J13" s="72" t="s">
        <v>123</v>
      </c>
      <c r="K13" s="73">
        <v>4.0999999999999995E-2</v>
      </c>
      <c r="L13" s="70">
        <v>2.8299999999997202E-2</v>
      </c>
      <c r="M13" s="69">
        <v>351375.81748199998</v>
      </c>
      <c r="N13" s="71">
        <v>132.19</v>
      </c>
      <c r="O13" s="69">
        <v>464.48369881099995</v>
      </c>
      <c r="P13" s="70">
        <v>9.6763544721286613E-5</v>
      </c>
      <c r="Q13" s="70">
        <f t="shared" si="0"/>
        <v>0.14981588275003141</v>
      </c>
      <c r="R13" s="70">
        <f>O13/'סכום נכסי הקרן'!$C$41</f>
        <v>1.7810282633424388E-3</v>
      </c>
    </row>
    <row r="14" spans="1:29">
      <c r="A14" s="82" t="s">
        <v>1302</v>
      </c>
      <c r="B14" s="59" t="s">
        <v>1303</v>
      </c>
      <c r="C14" s="72" t="s">
        <v>28</v>
      </c>
      <c r="D14" s="59" t="s">
        <v>1304</v>
      </c>
      <c r="E14" s="72" t="s">
        <v>638</v>
      </c>
      <c r="F14" s="59" t="s">
        <v>284</v>
      </c>
      <c r="G14" s="59" t="s">
        <v>121</v>
      </c>
      <c r="H14" s="78">
        <v>42795</v>
      </c>
      <c r="I14" s="71">
        <v>5.2799999999990419</v>
      </c>
      <c r="J14" s="72" t="s">
        <v>123</v>
      </c>
      <c r="K14" s="73">
        <v>2.1400000000000002E-2</v>
      </c>
      <c r="L14" s="70">
        <v>2.1500000000031917E-2</v>
      </c>
      <c r="M14" s="69">
        <v>110213.746595</v>
      </c>
      <c r="N14" s="71">
        <v>113.7</v>
      </c>
      <c r="O14" s="69">
        <v>125.31303130400001</v>
      </c>
      <c r="P14" s="70">
        <v>2.8261021262073637E-4</v>
      </c>
      <c r="Q14" s="70">
        <f t="shared" si="0"/>
        <v>4.0418818686100408E-2</v>
      </c>
      <c r="R14" s="70">
        <f>O14/'סכום נכסי הקרן'!$C$41</f>
        <v>4.805035162457983E-4</v>
      </c>
    </row>
    <row r="15" spans="1:29">
      <c r="A15" s="82" t="s">
        <v>1305</v>
      </c>
      <c r="B15" s="59" t="s">
        <v>1306</v>
      </c>
      <c r="C15" s="72" t="s">
        <v>28</v>
      </c>
      <c r="D15" s="59" t="s">
        <v>363</v>
      </c>
      <c r="E15" s="72" t="s">
        <v>283</v>
      </c>
      <c r="F15" s="59" t="s">
        <v>319</v>
      </c>
      <c r="G15" s="59" t="s">
        <v>291</v>
      </c>
      <c r="H15" s="78">
        <v>36489</v>
      </c>
      <c r="I15" s="71">
        <v>3.1600000108408466</v>
      </c>
      <c r="J15" s="72" t="s">
        <v>123</v>
      </c>
      <c r="K15" s="73">
        <v>6.0499999999999998E-2</v>
      </c>
      <c r="L15" s="70">
        <v>1.6400000032121026E-2</v>
      </c>
      <c r="M15" s="69">
        <v>58.948645999999997</v>
      </c>
      <c r="N15" s="71">
        <v>169</v>
      </c>
      <c r="O15" s="69">
        <v>9.9623212000000003E-2</v>
      </c>
      <c r="P15" s="124" t="s">
        <v>1993</v>
      </c>
      <c r="Q15" s="70">
        <f t="shared" si="0"/>
        <v>3.2132751884252054E-5</v>
      </c>
      <c r="R15" s="70">
        <f>O15/'סכום נכסי הקרן'!$C$41</f>
        <v>3.8199781114202938E-7</v>
      </c>
    </row>
    <row r="16" spans="1:29">
      <c r="A16" s="82" t="s">
        <v>1307</v>
      </c>
      <c r="B16" s="59" t="s">
        <v>1308</v>
      </c>
      <c r="C16" s="72" t="s">
        <v>28</v>
      </c>
      <c r="D16" s="59" t="s">
        <v>1309</v>
      </c>
      <c r="E16" s="72" t="s">
        <v>119</v>
      </c>
      <c r="F16" s="59" t="s">
        <v>296</v>
      </c>
      <c r="G16" s="59" t="s">
        <v>121</v>
      </c>
      <c r="H16" s="78">
        <v>39084</v>
      </c>
      <c r="I16" s="71">
        <v>1.6500000000120616</v>
      </c>
      <c r="J16" s="72" t="s">
        <v>123</v>
      </c>
      <c r="K16" s="73">
        <v>5.5999999999999994E-2</v>
      </c>
      <c r="L16" s="70">
        <v>2.3500000000120615E-2</v>
      </c>
      <c r="M16" s="69">
        <v>29217.527477000003</v>
      </c>
      <c r="N16" s="71">
        <v>141.88</v>
      </c>
      <c r="O16" s="69">
        <v>41.453827029999999</v>
      </c>
      <c r="P16" s="70">
        <v>7.7041213982336865E-5</v>
      </c>
      <c r="Q16" s="70">
        <f t="shared" si="0"/>
        <v>1.3370634331762873E-2</v>
      </c>
      <c r="R16" s="70">
        <f>O16/'סכום נכסי הקרן'!$C$41</f>
        <v>1.5895162252869635E-4</v>
      </c>
    </row>
    <row r="17" spans="1:18">
      <c r="A17" s="82" t="s">
        <v>1310</v>
      </c>
      <c r="B17" s="59" t="s">
        <v>1311</v>
      </c>
      <c r="C17" s="72" t="s">
        <v>28</v>
      </c>
      <c r="D17" s="59" t="s">
        <v>1312</v>
      </c>
      <c r="E17" s="72" t="s">
        <v>119</v>
      </c>
      <c r="F17" s="59" t="s">
        <v>432</v>
      </c>
      <c r="G17" s="59" t="s">
        <v>291</v>
      </c>
      <c r="H17" s="78">
        <v>45154</v>
      </c>
      <c r="I17" s="71">
        <v>3.459999999982649</v>
      </c>
      <c r="J17" s="72" t="s">
        <v>123</v>
      </c>
      <c r="K17" s="73">
        <v>3.6400000000000002E-2</v>
      </c>
      <c r="L17" s="70">
        <v>3.2399999999941351E-2</v>
      </c>
      <c r="M17" s="69">
        <v>80202.240000000005</v>
      </c>
      <c r="N17" s="71">
        <v>102.04</v>
      </c>
      <c r="O17" s="69">
        <v>81.838365976999995</v>
      </c>
      <c r="P17" s="70">
        <v>1.6227321838289746E-4</v>
      </c>
      <c r="Q17" s="70">
        <f t="shared" si="0"/>
        <v>2.6396377468250628E-2</v>
      </c>
      <c r="R17" s="70">
        <f>O17/'סכום נכסי הקרן'!$C$41</f>
        <v>3.1380313927896974E-4</v>
      </c>
    </row>
    <row r="18" spans="1:18">
      <c r="A18" s="82" t="s">
        <v>1313</v>
      </c>
      <c r="B18" s="59" t="s">
        <v>1314</v>
      </c>
      <c r="C18" s="72" t="s">
        <v>28</v>
      </c>
      <c r="D18" s="59" t="s">
        <v>1315</v>
      </c>
      <c r="E18" s="72" t="s">
        <v>283</v>
      </c>
      <c r="F18" s="59" t="s">
        <v>436</v>
      </c>
      <c r="G18" s="59" t="s">
        <v>121</v>
      </c>
      <c r="H18" s="78">
        <v>44381</v>
      </c>
      <c r="I18" s="71">
        <v>2.480000000000389</v>
      </c>
      <c r="J18" s="72" t="s">
        <v>123</v>
      </c>
      <c r="K18" s="73">
        <v>8.5000000000000006E-3</v>
      </c>
      <c r="L18" s="70">
        <v>3.8699999999928028E-2</v>
      </c>
      <c r="M18" s="69">
        <v>100252.8</v>
      </c>
      <c r="N18" s="71">
        <v>102.56</v>
      </c>
      <c r="O18" s="69">
        <v>102.819272402</v>
      </c>
      <c r="P18" s="70">
        <v>3.1329000000000003E-4</v>
      </c>
      <c r="Q18" s="70">
        <f t="shared" si="0"/>
        <v>3.3163618223961605E-2</v>
      </c>
      <c r="R18" s="70">
        <f>O18/'סכום נכסי הקרן'!$C$41</f>
        <v>3.9425286750220488E-4</v>
      </c>
    </row>
    <row r="19" spans="1:18">
      <c r="A19" s="82" t="s">
        <v>1316</v>
      </c>
      <c r="B19" s="59" t="s">
        <v>1317</v>
      </c>
      <c r="C19" s="72" t="s">
        <v>28</v>
      </c>
      <c r="D19" s="59" t="s">
        <v>1318</v>
      </c>
      <c r="E19" s="72" t="s">
        <v>518</v>
      </c>
      <c r="F19" s="59" t="s">
        <v>625</v>
      </c>
      <c r="G19" s="124" t="s">
        <v>1993</v>
      </c>
      <c r="H19" s="78">
        <v>39104</v>
      </c>
      <c r="I19" s="71">
        <v>0</v>
      </c>
      <c r="J19" s="72" t="s">
        <v>123</v>
      </c>
      <c r="K19" s="73">
        <v>5.5999999999999994E-2</v>
      </c>
      <c r="L19" s="99">
        <v>0</v>
      </c>
      <c r="M19" s="69">
        <v>38139.168773999998</v>
      </c>
      <c r="N19" s="71">
        <v>9.9999999999999995E-7</v>
      </c>
      <c r="O19" s="69">
        <v>5.6100000000000001E-7</v>
      </c>
      <c r="P19" s="70">
        <v>1.0505261761792057E-4</v>
      </c>
      <c r="Q19" s="70">
        <f t="shared" si="0"/>
        <v>1.8094652285518962E-10</v>
      </c>
      <c r="R19" s="70">
        <f>O19/'סכום נכסי הקרן'!$C$41</f>
        <v>2.1511128556131928E-12</v>
      </c>
    </row>
    <row r="20" spans="1:18">
      <c r="A20" s="82" t="s">
        <v>1319</v>
      </c>
      <c r="B20" s="59" t="s">
        <v>1320</v>
      </c>
      <c r="C20" s="72" t="s">
        <v>28</v>
      </c>
      <c r="D20" s="59" t="s">
        <v>1321</v>
      </c>
      <c r="E20" s="72" t="s">
        <v>120</v>
      </c>
      <c r="F20" s="59" t="s">
        <v>625</v>
      </c>
      <c r="G20" s="124" t="s">
        <v>1993</v>
      </c>
      <c r="H20" s="78">
        <v>45132</v>
      </c>
      <c r="I20" s="71">
        <v>2.530000000002929</v>
      </c>
      <c r="J20" s="72" t="s">
        <v>123</v>
      </c>
      <c r="K20" s="73">
        <v>4.2500000000000003E-2</v>
      </c>
      <c r="L20" s="70">
        <v>4.1799999999992669E-2</v>
      </c>
      <c r="M20" s="69">
        <v>107680.204983</v>
      </c>
      <c r="N20" s="71">
        <v>101.45</v>
      </c>
      <c r="O20" s="69">
        <v>109.241560456</v>
      </c>
      <c r="P20" s="70">
        <v>5.1411692776130442E-4</v>
      </c>
      <c r="Q20" s="70">
        <f t="shared" si="0"/>
        <v>3.5235081133312265E-2</v>
      </c>
      <c r="R20" s="70">
        <f>O20/'סכום נכסי הקרן'!$C$41</f>
        <v>4.1887865430329305E-4</v>
      </c>
    </row>
    <row r="21" spans="1:18">
      <c r="A21" s="139" t="s">
        <v>1993</v>
      </c>
      <c r="B21" s="124" t="s">
        <v>1993</v>
      </c>
      <c r="C21" s="124" t="s">
        <v>1993</v>
      </c>
      <c r="D21" s="124" t="s">
        <v>1993</v>
      </c>
      <c r="E21" s="124" t="s">
        <v>1993</v>
      </c>
      <c r="F21" s="124" t="s">
        <v>1993</v>
      </c>
      <c r="G21" s="124" t="s">
        <v>1993</v>
      </c>
      <c r="H21" s="124" t="s">
        <v>1993</v>
      </c>
      <c r="I21" s="124" t="s">
        <v>1993</v>
      </c>
      <c r="J21" s="124" t="s">
        <v>1993</v>
      </c>
      <c r="K21" s="124" t="s">
        <v>1993</v>
      </c>
      <c r="L21" s="124" t="s">
        <v>1993</v>
      </c>
      <c r="M21" s="124" t="s">
        <v>1993</v>
      </c>
      <c r="N21" s="124" t="s">
        <v>1993</v>
      </c>
      <c r="O21" s="124" t="s">
        <v>1993</v>
      </c>
      <c r="P21" s="124" t="s">
        <v>1993</v>
      </c>
      <c r="Q21" s="124" t="s">
        <v>1993</v>
      </c>
      <c r="R21" s="124" t="s">
        <v>1993</v>
      </c>
    </row>
    <row r="22" spans="1:18">
      <c r="A22" s="81" t="s">
        <v>59</v>
      </c>
      <c r="B22" s="121" t="s">
        <v>1993</v>
      </c>
      <c r="C22" s="121" t="s">
        <v>1993</v>
      </c>
      <c r="D22" s="121" t="s">
        <v>1993</v>
      </c>
      <c r="E22" s="121" t="s">
        <v>1993</v>
      </c>
      <c r="F22" s="121" t="s">
        <v>1993</v>
      </c>
      <c r="G22" s="121" t="s">
        <v>1993</v>
      </c>
      <c r="H22" s="121" t="s">
        <v>1993</v>
      </c>
      <c r="I22" s="68">
        <v>2.4053733994415949</v>
      </c>
      <c r="J22" s="121" t="s">
        <v>1993</v>
      </c>
      <c r="K22" s="121" t="s">
        <v>1993</v>
      </c>
      <c r="L22" s="67">
        <f>AVERAGE(L23:L31)</f>
        <v>4.3633333333327924E-2</v>
      </c>
      <c r="M22" s="121" t="s">
        <v>1993</v>
      </c>
      <c r="N22" s="121" t="s">
        <v>1993</v>
      </c>
      <c r="O22" s="66">
        <v>1715.3034847180002</v>
      </c>
      <c r="P22" s="121" t="s">
        <v>1993</v>
      </c>
      <c r="Q22" s="67">
        <f t="shared" si="0"/>
        <v>0.55325882567043139</v>
      </c>
      <c r="R22" s="67">
        <f>O22/'סכום נכסי הקרן'!$C$41</f>
        <v>6.5772038810249511E-3</v>
      </c>
    </row>
    <row r="23" spans="1:18">
      <c r="A23" s="82" t="s">
        <v>1324</v>
      </c>
      <c r="B23" s="59" t="s">
        <v>1325</v>
      </c>
      <c r="C23" s="72" t="s">
        <v>28</v>
      </c>
      <c r="D23" s="59" t="s">
        <v>1304</v>
      </c>
      <c r="E23" s="72" t="s">
        <v>638</v>
      </c>
      <c r="F23" s="59" t="s">
        <v>284</v>
      </c>
      <c r="G23" s="59" t="s">
        <v>121</v>
      </c>
      <c r="H23" s="78">
        <v>42795</v>
      </c>
      <c r="I23" s="71">
        <v>4.8899999999897341</v>
      </c>
      <c r="J23" s="72" t="s">
        <v>123</v>
      </c>
      <c r="K23" s="73">
        <v>3.7400000000000003E-2</v>
      </c>
      <c r="L23" s="70">
        <v>4.9199999999831288E-2</v>
      </c>
      <c r="M23" s="69">
        <v>131251.94216499999</v>
      </c>
      <c r="N23" s="71">
        <v>95.74</v>
      </c>
      <c r="O23" s="69">
        <v>125.66061236100001</v>
      </c>
      <c r="P23" s="70">
        <v>2.1093761984494646E-4</v>
      </c>
      <c r="Q23" s="70">
        <f t="shared" si="0"/>
        <v>4.0530928460921233E-2</v>
      </c>
      <c r="R23" s="70">
        <f>O23/'סכום נכסי הקרן'!$C$41</f>
        <v>4.8183629000708229E-4</v>
      </c>
    </row>
    <row r="24" spans="1:18">
      <c r="A24" s="82" t="s">
        <v>1326</v>
      </c>
      <c r="B24" s="59" t="s">
        <v>1327</v>
      </c>
      <c r="C24" s="72" t="s">
        <v>28</v>
      </c>
      <c r="D24" s="59" t="s">
        <v>1304</v>
      </c>
      <c r="E24" s="72" t="s">
        <v>638</v>
      </c>
      <c r="F24" s="59" t="s">
        <v>284</v>
      </c>
      <c r="G24" s="59" t="s">
        <v>121</v>
      </c>
      <c r="H24" s="78">
        <v>42795</v>
      </c>
      <c r="I24" s="71">
        <v>1.1700000000010569</v>
      </c>
      <c r="J24" s="72" t="s">
        <v>123</v>
      </c>
      <c r="K24" s="73">
        <v>2.5000000000000001E-2</v>
      </c>
      <c r="L24" s="70">
        <v>4.4100000000025494E-2</v>
      </c>
      <c r="M24" s="69">
        <v>326329.19998600002</v>
      </c>
      <c r="N24" s="71">
        <v>98.59</v>
      </c>
      <c r="O24" s="69">
        <v>321.72796189799999</v>
      </c>
      <c r="P24" s="70">
        <v>7.9973719988898396E-4</v>
      </c>
      <c r="Q24" s="70">
        <f t="shared" si="0"/>
        <v>0.10377104458240646</v>
      </c>
      <c r="R24" s="70">
        <f>O24/'סכום נכסי הקרן'!$C$41</f>
        <v>1.2336419872531537E-3</v>
      </c>
    </row>
    <row r="25" spans="1:18">
      <c r="A25" s="82" t="s">
        <v>1328</v>
      </c>
      <c r="B25" s="59" t="s">
        <v>1329</v>
      </c>
      <c r="C25" s="72" t="s">
        <v>28</v>
      </c>
      <c r="D25" s="59" t="s">
        <v>1330</v>
      </c>
      <c r="E25" s="72" t="s">
        <v>312</v>
      </c>
      <c r="F25" s="59" t="s">
        <v>325</v>
      </c>
      <c r="G25" s="59" t="s">
        <v>121</v>
      </c>
      <c r="H25" s="78">
        <v>42598</v>
      </c>
      <c r="I25" s="71">
        <v>2.2400000000021296</v>
      </c>
      <c r="J25" s="72" t="s">
        <v>123</v>
      </c>
      <c r="K25" s="73">
        <v>3.1E-2</v>
      </c>
      <c r="L25" s="70">
        <v>4.7500000000042029E-2</v>
      </c>
      <c r="M25" s="69">
        <v>369551.03202500002</v>
      </c>
      <c r="N25" s="71">
        <v>96.57</v>
      </c>
      <c r="O25" s="69">
        <v>356.87543162599997</v>
      </c>
      <c r="P25" s="70">
        <v>5.2408847944178524E-4</v>
      </c>
      <c r="Q25" s="70">
        <f t="shared" si="0"/>
        <v>0.11510760863666607</v>
      </c>
      <c r="R25" s="70">
        <f>O25/'סכום נכסי הקרן'!$C$41</f>
        <v>1.3684123508434856E-3</v>
      </c>
    </row>
    <row r="26" spans="1:18">
      <c r="A26" s="82" t="s">
        <v>1331</v>
      </c>
      <c r="B26" s="59" t="s">
        <v>1332</v>
      </c>
      <c r="C26" s="72" t="s">
        <v>28</v>
      </c>
      <c r="D26" s="59" t="s">
        <v>1333</v>
      </c>
      <c r="E26" s="72" t="s">
        <v>632</v>
      </c>
      <c r="F26" s="59" t="s">
        <v>432</v>
      </c>
      <c r="G26" s="59" t="s">
        <v>291</v>
      </c>
      <c r="H26" s="78">
        <v>44007</v>
      </c>
      <c r="I26" s="71">
        <v>3.520000000001489</v>
      </c>
      <c r="J26" s="72" t="s">
        <v>123</v>
      </c>
      <c r="K26" s="73">
        <v>3.3500000000000002E-2</v>
      </c>
      <c r="L26" s="70">
        <v>6.2399999999992559E-2</v>
      </c>
      <c r="M26" s="69">
        <v>236766.79783</v>
      </c>
      <c r="N26" s="71">
        <v>90.79</v>
      </c>
      <c r="O26" s="69">
        <v>214.96057310899999</v>
      </c>
      <c r="P26" s="70">
        <v>2.959584972875E-4</v>
      </c>
      <c r="Q26" s="70">
        <f t="shared" si="0"/>
        <v>6.9333989759415918E-2</v>
      </c>
      <c r="R26" s="70">
        <f>O26/'סכום נכסי הקרן'!$C$41</f>
        <v>8.2425036054322538E-4</v>
      </c>
    </row>
    <row r="27" spans="1:18">
      <c r="A27" s="82" t="s">
        <v>1334</v>
      </c>
      <c r="B27" s="59" t="s">
        <v>1335</v>
      </c>
      <c r="C27" s="72" t="s">
        <v>28</v>
      </c>
      <c r="D27" s="59" t="s">
        <v>1336</v>
      </c>
      <c r="E27" s="72" t="s">
        <v>312</v>
      </c>
      <c r="F27" s="59" t="s">
        <v>505</v>
      </c>
      <c r="G27" s="59" t="s">
        <v>291</v>
      </c>
      <c r="H27" s="78">
        <v>43310</v>
      </c>
      <c r="I27" s="71">
        <v>0.98999999999747423</v>
      </c>
      <c r="J27" s="72" t="s">
        <v>123</v>
      </c>
      <c r="K27" s="73">
        <v>3.5499999999999997E-2</v>
      </c>
      <c r="L27" s="70">
        <v>5.4599999999959105E-2</v>
      </c>
      <c r="M27" s="69">
        <v>253938.559905</v>
      </c>
      <c r="N27" s="71">
        <v>98.22</v>
      </c>
      <c r="O27" s="69">
        <v>249.418453537</v>
      </c>
      <c r="P27" s="70">
        <v>9.9194749962890636E-4</v>
      </c>
      <c r="Q27" s="70">
        <f t="shared" si="0"/>
        <v>8.0448131735185058E-2</v>
      </c>
      <c r="R27" s="70">
        <f>O27/'סכום נכסי הקרן'!$C$41</f>
        <v>9.5637654515258908E-4</v>
      </c>
    </row>
    <row r="28" spans="1:18">
      <c r="A28" s="82" t="s">
        <v>1337</v>
      </c>
      <c r="B28" s="59" t="s">
        <v>1338</v>
      </c>
      <c r="C28" s="72" t="s">
        <v>28</v>
      </c>
      <c r="D28" s="59" t="s">
        <v>1339</v>
      </c>
      <c r="E28" s="72" t="s">
        <v>120</v>
      </c>
      <c r="F28" s="59" t="s">
        <v>522</v>
      </c>
      <c r="G28" s="59" t="s">
        <v>121</v>
      </c>
      <c r="H28" s="78">
        <v>45122</v>
      </c>
      <c r="I28" s="71">
        <v>3.9100000000032078</v>
      </c>
      <c r="J28" s="72" t="s">
        <v>123</v>
      </c>
      <c r="K28" s="73">
        <v>7.3300000000000004E-2</v>
      </c>
      <c r="L28" s="70">
        <v>7.3600000000100807E-2</v>
      </c>
      <c r="M28" s="69">
        <v>2.5393859999999999</v>
      </c>
      <c r="N28" s="71">
        <v>5156460</v>
      </c>
      <c r="O28" s="69">
        <v>130.942404138</v>
      </c>
      <c r="P28" s="70">
        <v>5.0787719999999996E-4</v>
      </c>
      <c r="Q28" s="70">
        <f t="shared" si="0"/>
        <v>4.2234532483190895E-2</v>
      </c>
      <c r="R28" s="70">
        <f>O28/'סכום נכסי הקרן'!$C$41</f>
        <v>5.0208892849581087E-4</v>
      </c>
    </row>
    <row r="29" spans="1:18">
      <c r="A29" s="82" t="s">
        <v>1340</v>
      </c>
      <c r="B29" s="59">
        <v>9555</v>
      </c>
      <c r="C29" s="72" t="s">
        <v>28</v>
      </c>
      <c r="D29" s="59" t="s">
        <v>1341</v>
      </c>
      <c r="E29" s="72" t="s">
        <v>568</v>
      </c>
      <c r="F29" s="59" t="s">
        <v>625</v>
      </c>
      <c r="G29" s="124" t="s">
        <v>1993</v>
      </c>
      <c r="H29" s="78">
        <v>45046</v>
      </c>
      <c r="I29" s="71">
        <v>0</v>
      </c>
      <c r="J29" s="72" t="s">
        <v>123</v>
      </c>
      <c r="K29" s="73">
        <v>0</v>
      </c>
      <c r="L29" s="73">
        <v>0</v>
      </c>
      <c r="M29" s="69">
        <v>173748.30106100001</v>
      </c>
      <c r="N29" s="71">
        <v>59</v>
      </c>
      <c r="O29" s="69">
        <v>102.511497621</v>
      </c>
      <c r="P29" s="70">
        <v>2.9990375120431952E-4</v>
      </c>
      <c r="Q29" s="70">
        <f t="shared" si="0"/>
        <v>3.3064347677714781E-2</v>
      </c>
      <c r="R29" s="70">
        <f>O29/'סכום נכסי הקרן'!$C$41</f>
        <v>3.9307272795132677E-4</v>
      </c>
    </row>
    <row r="30" spans="1:18">
      <c r="A30" s="82" t="s">
        <v>1342</v>
      </c>
      <c r="B30" s="59">
        <v>9556</v>
      </c>
      <c r="C30" s="72" t="s">
        <v>28</v>
      </c>
      <c r="D30" s="59" t="s">
        <v>1341</v>
      </c>
      <c r="E30" s="72" t="s">
        <v>568</v>
      </c>
      <c r="F30" s="59" t="s">
        <v>625</v>
      </c>
      <c r="G30" s="124" t="s">
        <v>1993</v>
      </c>
      <c r="H30" s="78">
        <v>45046</v>
      </c>
      <c r="I30" s="71">
        <v>0</v>
      </c>
      <c r="J30" s="72" t="s">
        <v>123</v>
      </c>
      <c r="K30" s="73">
        <v>0</v>
      </c>
      <c r="L30" s="73">
        <v>0</v>
      </c>
      <c r="M30" s="69">
        <v>382.65220900000003</v>
      </c>
      <c r="N30" s="71">
        <v>29.41732</v>
      </c>
      <c r="O30" s="69">
        <v>0.11256603599999999</v>
      </c>
      <c r="P30" s="70">
        <v>0</v>
      </c>
      <c r="Q30" s="70">
        <f t="shared" si="0"/>
        <v>3.630736685524438E-5</v>
      </c>
      <c r="R30" s="70">
        <f>O30/'סכום נכסי הקרן'!$C$41</f>
        <v>4.3162610899290094E-7</v>
      </c>
    </row>
    <row r="31" spans="1:18">
      <c r="A31" s="82" t="s">
        <v>1322</v>
      </c>
      <c r="B31" s="59" t="s">
        <v>1323</v>
      </c>
      <c r="C31" s="72" t="s">
        <v>28</v>
      </c>
      <c r="D31" s="59" t="s">
        <v>363</v>
      </c>
      <c r="E31" s="72" t="s">
        <v>283</v>
      </c>
      <c r="F31" s="59" t="s">
        <v>625</v>
      </c>
      <c r="G31" s="124" t="s">
        <v>1993</v>
      </c>
      <c r="H31" s="78">
        <v>45141</v>
      </c>
      <c r="I31" s="71">
        <v>2.6899999999977471</v>
      </c>
      <c r="J31" s="72" t="s">
        <v>123</v>
      </c>
      <c r="K31" s="73">
        <v>7.0499999999999993E-2</v>
      </c>
      <c r="L31" s="104">
        <v>6.13E-2</v>
      </c>
      <c r="M31" s="69">
        <v>213094.068573</v>
      </c>
      <c r="N31" s="71">
        <v>100</v>
      </c>
      <c r="O31" s="69">
        <v>213.09398439200001</v>
      </c>
      <c r="P31" s="70">
        <v>5.0787712552374049E-4</v>
      </c>
      <c r="Q31" s="70">
        <f>IFERROR(O31/$O$9,0)</f>
        <v>6.873193496807567E-2</v>
      </c>
      <c r="R31" s="70">
        <f>O31/'סכום נכסי הקרן'!$C$41</f>
        <v>8.1709306466928389E-4</v>
      </c>
    </row>
    <row r="32" spans="1:18">
      <c r="A32" s="139" t="s">
        <v>1993</v>
      </c>
      <c r="B32" s="124" t="s">
        <v>1993</v>
      </c>
      <c r="C32" s="124" t="s">
        <v>1993</v>
      </c>
      <c r="D32" s="124" t="s">
        <v>1993</v>
      </c>
      <c r="E32" s="124" t="s">
        <v>1993</v>
      </c>
      <c r="F32" s="124" t="s">
        <v>1993</v>
      </c>
      <c r="G32" s="124" t="s">
        <v>1993</v>
      </c>
      <c r="H32" s="124" t="s">
        <v>1993</v>
      </c>
      <c r="I32" s="124" t="s">
        <v>1993</v>
      </c>
      <c r="J32" s="124" t="s">
        <v>1993</v>
      </c>
      <c r="K32" s="124" t="s">
        <v>1993</v>
      </c>
      <c r="L32" s="124" t="s">
        <v>1993</v>
      </c>
      <c r="M32" s="124" t="s">
        <v>1993</v>
      </c>
      <c r="N32" s="124" t="s">
        <v>1993</v>
      </c>
      <c r="O32" s="124" t="s">
        <v>1993</v>
      </c>
      <c r="P32" s="124" t="s">
        <v>1993</v>
      </c>
      <c r="Q32" s="124" t="s">
        <v>1993</v>
      </c>
      <c r="R32" s="124" t="s">
        <v>1993</v>
      </c>
    </row>
    <row r="33" spans="1:18">
      <c r="A33" s="81" t="s">
        <v>47</v>
      </c>
      <c r="B33" s="121" t="s">
        <v>1993</v>
      </c>
      <c r="C33" s="121" t="s">
        <v>1993</v>
      </c>
      <c r="D33" s="121" t="s">
        <v>1993</v>
      </c>
      <c r="E33" s="121" t="s">
        <v>1993</v>
      </c>
      <c r="F33" s="121" t="s">
        <v>1993</v>
      </c>
      <c r="G33" s="121" t="s">
        <v>1993</v>
      </c>
      <c r="H33" s="121" t="s">
        <v>1993</v>
      </c>
      <c r="I33" s="68">
        <v>1.6800000001053901</v>
      </c>
      <c r="J33" s="121" t="s">
        <v>1993</v>
      </c>
      <c r="K33" s="121" t="s">
        <v>1993</v>
      </c>
      <c r="L33" s="67">
        <v>5.8800000000648556E-2</v>
      </c>
      <c r="M33" s="121" t="s">
        <v>1993</v>
      </c>
      <c r="N33" s="121" t="s">
        <v>1993</v>
      </c>
      <c r="O33" s="66">
        <v>4.9340591360000001</v>
      </c>
      <c r="P33" s="121" t="s">
        <v>1993</v>
      </c>
      <c r="Q33" s="67">
        <f t="shared" si="0"/>
        <v>1.5914453551177917E-3</v>
      </c>
      <c r="R33" s="67">
        <f>O33/'סכום נכסי הקרן'!$C$41</f>
        <v>1.8919283489849061E-5</v>
      </c>
    </row>
    <row r="34" spans="1:18">
      <c r="A34" s="82" t="s">
        <v>1343</v>
      </c>
      <c r="B34" s="59" t="s">
        <v>1344</v>
      </c>
      <c r="C34" s="72" t="s">
        <v>28</v>
      </c>
      <c r="D34" s="59" t="s">
        <v>1345</v>
      </c>
      <c r="E34" s="72" t="s">
        <v>518</v>
      </c>
      <c r="F34" s="59" t="s">
        <v>296</v>
      </c>
      <c r="G34" s="59" t="s">
        <v>121</v>
      </c>
      <c r="H34" s="78">
        <v>38118</v>
      </c>
      <c r="I34" s="71">
        <v>1.6800000001053901</v>
      </c>
      <c r="J34" s="72" t="s">
        <v>122</v>
      </c>
      <c r="K34" s="73">
        <v>7.9699999999999993E-2</v>
      </c>
      <c r="L34" s="70">
        <v>5.8800000000648556E-2</v>
      </c>
      <c r="M34" s="69">
        <v>1263.4617290000001</v>
      </c>
      <c r="N34" s="71">
        <v>107.67</v>
      </c>
      <c r="O34" s="69">
        <v>4.9340591360000001</v>
      </c>
      <c r="P34" s="70">
        <v>3.1243852836130118E-5</v>
      </c>
      <c r="Q34" s="70">
        <f t="shared" si="0"/>
        <v>1.5914453551177917E-3</v>
      </c>
      <c r="R34" s="70">
        <f>O34/'סכום נכסי הקרן'!$C$41</f>
        <v>1.8919283489849061E-5</v>
      </c>
    </row>
    <row r="35" spans="1:18">
      <c r="A35" s="139" t="s">
        <v>1993</v>
      </c>
      <c r="B35" s="124" t="s">
        <v>1993</v>
      </c>
      <c r="C35" s="124" t="s">
        <v>1993</v>
      </c>
      <c r="D35" s="124" t="s">
        <v>1993</v>
      </c>
      <c r="E35" s="124" t="s">
        <v>1993</v>
      </c>
      <c r="F35" s="124" t="s">
        <v>1993</v>
      </c>
      <c r="G35" s="124" t="s">
        <v>1993</v>
      </c>
      <c r="H35" s="124" t="s">
        <v>1993</v>
      </c>
      <c r="I35" s="124" t="s">
        <v>1993</v>
      </c>
      <c r="J35" s="124" t="s">
        <v>1993</v>
      </c>
      <c r="K35" s="124" t="s">
        <v>1993</v>
      </c>
      <c r="L35" s="124" t="s">
        <v>1993</v>
      </c>
      <c r="M35" s="124" t="s">
        <v>1993</v>
      </c>
      <c r="N35" s="124" t="s">
        <v>1993</v>
      </c>
      <c r="O35" s="124" t="s">
        <v>1993</v>
      </c>
      <c r="P35" s="124" t="s">
        <v>1993</v>
      </c>
      <c r="Q35" s="124" t="s">
        <v>1993</v>
      </c>
      <c r="R35" s="124" t="s">
        <v>1993</v>
      </c>
    </row>
    <row r="36" spans="1:18">
      <c r="A36" s="80" t="s">
        <v>169</v>
      </c>
      <c r="B36" s="121" t="s">
        <v>1993</v>
      </c>
      <c r="C36" s="121" t="s">
        <v>1993</v>
      </c>
      <c r="D36" s="121" t="s">
        <v>1993</v>
      </c>
      <c r="E36" s="121" t="s">
        <v>1993</v>
      </c>
      <c r="F36" s="121" t="s">
        <v>1993</v>
      </c>
      <c r="G36" s="121" t="s">
        <v>1993</v>
      </c>
      <c r="H36" s="121" t="s">
        <v>1993</v>
      </c>
      <c r="I36" s="68">
        <v>12.449956052125687</v>
      </c>
      <c r="J36" s="121" t="s">
        <v>1993</v>
      </c>
      <c r="K36" s="121" t="s">
        <v>1993</v>
      </c>
      <c r="L36" s="67">
        <v>5.6888452544502748E-2</v>
      </c>
      <c r="M36" s="121" t="s">
        <v>1993</v>
      </c>
      <c r="N36" s="121" t="s">
        <v>1993</v>
      </c>
      <c r="O36" s="66">
        <v>200.12761452499998</v>
      </c>
      <c r="P36" s="121" t="s">
        <v>1993</v>
      </c>
      <c r="Q36" s="67">
        <f t="shared" si="0"/>
        <v>6.4549725446706757E-2</v>
      </c>
      <c r="R36" s="67">
        <f>O36/'סכום נכסי הקרן'!$C$41</f>
        <v>7.6737448193926728E-4</v>
      </c>
    </row>
    <row r="37" spans="1:18">
      <c r="A37" s="81" t="s">
        <v>67</v>
      </c>
      <c r="B37" s="121" t="s">
        <v>1993</v>
      </c>
      <c r="C37" s="121" t="s">
        <v>1993</v>
      </c>
      <c r="D37" s="121" t="s">
        <v>1993</v>
      </c>
      <c r="E37" s="121" t="s">
        <v>1993</v>
      </c>
      <c r="F37" s="121" t="s">
        <v>1993</v>
      </c>
      <c r="G37" s="121" t="s">
        <v>1993</v>
      </c>
      <c r="H37" s="121" t="s">
        <v>1993</v>
      </c>
      <c r="I37" s="68">
        <v>12.449956052125687</v>
      </c>
      <c r="J37" s="121" t="s">
        <v>1993</v>
      </c>
      <c r="K37" s="121" t="s">
        <v>1993</v>
      </c>
      <c r="L37" s="67">
        <v>5.6888452544502748E-2</v>
      </c>
      <c r="M37" s="121" t="s">
        <v>1993</v>
      </c>
      <c r="N37" s="121" t="s">
        <v>1993</v>
      </c>
      <c r="O37" s="66">
        <v>200.12761452499998</v>
      </c>
      <c r="P37" s="121" t="s">
        <v>1993</v>
      </c>
      <c r="Q37" s="67">
        <f t="shared" si="0"/>
        <v>6.4549725446706757E-2</v>
      </c>
      <c r="R37" s="67">
        <f>O37/'סכום נכסי הקרן'!$C$41</f>
        <v>7.6737448193926728E-4</v>
      </c>
    </row>
    <row r="38" spans="1:18">
      <c r="A38" s="82" t="s">
        <v>1348</v>
      </c>
      <c r="B38" s="59" t="s">
        <v>1349</v>
      </c>
      <c r="C38" s="72" t="s">
        <v>28</v>
      </c>
      <c r="D38" s="124" t="s">
        <v>1993</v>
      </c>
      <c r="E38" s="72" t="s">
        <v>1834</v>
      </c>
      <c r="F38" s="59" t="s">
        <v>788</v>
      </c>
      <c r="G38" s="59" t="s">
        <v>1350</v>
      </c>
      <c r="H38" s="78">
        <v>42408</v>
      </c>
      <c r="I38" s="71">
        <v>10.200000000004223</v>
      </c>
      <c r="J38" s="72" t="s">
        <v>130</v>
      </c>
      <c r="K38" s="73">
        <v>3.9510000000000003E-2</v>
      </c>
      <c r="L38" s="70">
        <v>5.3199999999983101E-2</v>
      </c>
      <c r="M38" s="69">
        <v>39511.480172000003</v>
      </c>
      <c r="N38" s="71">
        <v>87.48</v>
      </c>
      <c r="O38" s="69">
        <v>94.676013237999996</v>
      </c>
      <c r="P38" s="70">
        <v>1.0014391231462919E-4</v>
      </c>
      <c r="Q38" s="70">
        <f>IFERROR(O38/$O$9,0)</f>
        <v>3.0537068437090913E-2</v>
      </c>
      <c r="R38" s="70">
        <f>O38/'סכום נכסי הקרן'!$C$41</f>
        <v>3.6302814473166951E-4</v>
      </c>
    </row>
    <row r="39" spans="1:18">
      <c r="A39" s="82" t="s">
        <v>1346</v>
      </c>
      <c r="B39" s="59" t="s">
        <v>1347</v>
      </c>
      <c r="C39" s="72" t="s">
        <v>28</v>
      </c>
      <c r="D39" s="124" t="s">
        <v>1993</v>
      </c>
      <c r="E39" s="72" t="s">
        <v>1834</v>
      </c>
      <c r="F39" s="59" t="s">
        <v>894</v>
      </c>
      <c r="G39" s="59" t="s">
        <v>817</v>
      </c>
      <c r="H39" s="78">
        <v>42206</v>
      </c>
      <c r="I39" s="71">
        <v>14.47000000002001</v>
      </c>
      <c r="J39" s="72" t="s">
        <v>130</v>
      </c>
      <c r="K39" s="73">
        <v>4.555E-2</v>
      </c>
      <c r="L39" s="70">
        <v>6.0200000000119484E-2</v>
      </c>
      <c r="M39" s="69">
        <v>46636.741499999996</v>
      </c>
      <c r="N39" s="71">
        <v>82.55</v>
      </c>
      <c r="O39" s="69">
        <v>105.451601287</v>
      </c>
      <c r="P39" s="70">
        <v>2.7996771201652067E-4</v>
      </c>
      <c r="Q39" s="70">
        <f t="shared" si="0"/>
        <v>3.4012657009615845E-2</v>
      </c>
      <c r="R39" s="70">
        <f>O39/'סכום נכסי הקרן'!$C$41</f>
        <v>4.0434633720759787E-4</v>
      </c>
    </row>
    <row r="40" spans="1:18">
      <c r="A40" s="125" t="s">
        <v>1993</v>
      </c>
      <c r="B40" s="126" t="s">
        <v>1993</v>
      </c>
      <c r="C40" s="126" t="s">
        <v>1993</v>
      </c>
      <c r="D40" s="126" t="s">
        <v>1993</v>
      </c>
      <c r="E40" s="126" t="s">
        <v>1993</v>
      </c>
      <c r="F40" s="126" t="s">
        <v>1993</v>
      </c>
      <c r="G40" s="126" t="s">
        <v>1993</v>
      </c>
      <c r="H40" s="126" t="s">
        <v>1993</v>
      </c>
      <c r="I40" s="126" t="s">
        <v>1993</v>
      </c>
      <c r="J40" s="126" t="s">
        <v>1993</v>
      </c>
      <c r="K40" s="126" t="s">
        <v>1993</v>
      </c>
      <c r="L40" s="126" t="s">
        <v>1993</v>
      </c>
      <c r="M40" s="126" t="s">
        <v>1993</v>
      </c>
      <c r="N40" s="126" t="s">
        <v>1993</v>
      </c>
      <c r="O40" s="126" t="s">
        <v>1993</v>
      </c>
      <c r="P40" s="126" t="s">
        <v>1993</v>
      </c>
      <c r="Q40" s="126" t="s">
        <v>1993</v>
      </c>
      <c r="R40" s="126" t="s">
        <v>1993</v>
      </c>
    </row>
    <row r="41" spans="1:18">
      <c r="A41" s="125" t="s">
        <v>1993</v>
      </c>
      <c r="B41" s="126" t="s">
        <v>1993</v>
      </c>
      <c r="C41" s="126" t="s">
        <v>1993</v>
      </c>
      <c r="D41" s="126" t="s">
        <v>1993</v>
      </c>
      <c r="E41" s="126" t="s">
        <v>1993</v>
      </c>
      <c r="F41" s="126" t="s">
        <v>1993</v>
      </c>
      <c r="G41" s="126" t="s">
        <v>1993</v>
      </c>
      <c r="H41" s="126" t="s">
        <v>1993</v>
      </c>
      <c r="I41" s="126" t="s">
        <v>1993</v>
      </c>
      <c r="J41" s="126" t="s">
        <v>1993</v>
      </c>
      <c r="K41" s="126" t="s">
        <v>1993</v>
      </c>
      <c r="L41" s="126" t="s">
        <v>1993</v>
      </c>
      <c r="M41" s="126" t="s">
        <v>1993</v>
      </c>
      <c r="N41" s="126" t="s">
        <v>1993</v>
      </c>
      <c r="O41" s="126" t="s">
        <v>1993</v>
      </c>
      <c r="P41" s="126" t="s">
        <v>1993</v>
      </c>
      <c r="Q41" s="126" t="s">
        <v>1993</v>
      </c>
      <c r="R41" s="126" t="s">
        <v>1993</v>
      </c>
    </row>
    <row r="42" spans="1:18">
      <c r="A42" s="125" t="s">
        <v>1993</v>
      </c>
      <c r="B42" s="126" t="s">
        <v>1993</v>
      </c>
      <c r="C42" s="126" t="s">
        <v>1993</v>
      </c>
      <c r="D42" s="126" t="s">
        <v>1993</v>
      </c>
      <c r="E42" s="126" t="s">
        <v>1993</v>
      </c>
      <c r="F42" s="126" t="s">
        <v>1993</v>
      </c>
      <c r="G42" s="126" t="s">
        <v>1993</v>
      </c>
      <c r="H42" s="126" t="s">
        <v>1993</v>
      </c>
      <c r="I42" s="126" t="s">
        <v>1993</v>
      </c>
      <c r="J42" s="126" t="s">
        <v>1993</v>
      </c>
      <c r="K42" s="126" t="s">
        <v>1993</v>
      </c>
      <c r="L42" s="126" t="s">
        <v>1993</v>
      </c>
      <c r="M42" s="126" t="s">
        <v>1993</v>
      </c>
      <c r="N42" s="126" t="s">
        <v>1993</v>
      </c>
      <c r="O42" s="126" t="s">
        <v>1993</v>
      </c>
      <c r="P42" s="126" t="s">
        <v>1993</v>
      </c>
      <c r="Q42" s="126" t="s">
        <v>1993</v>
      </c>
      <c r="R42" s="126" t="s">
        <v>1993</v>
      </c>
    </row>
    <row r="43" spans="1:18">
      <c r="A43" s="92" t="s">
        <v>190</v>
      </c>
      <c r="B43" s="126" t="s">
        <v>1993</v>
      </c>
      <c r="C43" s="126" t="s">
        <v>1993</v>
      </c>
      <c r="D43" s="126" t="s">
        <v>1993</v>
      </c>
      <c r="E43" s="126" t="s">
        <v>1993</v>
      </c>
      <c r="F43" s="126" t="s">
        <v>1993</v>
      </c>
      <c r="G43" s="126" t="s">
        <v>1993</v>
      </c>
      <c r="H43" s="126" t="s">
        <v>1993</v>
      </c>
      <c r="I43" s="126" t="s">
        <v>1993</v>
      </c>
      <c r="J43" s="126" t="s">
        <v>1993</v>
      </c>
      <c r="K43" s="126" t="s">
        <v>1993</v>
      </c>
      <c r="L43" s="126" t="s">
        <v>1993</v>
      </c>
      <c r="M43" s="126" t="s">
        <v>1993</v>
      </c>
      <c r="N43" s="126" t="s">
        <v>1993</v>
      </c>
      <c r="O43" s="126" t="s">
        <v>1993</v>
      </c>
      <c r="P43" s="126" t="s">
        <v>1993</v>
      </c>
      <c r="Q43" s="126" t="s">
        <v>1993</v>
      </c>
      <c r="R43" s="126" t="s">
        <v>1993</v>
      </c>
    </row>
    <row r="44" spans="1:18">
      <c r="A44" s="92" t="s">
        <v>108</v>
      </c>
      <c r="B44" s="126" t="s">
        <v>1993</v>
      </c>
      <c r="C44" s="126" t="s">
        <v>1993</v>
      </c>
      <c r="D44" s="126" t="s">
        <v>1993</v>
      </c>
      <c r="E44" s="126" t="s">
        <v>1993</v>
      </c>
      <c r="F44" s="126" t="s">
        <v>1993</v>
      </c>
      <c r="G44" s="126" t="s">
        <v>1993</v>
      </c>
      <c r="H44" s="126" t="s">
        <v>1993</v>
      </c>
      <c r="I44" s="126" t="s">
        <v>1993</v>
      </c>
      <c r="J44" s="126" t="s">
        <v>1993</v>
      </c>
      <c r="K44" s="126" t="s">
        <v>1993</v>
      </c>
      <c r="L44" s="126" t="s">
        <v>1993</v>
      </c>
      <c r="M44" s="126" t="s">
        <v>1993</v>
      </c>
      <c r="N44" s="126" t="s">
        <v>1993</v>
      </c>
      <c r="O44" s="126" t="s">
        <v>1993</v>
      </c>
      <c r="P44" s="126" t="s">
        <v>1993</v>
      </c>
      <c r="Q44" s="126" t="s">
        <v>1993</v>
      </c>
      <c r="R44" s="126" t="s">
        <v>1993</v>
      </c>
    </row>
    <row r="45" spans="1:18">
      <c r="A45" s="92" t="s">
        <v>173</v>
      </c>
      <c r="B45" s="126" t="s">
        <v>1993</v>
      </c>
      <c r="C45" s="126" t="s">
        <v>1993</v>
      </c>
      <c r="D45" s="126" t="s">
        <v>1993</v>
      </c>
      <c r="E45" s="126" t="s">
        <v>1993</v>
      </c>
      <c r="F45" s="126" t="s">
        <v>1993</v>
      </c>
      <c r="G45" s="126" t="s">
        <v>1993</v>
      </c>
      <c r="H45" s="126" t="s">
        <v>1993</v>
      </c>
      <c r="I45" s="126" t="s">
        <v>1993</v>
      </c>
      <c r="J45" s="126" t="s">
        <v>1993</v>
      </c>
      <c r="K45" s="126" t="s">
        <v>1993</v>
      </c>
      <c r="L45" s="126" t="s">
        <v>1993</v>
      </c>
      <c r="M45" s="126" t="s">
        <v>1993</v>
      </c>
      <c r="N45" s="126" t="s">
        <v>1993</v>
      </c>
      <c r="O45" s="126" t="s">
        <v>1993</v>
      </c>
      <c r="P45" s="126" t="s">
        <v>1993</v>
      </c>
      <c r="Q45" s="126" t="s">
        <v>1993</v>
      </c>
      <c r="R45" s="126" t="s">
        <v>1993</v>
      </c>
    </row>
    <row r="46" spans="1:18">
      <c r="A46" s="92" t="s">
        <v>181</v>
      </c>
      <c r="B46" s="126" t="s">
        <v>1993</v>
      </c>
      <c r="C46" s="126" t="s">
        <v>1993</v>
      </c>
      <c r="D46" s="126" t="s">
        <v>1993</v>
      </c>
      <c r="E46" s="126" t="s">
        <v>1993</v>
      </c>
      <c r="F46" s="126" t="s">
        <v>1993</v>
      </c>
      <c r="G46" s="126" t="s">
        <v>1993</v>
      </c>
      <c r="H46" s="126" t="s">
        <v>1993</v>
      </c>
      <c r="I46" s="126" t="s">
        <v>1993</v>
      </c>
      <c r="J46" s="126" t="s">
        <v>1993</v>
      </c>
      <c r="K46" s="126" t="s">
        <v>1993</v>
      </c>
      <c r="L46" s="126" t="s">
        <v>1993</v>
      </c>
      <c r="M46" s="126" t="s">
        <v>1993</v>
      </c>
      <c r="N46" s="126" t="s">
        <v>1993</v>
      </c>
      <c r="O46" s="126" t="s">
        <v>1993</v>
      </c>
      <c r="P46" s="126" t="s">
        <v>1993</v>
      </c>
      <c r="Q46" s="126" t="s">
        <v>1993</v>
      </c>
      <c r="R46" s="126" t="s">
        <v>1993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2"/>
    </row>
    <row r="537" spans="1:4" hidden="1">
      <c r="A537" s="32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0 L32:L39 M30:XFD39 C1:XFD4 A1:A4 A30:K39 A5:XFD29 A40:AY1048576 BA40:XFD1048576 AZ40:AZ9999 AZ10001:AZ1048576" xr:uid="{00000000-0002-0000-0E00-000000000000}"/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49.28515625" style="2" bestFit="1" customWidth="1"/>
    <col min="3" max="3" width="13.140625" style="2" customWidth="1"/>
    <col min="4" max="4" width="13.85546875" style="2" customWidth="1"/>
    <col min="5" max="5" width="15.42578125" style="1" bestFit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7" t="s">
        <v>136</v>
      </c>
      <c r="B1" s="37" t="s" vm="1">
        <v>196</v>
      </c>
    </row>
    <row r="2" spans="1:27">
      <c r="A2" s="37" t="s">
        <v>135</v>
      </c>
      <c r="B2" s="37" t="s">
        <v>197</v>
      </c>
    </row>
    <row r="3" spans="1:27">
      <c r="A3" s="37" t="s">
        <v>137</v>
      </c>
      <c r="B3" s="37" t="s">
        <v>198</v>
      </c>
    </row>
    <row r="4" spans="1:27">
      <c r="A4" s="37" t="s">
        <v>138</v>
      </c>
      <c r="B4" s="37">
        <v>2144</v>
      </c>
    </row>
    <row r="5" spans="1:27" ht="18.75">
      <c r="A5" s="149" t="s">
        <v>88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1"/>
    </row>
    <row r="6" spans="1:27" s="3" customFormat="1">
      <c r="A6" s="38" t="s">
        <v>112</v>
      </c>
      <c r="B6" s="39" t="s">
        <v>44</v>
      </c>
      <c r="C6" s="39" t="s">
        <v>114</v>
      </c>
      <c r="D6" s="39" t="s">
        <v>113</v>
      </c>
      <c r="E6" s="39" t="s">
        <v>64</v>
      </c>
      <c r="F6" s="39" t="s">
        <v>99</v>
      </c>
      <c r="G6" s="39" t="s">
        <v>175</v>
      </c>
      <c r="H6" s="39" t="s">
        <v>174</v>
      </c>
      <c r="I6" s="39" t="s">
        <v>107</v>
      </c>
      <c r="J6" s="39" t="s">
        <v>57</v>
      </c>
      <c r="K6" s="39" t="s">
        <v>139</v>
      </c>
      <c r="L6" s="41" t="s">
        <v>141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18" t="s">
        <v>1993</v>
      </c>
      <c r="G7" s="27" t="s">
        <v>182</v>
      </c>
      <c r="H7" s="118" t="s">
        <v>1993</v>
      </c>
      <c r="I7" s="27" t="s">
        <v>178</v>
      </c>
      <c r="J7" s="27" t="s">
        <v>19</v>
      </c>
      <c r="K7" s="27" t="s">
        <v>19</v>
      </c>
      <c r="L7" s="28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9" t="s">
        <v>29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69">
        <v>5.6947271999999993E-2</v>
      </c>
      <c r="J9" s="124" t="s">
        <v>1993</v>
      </c>
      <c r="K9" s="70">
        <f>IFERROR(I9/$I$9,0)</f>
        <v>1</v>
      </c>
      <c r="L9" s="70">
        <f>I9/'סכום נכסי הקרן'!$C$41</f>
        <v>2.183600871502695E-7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4" t="s">
        <v>169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69">
        <v>5.6947271999999993E-2</v>
      </c>
      <c r="J10" s="124" t="s">
        <v>1993</v>
      </c>
      <c r="K10" s="70">
        <f t="shared" ref="K10:K12" si="0">IFERROR(I10/$I$9,0)</f>
        <v>1</v>
      </c>
      <c r="L10" s="70">
        <f>I10/'סכום נכסי הקרן'!$C$41</f>
        <v>2.183600871502695E-7</v>
      </c>
    </row>
    <row r="11" spans="1:27">
      <c r="A11" s="75" t="s">
        <v>62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121" t="s">
        <v>1993</v>
      </c>
      <c r="I11" s="66">
        <v>5.6947271999999993E-2</v>
      </c>
      <c r="J11" s="121" t="s">
        <v>1993</v>
      </c>
      <c r="K11" s="67">
        <f t="shared" si="0"/>
        <v>1</v>
      </c>
      <c r="L11" s="67">
        <f>I11/'סכום נכסי הקרן'!$C$41</f>
        <v>2.183600871502695E-7</v>
      </c>
    </row>
    <row r="12" spans="1:27">
      <c r="A12" s="62" t="s">
        <v>1351</v>
      </c>
      <c r="B12" s="59">
        <v>9720</v>
      </c>
      <c r="C12" s="72" t="s">
        <v>28</v>
      </c>
      <c r="D12" s="124" t="s">
        <v>1993</v>
      </c>
      <c r="E12" s="72" t="s">
        <v>1876</v>
      </c>
      <c r="F12" s="72" t="s">
        <v>122</v>
      </c>
      <c r="G12" s="69">
        <v>15.605008</v>
      </c>
      <c r="H12" s="69">
        <v>100.6147</v>
      </c>
      <c r="I12" s="69">
        <v>5.6947271999999993E-2</v>
      </c>
      <c r="J12" s="70">
        <v>4.3694022417477607E-6</v>
      </c>
      <c r="K12" s="70">
        <f t="shared" si="0"/>
        <v>1</v>
      </c>
      <c r="L12" s="70">
        <f>I12/'סכום נכסי הקרן'!$C$41</f>
        <v>2.183600871502695E-7</v>
      </c>
    </row>
    <row r="13" spans="1:27">
      <c r="A13" s="123" t="s">
        <v>1993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</row>
    <row r="14" spans="1:27">
      <c r="A14" s="124" t="s">
        <v>1993</v>
      </c>
      <c r="B14" s="124" t="s">
        <v>1993</v>
      </c>
      <c r="C14" s="124" t="s">
        <v>1993</v>
      </c>
      <c r="D14" s="124" t="s">
        <v>1993</v>
      </c>
      <c r="E14" s="124" t="s">
        <v>1993</v>
      </c>
      <c r="F14" s="124" t="s">
        <v>1993</v>
      </c>
      <c r="G14" s="124" t="s">
        <v>1993</v>
      </c>
      <c r="H14" s="124" t="s">
        <v>1993</v>
      </c>
      <c r="I14" s="124" t="s">
        <v>1993</v>
      </c>
      <c r="J14" s="124" t="s">
        <v>1993</v>
      </c>
      <c r="K14" s="124" t="s">
        <v>1993</v>
      </c>
      <c r="L14" s="124" t="s">
        <v>1993</v>
      </c>
    </row>
    <row r="15" spans="1:27">
      <c r="A15" s="124" t="s">
        <v>1993</v>
      </c>
      <c r="B15" s="124" t="s">
        <v>1993</v>
      </c>
      <c r="C15" s="124" t="s">
        <v>1993</v>
      </c>
      <c r="D15" s="124" t="s">
        <v>1993</v>
      </c>
      <c r="E15" s="124" t="s">
        <v>1993</v>
      </c>
      <c r="F15" s="124" t="s">
        <v>1993</v>
      </c>
      <c r="G15" s="124" t="s">
        <v>1993</v>
      </c>
      <c r="H15" s="124" t="s">
        <v>1993</v>
      </c>
      <c r="I15" s="124" t="s">
        <v>1993</v>
      </c>
      <c r="J15" s="124" t="s">
        <v>1993</v>
      </c>
      <c r="K15" s="124" t="s">
        <v>1993</v>
      </c>
      <c r="L15" s="124" t="s">
        <v>1993</v>
      </c>
    </row>
    <row r="16" spans="1:27">
      <c r="A16" s="92" t="s">
        <v>190</v>
      </c>
      <c r="B16" s="124" t="s">
        <v>1993</v>
      </c>
      <c r="C16" s="124" t="s">
        <v>1993</v>
      </c>
      <c r="D16" s="124" t="s">
        <v>1993</v>
      </c>
      <c r="E16" s="124" t="s">
        <v>1993</v>
      </c>
      <c r="F16" s="124" t="s">
        <v>1993</v>
      </c>
      <c r="G16" s="124" t="s">
        <v>1993</v>
      </c>
      <c r="H16" s="124" t="s">
        <v>1993</v>
      </c>
      <c r="I16" s="124" t="s">
        <v>1993</v>
      </c>
      <c r="J16" s="124" t="s">
        <v>1993</v>
      </c>
      <c r="K16" s="124" t="s">
        <v>1993</v>
      </c>
      <c r="L16" s="124" t="s">
        <v>1993</v>
      </c>
    </row>
    <row r="17" spans="1:12">
      <c r="A17" s="92" t="s">
        <v>108</v>
      </c>
      <c r="B17" s="124" t="s">
        <v>1993</v>
      </c>
      <c r="C17" s="124" t="s">
        <v>1993</v>
      </c>
      <c r="D17" s="124" t="s">
        <v>1993</v>
      </c>
      <c r="E17" s="124" t="s">
        <v>1993</v>
      </c>
      <c r="F17" s="124" t="s">
        <v>1993</v>
      </c>
      <c r="G17" s="124" t="s">
        <v>1993</v>
      </c>
      <c r="H17" s="124" t="s">
        <v>1993</v>
      </c>
      <c r="I17" s="124" t="s">
        <v>1993</v>
      </c>
      <c r="J17" s="124" t="s">
        <v>1993</v>
      </c>
      <c r="K17" s="124" t="s">
        <v>1993</v>
      </c>
      <c r="L17" s="124" t="s">
        <v>1993</v>
      </c>
    </row>
    <row r="18" spans="1:12">
      <c r="A18" s="92" t="s">
        <v>173</v>
      </c>
      <c r="B18" s="124" t="s">
        <v>1993</v>
      </c>
      <c r="C18" s="124" t="s">
        <v>1993</v>
      </c>
      <c r="D18" s="124" t="s">
        <v>1993</v>
      </c>
      <c r="E18" s="124" t="s">
        <v>1993</v>
      </c>
      <c r="F18" s="124" t="s">
        <v>1993</v>
      </c>
      <c r="G18" s="124" t="s">
        <v>1993</v>
      </c>
      <c r="H18" s="124" t="s">
        <v>1993</v>
      </c>
      <c r="I18" s="124" t="s">
        <v>1993</v>
      </c>
      <c r="J18" s="124" t="s">
        <v>1993</v>
      </c>
      <c r="K18" s="124" t="s">
        <v>1993</v>
      </c>
      <c r="L18" s="124" t="s">
        <v>1993</v>
      </c>
    </row>
    <row r="19" spans="1:12">
      <c r="A19" s="92" t="s">
        <v>181</v>
      </c>
      <c r="B19" s="124" t="s">
        <v>1993</v>
      </c>
      <c r="C19" s="124" t="s">
        <v>1993</v>
      </c>
      <c r="D19" s="124" t="s">
        <v>1993</v>
      </c>
      <c r="E19" s="124" t="s">
        <v>1993</v>
      </c>
      <c r="F19" s="124" t="s">
        <v>1993</v>
      </c>
      <c r="G19" s="124" t="s">
        <v>1993</v>
      </c>
      <c r="H19" s="124" t="s">
        <v>1993</v>
      </c>
      <c r="I19" s="124" t="s">
        <v>1993</v>
      </c>
      <c r="J19" s="124" t="s">
        <v>1993</v>
      </c>
      <c r="K19" s="124" t="s">
        <v>1993</v>
      </c>
      <c r="L19" s="124" t="s">
        <v>1993</v>
      </c>
    </row>
    <row r="20" spans="1:12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</row>
    <row r="26" spans="1:12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1:12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2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2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2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1:12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1:12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</row>
    <row r="51" spans="1:12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</row>
    <row r="52" spans="1:12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</row>
    <row r="53" spans="1:12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</row>
    <row r="54" spans="1:12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</row>
    <row r="55" spans="1:12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</row>
    <row r="56" spans="1:12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</row>
    <row r="57" spans="1:12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</row>
    <row r="58" spans="1:12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</row>
    <row r="59" spans="1:12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</row>
    <row r="61" spans="1:12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</row>
    <row r="62" spans="1:12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</row>
    <row r="63" spans="1:12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</row>
    <row r="64" spans="1:12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</row>
    <row r="65" spans="1:12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</row>
    <row r="66" spans="1:12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</row>
    <row r="67" spans="1:12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</row>
    <row r="68" spans="1:12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</row>
    <row r="69" spans="1:12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</row>
    <row r="70" spans="1:12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</row>
    <row r="71" spans="1:12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</row>
    <row r="72" spans="1:12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</row>
    <row r="73" spans="1:12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</row>
    <row r="74" spans="1:12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</row>
    <row r="75" spans="1:12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</row>
    <row r="76" spans="1:12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</row>
    <row r="77" spans="1:12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</row>
    <row r="78" spans="1:12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</row>
    <row r="79" spans="1:12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</row>
    <row r="80" spans="1:12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</row>
    <row r="81" spans="1:12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</row>
    <row r="82" spans="1:12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</row>
    <row r="83" spans="1:12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</row>
    <row r="84" spans="1:12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</row>
    <row r="85" spans="1:12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</row>
    <row r="86" spans="1:12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</row>
    <row r="87" spans="1:12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</row>
    <row r="88" spans="1:12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</row>
    <row r="89" spans="1:12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</row>
    <row r="90" spans="1:12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2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</row>
    <row r="92" spans="1:12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</row>
    <row r="93" spans="1:12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</row>
    <row r="94" spans="1:12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</row>
    <row r="95" spans="1:12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</row>
    <row r="96" spans="1:12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</row>
    <row r="97" spans="1:12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</row>
    <row r="98" spans="1:12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</row>
    <row r="99" spans="1:12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</row>
    <row r="100" spans="1:12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</row>
    <row r="101" spans="1:12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</row>
    <row r="102" spans="1:12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</row>
    <row r="103" spans="1:12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</row>
    <row r="104" spans="1:12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</row>
    <row r="105" spans="1:12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</row>
    <row r="106" spans="1:12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</row>
    <row r="107" spans="1:12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</row>
    <row r="108" spans="1:12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</row>
    <row r="109" spans="1:12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</row>
    <row r="110" spans="1:12" hidden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</row>
    <row r="111" spans="1:12" hidden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</row>
    <row r="112" spans="1:12" hidden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A398" s="32"/>
      <c r="B398" s="1"/>
      <c r="C398" s="1"/>
      <c r="D398" s="1"/>
    </row>
    <row r="399" spans="1:4" hidden="1">
      <c r="A399" s="32"/>
      <c r="B399" s="1"/>
      <c r="C399" s="1"/>
      <c r="D399" s="1"/>
    </row>
    <row r="400" spans="1:4" hidden="1">
      <c r="A400" s="3"/>
      <c r="B400" s="1"/>
      <c r="C400" s="1"/>
      <c r="D400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53" style="2" bestFit="1" customWidth="1"/>
    <col min="2" max="2" width="49.28515625" style="2" bestFit="1" customWidth="1"/>
    <col min="3" max="3" width="12.28515625" style="1" bestFit="1" customWidth="1"/>
    <col min="4" max="4" width="11.28515625" style="1" bestFit="1" customWidth="1"/>
    <col min="5" max="5" width="10.140625" style="1" bestFit="1" customWidth="1"/>
    <col min="6" max="6" width="7.28515625" style="1" bestFit="1" customWidth="1"/>
    <col min="7" max="8" width="9" style="1" bestFit="1" customWidth="1"/>
    <col min="9" max="9" width="9.140625" style="1" bestFit="1" customWidth="1"/>
    <col min="10" max="10" width="9" style="1" bestFit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136</v>
      </c>
      <c r="B1" s="37" t="s" vm="1">
        <v>196</v>
      </c>
    </row>
    <row r="2" spans="1:10">
      <c r="A2" s="37" t="s">
        <v>135</v>
      </c>
      <c r="B2" s="37" t="s">
        <v>197</v>
      </c>
    </row>
    <row r="3" spans="1:10">
      <c r="A3" s="37" t="s">
        <v>137</v>
      </c>
      <c r="B3" s="37" t="s">
        <v>198</v>
      </c>
    </row>
    <row r="4" spans="1:10">
      <c r="A4" s="37" t="s">
        <v>138</v>
      </c>
      <c r="B4" s="37">
        <v>2144</v>
      </c>
    </row>
    <row r="5" spans="1:10" ht="18.75">
      <c r="A5" s="149" t="s">
        <v>94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s="3" customFormat="1" ht="78.75">
      <c r="A6" s="17" t="s">
        <v>112</v>
      </c>
      <c r="B6" s="25" t="s">
        <v>44</v>
      </c>
      <c r="C6" s="25" t="s">
        <v>99</v>
      </c>
      <c r="D6" s="25" t="s">
        <v>100</v>
      </c>
      <c r="E6" s="25" t="s">
        <v>175</v>
      </c>
      <c r="F6" s="25" t="s">
        <v>174</v>
      </c>
      <c r="G6" s="25" t="s">
        <v>107</v>
      </c>
      <c r="H6" s="25" t="s">
        <v>57</v>
      </c>
      <c r="I6" s="25" t="s">
        <v>139</v>
      </c>
      <c r="J6" s="26" t="s">
        <v>141</v>
      </c>
    </row>
    <row r="7" spans="1:10" s="3" customFormat="1">
      <c r="A7" s="117" t="s">
        <v>1993</v>
      </c>
      <c r="B7" s="118" t="s">
        <v>1993</v>
      </c>
      <c r="C7" s="118" t="s">
        <v>1993</v>
      </c>
      <c r="D7" s="27" t="s">
        <v>21</v>
      </c>
      <c r="E7" s="27" t="s">
        <v>182</v>
      </c>
      <c r="F7" s="118" t="s">
        <v>1993</v>
      </c>
      <c r="G7" s="27" t="s">
        <v>178</v>
      </c>
      <c r="H7" s="27" t="s">
        <v>19</v>
      </c>
      <c r="I7" s="27" t="s">
        <v>19</v>
      </c>
      <c r="J7" s="28" t="s">
        <v>19</v>
      </c>
    </row>
    <row r="8" spans="1:10" s="4" customFormat="1" ht="20.25">
      <c r="A8" s="119" t="s">
        <v>1993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5" t="s">
        <v>1352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120" t="s">
        <v>1993</v>
      </c>
      <c r="G9" s="63">
        <v>1485.1975170110004</v>
      </c>
      <c r="H9" s="120" t="s">
        <v>1993</v>
      </c>
      <c r="I9" s="64">
        <f>IFERROR(G9/$G$9,0)</f>
        <v>1</v>
      </c>
      <c r="J9" s="64">
        <f>G9/'סכום נכסי הקרן'!$C$41</f>
        <v>5.6948796291749664E-3</v>
      </c>
    </row>
    <row r="10" spans="1:10">
      <c r="A10" s="56" t="s">
        <v>1353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66">
        <v>1485.1975170110004</v>
      </c>
      <c r="H10" s="121" t="s">
        <v>1993</v>
      </c>
      <c r="I10" s="67">
        <f t="shared" ref="I10:I14" si="0">IFERROR(G10/$G$9,0)</f>
        <v>1</v>
      </c>
      <c r="J10" s="67">
        <f>G10/'סכום נכסי הקרן'!$C$41</f>
        <v>5.6948796291749664E-3</v>
      </c>
    </row>
    <row r="11" spans="1:10">
      <c r="A11" s="75" t="s">
        <v>168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66">
        <v>1485.1975170110004</v>
      </c>
      <c r="H11" s="121" t="s">
        <v>1993</v>
      </c>
      <c r="I11" s="67">
        <f t="shared" si="0"/>
        <v>1</v>
      </c>
      <c r="J11" s="67">
        <f>G11/'סכום נכסי הקרן'!$C$41</f>
        <v>5.6948796291749664E-3</v>
      </c>
    </row>
    <row r="12" spans="1:10">
      <c r="A12" s="62" t="s">
        <v>1354</v>
      </c>
      <c r="B12" s="59">
        <v>5238</v>
      </c>
      <c r="C12" s="72" t="s">
        <v>124</v>
      </c>
      <c r="D12" s="78">
        <v>43221</v>
      </c>
      <c r="E12" s="69">
        <v>11070.628216999999</v>
      </c>
      <c r="F12" s="71">
        <v>89.927700000000002</v>
      </c>
      <c r="G12" s="69">
        <v>39.937729838000003</v>
      </c>
      <c r="H12" s="70">
        <v>0</v>
      </c>
      <c r="I12" s="70">
        <f t="shared" si="0"/>
        <v>2.6890517510678141E-2</v>
      </c>
      <c r="J12" s="70">
        <f>G12/'סכום נכסי הקרן'!$C$41</f>
        <v>1.5313826038953368E-4</v>
      </c>
    </row>
    <row r="13" spans="1:10">
      <c r="A13" s="62" t="s">
        <v>1355</v>
      </c>
      <c r="B13" s="59">
        <v>7070</v>
      </c>
      <c r="C13" s="72" t="s">
        <v>124</v>
      </c>
      <c r="D13" s="78">
        <v>44075</v>
      </c>
      <c r="E13" s="69">
        <v>26842.865814000001</v>
      </c>
      <c r="F13" s="71">
        <v>101.8006</v>
      </c>
      <c r="G13" s="69">
        <v>109.621777728</v>
      </c>
      <c r="H13" s="70">
        <v>0</v>
      </c>
      <c r="I13" s="70">
        <f t="shared" si="0"/>
        <v>7.3809561672724011E-2</v>
      </c>
      <c r="J13" s="70">
        <f>G13/'סכום נכסי הקרן'!$C$41</f>
        <v>4.2033656920832934E-4</v>
      </c>
    </row>
    <row r="14" spans="1:10">
      <c r="A14" s="62" t="s">
        <v>1356</v>
      </c>
      <c r="B14" s="59">
        <v>5339</v>
      </c>
      <c r="C14" s="72" t="s">
        <v>122</v>
      </c>
      <c r="D14" s="78">
        <v>42916</v>
      </c>
      <c r="E14" s="69">
        <v>15810.922398999999</v>
      </c>
      <c r="F14" s="71">
        <v>77.599299999999999</v>
      </c>
      <c r="G14" s="69">
        <v>44.500261832</v>
      </c>
      <c r="H14" s="70">
        <v>0</v>
      </c>
      <c r="I14" s="70">
        <f t="shared" si="0"/>
        <v>2.9962521026535221E-2</v>
      </c>
      <c r="J14" s="70">
        <f>G14/'סכום נכסי הקרן'!$C$41</f>
        <v>1.7063295063274203E-4</v>
      </c>
    </row>
    <row r="15" spans="1:10">
      <c r="A15" s="62" t="s">
        <v>1357</v>
      </c>
      <c r="B15" s="59">
        <v>8400</v>
      </c>
      <c r="C15" s="72" t="s">
        <v>122</v>
      </c>
      <c r="D15" s="78">
        <v>44544</v>
      </c>
      <c r="E15" s="69">
        <v>2324.781031</v>
      </c>
      <c r="F15" s="71">
        <v>115.3809</v>
      </c>
      <c r="G15" s="69">
        <v>9.728895327</v>
      </c>
      <c r="H15" s="70">
        <v>0</v>
      </c>
      <c r="I15" s="70">
        <f t="shared" ref="I15:I46" si="1">IFERROR(G15/$G$9,0)</f>
        <v>6.5505733854037554E-3</v>
      </c>
      <c r="J15" s="70">
        <f>G15/'סכום נכסי הקרן'!$C$41</f>
        <v>3.7304726931951544E-5</v>
      </c>
    </row>
    <row r="16" spans="1:10">
      <c r="A16" s="62" t="s">
        <v>1358</v>
      </c>
      <c r="B16" s="59">
        <v>5291</v>
      </c>
      <c r="C16" s="72" t="s">
        <v>122</v>
      </c>
      <c r="D16" s="78">
        <v>42787</v>
      </c>
      <c r="E16" s="69">
        <v>9148.8824120000008</v>
      </c>
      <c r="F16" s="71">
        <v>63.939500000000002</v>
      </c>
      <c r="G16" s="69">
        <v>21.217042051</v>
      </c>
      <c r="H16" s="70">
        <v>0</v>
      </c>
      <c r="I16" s="70">
        <f t="shared" si="1"/>
        <v>1.4285670295018984E-2</v>
      </c>
      <c r="J16" s="70">
        <f>G16/'סכום נכסי הקרן'!$C$41</f>
        <v>8.1355172752213545E-5</v>
      </c>
    </row>
    <row r="17" spans="1:10">
      <c r="A17" s="62" t="s">
        <v>1359</v>
      </c>
      <c r="B17" s="59">
        <v>7045</v>
      </c>
      <c r="C17" s="72" t="s">
        <v>124</v>
      </c>
      <c r="D17" s="78">
        <v>43909</v>
      </c>
      <c r="E17" s="69">
        <v>20254.825933</v>
      </c>
      <c r="F17" s="71">
        <v>97.9345</v>
      </c>
      <c r="G17" s="69">
        <v>79.575952978999993</v>
      </c>
      <c r="H17" s="70">
        <v>0</v>
      </c>
      <c r="I17" s="70">
        <f t="shared" si="1"/>
        <v>5.3579373832477663E-2</v>
      </c>
      <c r="J17" s="70">
        <f>G17/'סכום נכסי הקרן'!$C$41</f>
        <v>3.0512808458252729E-4</v>
      </c>
    </row>
    <row r="18" spans="1:10">
      <c r="A18" s="62" t="s">
        <v>1360</v>
      </c>
      <c r="B18" s="59">
        <v>879510</v>
      </c>
      <c r="C18" s="72" t="s">
        <v>124</v>
      </c>
      <c r="D18" s="78">
        <v>44895</v>
      </c>
      <c r="E18" s="69">
        <v>753.01</v>
      </c>
      <c r="F18" s="71">
        <v>100</v>
      </c>
      <c r="G18" s="69">
        <v>3.0207800000000002</v>
      </c>
      <c r="H18" s="70">
        <v>0</v>
      </c>
      <c r="I18" s="70">
        <f t="shared" si="1"/>
        <v>2.0339247577516829E-3</v>
      </c>
      <c r="J18" s="70">
        <f>G18/'סכום נכסי הקרן'!$C$41</f>
        <v>1.1582956670194689E-5</v>
      </c>
    </row>
    <row r="19" spans="1:10">
      <c r="A19" s="62" t="s">
        <v>1361</v>
      </c>
      <c r="B19" s="59">
        <v>9817</v>
      </c>
      <c r="C19" s="72" t="s">
        <v>124</v>
      </c>
      <c r="D19" s="78">
        <v>44776</v>
      </c>
      <c r="E19" s="69">
        <v>1106.7835680000001</v>
      </c>
      <c r="F19" s="71">
        <v>100</v>
      </c>
      <c r="G19" s="69">
        <v>4.4399729600000004</v>
      </c>
      <c r="H19" s="70">
        <v>0</v>
      </c>
      <c r="I19" s="70">
        <f t="shared" si="1"/>
        <v>2.9894831557054878E-3</v>
      </c>
      <c r="J19" s="70">
        <f>G19/'סכום נכסי הקרן'!$C$41</f>
        <v>1.7024746725188876E-5</v>
      </c>
    </row>
    <row r="20" spans="1:10">
      <c r="A20" s="62" t="s">
        <v>1362</v>
      </c>
      <c r="B20" s="59">
        <v>7086</v>
      </c>
      <c r="C20" s="72" t="s">
        <v>122</v>
      </c>
      <c r="D20" s="78">
        <v>44160</v>
      </c>
      <c r="E20" s="69">
        <v>13889.782841</v>
      </c>
      <c r="F20" s="71">
        <v>101.47490000000001</v>
      </c>
      <c r="G20" s="69">
        <v>51.121271067000002</v>
      </c>
      <c r="H20" s="70">
        <v>0</v>
      </c>
      <c r="I20" s="70">
        <f t="shared" si="1"/>
        <v>3.4420520154035079E-2</v>
      </c>
      <c r="J20" s="70">
        <f>G20/'סכום נכסי הקרן'!$C$41</f>
        <v>1.9602071905082077E-4</v>
      </c>
    </row>
    <row r="21" spans="1:10">
      <c r="A21" s="62" t="s">
        <v>1363</v>
      </c>
      <c r="B21" s="59">
        <v>87952</v>
      </c>
      <c r="C21" s="72" t="s">
        <v>124</v>
      </c>
      <c r="D21" s="78">
        <v>44819</v>
      </c>
      <c r="E21" s="69">
        <v>499.76</v>
      </c>
      <c r="F21" s="71">
        <v>100</v>
      </c>
      <c r="G21" s="69">
        <v>2.00482</v>
      </c>
      <c r="H21" s="70">
        <v>0</v>
      </c>
      <c r="I21" s="70">
        <f t="shared" si="1"/>
        <v>1.3498675947390174E-3</v>
      </c>
      <c r="J21" s="70">
        <f>G21/'סכום נכסי הקרן'!$C$41</f>
        <v>7.6873334673626398E-6</v>
      </c>
    </row>
    <row r="22" spans="1:10">
      <c r="A22" s="62" t="s">
        <v>1364</v>
      </c>
      <c r="B22" s="59">
        <v>8314</v>
      </c>
      <c r="C22" s="72" t="s">
        <v>122</v>
      </c>
      <c r="D22" s="78">
        <v>44264</v>
      </c>
      <c r="E22" s="69">
        <v>3665.1883499999994</v>
      </c>
      <c r="F22" s="71">
        <v>101.6375</v>
      </c>
      <c r="G22" s="69">
        <v>13.511321467</v>
      </c>
      <c r="H22" s="70">
        <v>0</v>
      </c>
      <c r="I22" s="70">
        <f t="shared" si="1"/>
        <v>9.097322956876399E-3</v>
      </c>
      <c r="J22" s="70">
        <f>G22/'סכום נכסי הקרן'!$C$41</f>
        <v>5.180815918714118E-5</v>
      </c>
    </row>
    <row r="23" spans="1:10">
      <c r="A23" s="62" t="s">
        <v>1365</v>
      </c>
      <c r="B23" s="59">
        <v>7042</v>
      </c>
      <c r="C23" s="72" t="s">
        <v>122</v>
      </c>
      <c r="D23" s="78">
        <v>43558</v>
      </c>
      <c r="E23" s="69">
        <v>8683.125951</v>
      </c>
      <c r="F23" s="71">
        <v>100.9816</v>
      </c>
      <c r="G23" s="69">
        <v>31.802839957</v>
      </c>
      <c r="H23" s="70">
        <v>0</v>
      </c>
      <c r="I23" s="70">
        <f t="shared" si="1"/>
        <v>2.1413205713543115E-2</v>
      </c>
      <c r="J23" s="70">
        <f>G23/'סכום נכסי הקרן'!$C$41</f>
        <v>1.2194562901338969E-4</v>
      </c>
    </row>
    <row r="24" spans="1:10">
      <c r="A24" s="62" t="s">
        <v>1366</v>
      </c>
      <c r="B24" s="59">
        <v>7057</v>
      </c>
      <c r="C24" s="72" t="s">
        <v>122</v>
      </c>
      <c r="D24" s="78">
        <v>43917</v>
      </c>
      <c r="E24" s="69">
        <v>1138.83654</v>
      </c>
      <c r="F24" s="71">
        <v>117.6644</v>
      </c>
      <c r="G24" s="69">
        <v>4.8601987859999998</v>
      </c>
      <c r="H24" s="70">
        <v>0</v>
      </c>
      <c r="I24" s="70">
        <f t="shared" si="1"/>
        <v>3.2724258762439084E-3</v>
      </c>
      <c r="J24" s="70">
        <f>G24/'סכום נכסי הקרן'!$C$41</f>
        <v>1.8636071460606474E-5</v>
      </c>
    </row>
    <row r="25" spans="1:10">
      <c r="A25" s="62" t="s">
        <v>1367</v>
      </c>
      <c r="B25" s="59">
        <v>87954</v>
      </c>
      <c r="C25" s="72" t="s">
        <v>124</v>
      </c>
      <c r="D25" s="78">
        <v>44837</v>
      </c>
      <c r="E25" s="69">
        <v>609.17999999999995</v>
      </c>
      <c r="F25" s="71">
        <v>100</v>
      </c>
      <c r="G25" s="69">
        <v>2.4437800000000003</v>
      </c>
      <c r="H25" s="70">
        <v>0</v>
      </c>
      <c r="I25" s="70">
        <f t="shared" si="1"/>
        <v>1.6454242429102446E-3</v>
      </c>
      <c r="J25" s="70">
        <f>G25/'סכום נכסי הקרן'!$C$41</f>
        <v>9.3704930023001928E-6</v>
      </c>
    </row>
    <row r="26" spans="1:10">
      <c r="A26" s="62" t="s">
        <v>1368</v>
      </c>
      <c r="B26" s="59">
        <v>87953</v>
      </c>
      <c r="C26" s="72" t="s">
        <v>124</v>
      </c>
      <c r="D26" s="78">
        <v>44792</v>
      </c>
      <c r="E26" s="69">
        <v>767.95</v>
      </c>
      <c r="F26" s="71">
        <v>100</v>
      </c>
      <c r="G26" s="69">
        <v>3.0807099999999998</v>
      </c>
      <c r="H26" s="70">
        <v>0</v>
      </c>
      <c r="I26" s="70">
        <f t="shared" si="1"/>
        <v>2.0742762930280214E-3</v>
      </c>
      <c r="J26" s="70">
        <f>G26/'סכום נכסי הקרן'!$C$41</f>
        <v>1.1812753806445844E-5</v>
      </c>
    </row>
    <row r="27" spans="1:10">
      <c r="A27" s="62" t="s">
        <v>1369</v>
      </c>
      <c r="B27" s="59">
        <v>5237</v>
      </c>
      <c r="C27" s="72" t="s">
        <v>122</v>
      </c>
      <c r="D27" s="78">
        <v>43007</v>
      </c>
      <c r="E27" s="69">
        <v>18568.43894</v>
      </c>
      <c r="F27" s="71">
        <v>34.284599999999998</v>
      </c>
      <c r="G27" s="69">
        <v>23.089899162999998</v>
      </c>
      <c r="H27" s="70">
        <v>0</v>
      </c>
      <c r="I27" s="70">
        <f t="shared" si="1"/>
        <v>1.5546685810160143E-2</v>
      </c>
      <c r="J27" s="70">
        <f>G27/'סכום נכסי הקרן'!$C$41</f>
        <v>8.8536504321464521E-5</v>
      </c>
    </row>
    <row r="28" spans="1:10">
      <c r="A28" s="62" t="s">
        <v>1370</v>
      </c>
      <c r="B28" s="59">
        <v>87343</v>
      </c>
      <c r="C28" s="72" t="s">
        <v>122</v>
      </c>
      <c r="D28" s="78">
        <v>44421</v>
      </c>
      <c r="E28" s="69">
        <v>1025.49</v>
      </c>
      <c r="F28" s="71">
        <v>100</v>
      </c>
      <c r="G28" s="69">
        <v>3.7194600000000002</v>
      </c>
      <c r="H28" s="70">
        <v>0</v>
      </c>
      <c r="I28" s="70">
        <f t="shared" si="1"/>
        <v>2.5043537693797877E-3</v>
      </c>
      <c r="J28" s="70">
        <f>G28/'סכום נכסי הקרן'!$C$41</f>
        <v>1.4261993265488495E-5</v>
      </c>
    </row>
    <row r="29" spans="1:10">
      <c r="A29" s="62" t="s">
        <v>1371</v>
      </c>
      <c r="B29" s="59">
        <v>87342</v>
      </c>
      <c r="C29" s="72" t="s">
        <v>122</v>
      </c>
      <c r="D29" s="78">
        <v>44421</v>
      </c>
      <c r="E29" s="69">
        <v>480.87</v>
      </c>
      <c r="F29" s="71">
        <v>100</v>
      </c>
      <c r="G29" s="69">
        <v>1.7441300000000002</v>
      </c>
      <c r="H29" s="70">
        <v>0</v>
      </c>
      <c r="I29" s="70">
        <f t="shared" si="1"/>
        <v>1.174342119498091E-3</v>
      </c>
      <c r="J29" s="70">
        <f>G29/'סכום נכסי הקרן'!$C$41</f>
        <v>6.6877370140118324E-6</v>
      </c>
    </row>
    <row r="30" spans="1:10">
      <c r="A30" s="62" t="s">
        <v>1372</v>
      </c>
      <c r="B30" s="59">
        <v>9730</v>
      </c>
      <c r="C30" s="72" t="s">
        <v>125</v>
      </c>
      <c r="D30" s="78">
        <v>45146</v>
      </c>
      <c r="E30" s="69">
        <v>1903.448191</v>
      </c>
      <c r="F30" s="71">
        <v>100.5967</v>
      </c>
      <c r="G30" s="69">
        <v>8.8481273460000001</v>
      </c>
      <c r="H30" s="70">
        <v>0</v>
      </c>
      <c r="I30" s="70">
        <f t="shared" si="1"/>
        <v>5.9575425117913555E-3</v>
      </c>
      <c r="J30" s="70">
        <f>G30/'סכום נכסי הקרן'!$C$41</f>
        <v>3.3927487490344454E-5</v>
      </c>
    </row>
    <row r="31" spans="1:10">
      <c r="A31" s="62" t="s">
        <v>1373</v>
      </c>
      <c r="B31" s="59">
        <v>9011</v>
      </c>
      <c r="C31" s="72" t="s">
        <v>125</v>
      </c>
      <c r="D31" s="78">
        <v>44644</v>
      </c>
      <c r="E31" s="69">
        <v>10060.943687999999</v>
      </c>
      <c r="F31" s="71">
        <v>107.1643</v>
      </c>
      <c r="G31" s="69">
        <v>49.821341789999998</v>
      </c>
      <c r="H31" s="70">
        <v>0</v>
      </c>
      <c r="I31" s="70">
        <f t="shared" si="1"/>
        <v>3.3545263319768252E-2</v>
      </c>
      <c r="J31" s="70">
        <f>G31/'סכום נכסי הקרן'!$C$41</f>
        <v>1.9103623673505846E-4</v>
      </c>
    </row>
    <row r="32" spans="1:10">
      <c r="A32" s="62" t="s">
        <v>1374</v>
      </c>
      <c r="B32" s="59">
        <v>5290</v>
      </c>
      <c r="C32" s="72" t="s">
        <v>122</v>
      </c>
      <c r="D32" s="78">
        <v>42359</v>
      </c>
      <c r="E32" s="69">
        <v>11209.905395</v>
      </c>
      <c r="F32" s="71">
        <v>52.264800000000001</v>
      </c>
      <c r="G32" s="69">
        <v>21.249993219</v>
      </c>
      <c r="H32" s="70">
        <v>0</v>
      </c>
      <c r="I32" s="70">
        <f t="shared" si="1"/>
        <v>1.4307856682770504E-2</v>
      </c>
      <c r="J32" s="70">
        <f>G32/'סכום נכסי הקרן'!$C$41</f>
        <v>8.1481521559864648E-5</v>
      </c>
    </row>
    <row r="33" spans="1:10">
      <c r="A33" s="62" t="s">
        <v>1375</v>
      </c>
      <c r="B33" s="59">
        <v>8323</v>
      </c>
      <c r="C33" s="72" t="s">
        <v>122</v>
      </c>
      <c r="D33" s="78">
        <v>44406</v>
      </c>
      <c r="E33" s="69">
        <v>12761.551201</v>
      </c>
      <c r="F33" s="71">
        <v>83.801400000000001</v>
      </c>
      <c r="G33" s="69">
        <v>38.788438537000005</v>
      </c>
      <c r="H33" s="70">
        <v>0</v>
      </c>
      <c r="I33" s="70">
        <f t="shared" si="1"/>
        <v>2.6116686900381283E-2</v>
      </c>
      <c r="J33" s="70">
        <f>G33/'סכום נכסי הקרן'!$C$41</f>
        <v>1.4873138821052209E-4</v>
      </c>
    </row>
    <row r="34" spans="1:10">
      <c r="A34" s="62" t="s">
        <v>1376</v>
      </c>
      <c r="B34" s="59">
        <v>9317</v>
      </c>
      <c r="C34" s="72" t="s">
        <v>124</v>
      </c>
      <c r="D34" s="78">
        <v>44545</v>
      </c>
      <c r="E34" s="69">
        <v>10270.803046000001</v>
      </c>
      <c r="F34" s="71">
        <v>106.4143</v>
      </c>
      <c r="G34" s="69">
        <v>43.845196048999995</v>
      </c>
      <c r="H34" s="70">
        <v>0</v>
      </c>
      <c r="I34" s="70">
        <f t="shared" si="1"/>
        <v>2.9521457952097589E-2</v>
      </c>
      <c r="J34" s="70">
        <f>G34/'סכום נכסי הקרן'!$C$41</f>
        <v>1.6812114951494589E-4</v>
      </c>
    </row>
    <row r="35" spans="1:10">
      <c r="A35" s="62" t="s">
        <v>1377</v>
      </c>
      <c r="B35" s="59">
        <v>87957</v>
      </c>
      <c r="C35" s="72" t="s">
        <v>124</v>
      </c>
      <c r="D35" s="78">
        <v>44895</v>
      </c>
      <c r="E35" s="69">
        <v>1084.1600000000001</v>
      </c>
      <c r="F35" s="71">
        <v>100</v>
      </c>
      <c r="G35" s="69">
        <v>4.3492100000000002</v>
      </c>
      <c r="H35" s="70">
        <v>0</v>
      </c>
      <c r="I35" s="70">
        <f t="shared" si="1"/>
        <v>2.9283714456733684E-3</v>
      </c>
      <c r="J35" s="70">
        <f>G35/'סכום נכסי הקרן'!$C$41</f>
        <v>1.6676722892622913E-5</v>
      </c>
    </row>
    <row r="36" spans="1:10">
      <c r="A36" s="62" t="s">
        <v>1378</v>
      </c>
      <c r="B36" s="59">
        <v>87958</v>
      </c>
      <c r="C36" s="72" t="s">
        <v>124</v>
      </c>
      <c r="D36" s="78">
        <v>44895</v>
      </c>
      <c r="E36" s="69">
        <v>1457.79</v>
      </c>
      <c r="F36" s="71">
        <v>100</v>
      </c>
      <c r="G36" s="69">
        <v>5.8480600000000003</v>
      </c>
      <c r="H36" s="70">
        <v>0</v>
      </c>
      <c r="I36" s="70">
        <f t="shared" si="1"/>
        <v>3.9375638142523806E-3</v>
      </c>
      <c r="J36" s="70">
        <f>G36/'סכום נכסי הקרן'!$C$41</f>
        <v>2.2423951954362366E-5</v>
      </c>
    </row>
    <row r="37" spans="1:10">
      <c r="A37" s="62" t="s">
        <v>1379</v>
      </c>
      <c r="B37" s="59">
        <v>87959</v>
      </c>
      <c r="C37" s="72" t="s">
        <v>124</v>
      </c>
      <c r="D37" s="78">
        <v>44895</v>
      </c>
      <c r="E37" s="69">
        <v>617.78</v>
      </c>
      <c r="F37" s="71">
        <v>100</v>
      </c>
      <c r="G37" s="69">
        <v>2.4783000000000004</v>
      </c>
      <c r="H37" s="70">
        <v>0</v>
      </c>
      <c r="I37" s="70">
        <f t="shared" si="1"/>
        <v>1.6686669426889732E-3</v>
      </c>
      <c r="J37" s="70">
        <f>G37/'סכום נכסי הקרן'!$C$41</f>
        <v>9.502857379797106E-6</v>
      </c>
    </row>
    <row r="38" spans="1:10">
      <c r="A38" s="62" t="s">
        <v>1380</v>
      </c>
      <c r="B38" s="59">
        <v>87956</v>
      </c>
      <c r="C38" s="72" t="s">
        <v>124</v>
      </c>
      <c r="D38" s="78">
        <v>44837</v>
      </c>
      <c r="E38" s="69">
        <v>748.49</v>
      </c>
      <c r="F38" s="71">
        <v>100</v>
      </c>
      <c r="G38" s="69">
        <v>3.0026299999999999</v>
      </c>
      <c r="H38" s="70">
        <v>0</v>
      </c>
      <c r="I38" s="70">
        <f t="shared" si="1"/>
        <v>2.0217041609676759E-3</v>
      </c>
      <c r="J38" s="70">
        <f>G38/'סכום נכסי הקרן'!$C$41</f>
        <v>1.1513361842513085E-5</v>
      </c>
    </row>
    <row r="39" spans="1:10">
      <c r="A39" s="62" t="s">
        <v>1381</v>
      </c>
      <c r="B39" s="59">
        <v>9157</v>
      </c>
      <c r="C39" s="72" t="s">
        <v>124</v>
      </c>
      <c r="D39" s="78">
        <v>44763</v>
      </c>
      <c r="E39" s="69">
        <v>6801.3036929999998</v>
      </c>
      <c r="F39" s="71">
        <v>98.095699999999994</v>
      </c>
      <c r="G39" s="69">
        <v>26.764538584999993</v>
      </c>
      <c r="H39" s="70">
        <v>0</v>
      </c>
      <c r="I39" s="70">
        <f t="shared" si="1"/>
        <v>1.802086138607634E-2</v>
      </c>
      <c r="J39" s="70">
        <f>G39/'סכום נכסי הקרן'!$C$41</f>
        <v>1.026266364077519E-4</v>
      </c>
    </row>
    <row r="40" spans="1:10">
      <c r="A40" s="62" t="s">
        <v>1382</v>
      </c>
      <c r="B40" s="59">
        <v>87344</v>
      </c>
      <c r="C40" s="72" t="s">
        <v>122</v>
      </c>
      <c r="D40" s="78">
        <v>44421</v>
      </c>
      <c r="E40" s="69">
        <v>579.74</v>
      </c>
      <c r="F40" s="71">
        <v>100</v>
      </c>
      <c r="G40" s="69">
        <v>2.1027300000000002</v>
      </c>
      <c r="H40" s="70">
        <v>0</v>
      </c>
      <c r="I40" s="70">
        <f t="shared" si="1"/>
        <v>1.4157914862608983E-3</v>
      </c>
      <c r="J40" s="70">
        <f>G40/'סכום נכסי הקרן'!$C$41</f>
        <v>8.0627620942665401E-6</v>
      </c>
    </row>
    <row r="41" spans="1:10">
      <c r="A41" s="62" t="s">
        <v>1383</v>
      </c>
      <c r="B41" s="59">
        <v>87346</v>
      </c>
      <c r="C41" s="72" t="s">
        <v>122</v>
      </c>
      <c r="D41" s="78">
        <v>44421</v>
      </c>
      <c r="E41" s="69">
        <v>797.09</v>
      </c>
      <c r="F41" s="71">
        <v>100</v>
      </c>
      <c r="G41" s="69">
        <v>2.8910399999999998</v>
      </c>
      <c r="H41" s="70">
        <v>0</v>
      </c>
      <c r="I41" s="70">
        <f t="shared" si="1"/>
        <v>1.9465693733573531E-3</v>
      </c>
      <c r="J41" s="70">
        <f>G41/'סכום נכסי הקרן'!$C$41</f>
        <v>1.1085478271108671E-5</v>
      </c>
    </row>
    <row r="42" spans="1:10">
      <c r="A42" s="62" t="s">
        <v>1384</v>
      </c>
      <c r="B42" s="59">
        <v>87955</v>
      </c>
      <c r="C42" s="72" t="s">
        <v>124</v>
      </c>
      <c r="D42" s="78">
        <v>44827</v>
      </c>
      <c r="E42" s="69">
        <v>1443.82</v>
      </c>
      <c r="F42" s="71">
        <v>100</v>
      </c>
      <c r="G42" s="69">
        <v>5.7920400000000001</v>
      </c>
      <c r="H42" s="70">
        <v>0</v>
      </c>
      <c r="I42" s="70">
        <f t="shared" si="1"/>
        <v>3.8998449254457651E-3</v>
      </c>
      <c r="J42" s="70">
        <f>G42/'סכום נכסי הקרן'!$C$41</f>
        <v>2.2209147422862455E-5</v>
      </c>
    </row>
    <row r="43" spans="1:10">
      <c r="A43" s="62" t="s">
        <v>1385</v>
      </c>
      <c r="B43" s="59">
        <v>8410</v>
      </c>
      <c r="C43" s="72" t="s">
        <v>124</v>
      </c>
      <c r="D43" s="78">
        <v>44651</v>
      </c>
      <c r="E43" s="69">
        <v>2673.2015059999999</v>
      </c>
      <c r="F43" s="71">
        <v>119.0085</v>
      </c>
      <c r="G43" s="69">
        <v>12.762251567</v>
      </c>
      <c r="H43" s="70">
        <v>0</v>
      </c>
      <c r="I43" s="70">
        <f t="shared" si="1"/>
        <v>8.5929658653647444E-3</v>
      </c>
      <c r="J43" s="70">
        <f>G43/'סכום נכסי הקרן'!$C$41</f>
        <v>4.8935906260861519E-5</v>
      </c>
    </row>
    <row r="44" spans="1:10">
      <c r="A44" s="62" t="s">
        <v>1386</v>
      </c>
      <c r="B44" s="59">
        <v>7001</v>
      </c>
      <c r="C44" s="72" t="s">
        <v>124</v>
      </c>
      <c r="D44" s="78">
        <v>43602</v>
      </c>
      <c r="E44" s="69">
        <v>4713.8969980000002</v>
      </c>
      <c r="F44" s="71">
        <v>63.311199999999999</v>
      </c>
      <c r="G44" s="69">
        <v>11.972318358000001</v>
      </c>
      <c r="H44" s="70">
        <v>0</v>
      </c>
      <c r="I44" s="70">
        <f t="shared" si="1"/>
        <v>8.0610950536024392E-3</v>
      </c>
      <c r="J44" s="70">
        <f>G44/'סכום נכסי הקרן'!$C$41</f>
        <v>4.5906966009603619E-5</v>
      </c>
    </row>
    <row r="45" spans="1:10">
      <c r="A45" s="62" t="s">
        <v>1387</v>
      </c>
      <c r="B45" s="59">
        <v>8319</v>
      </c>
      <c r="C45" s="72" t="s">
        <v>124</v>
      </c>
      <c r="D45" s="78">
        <v>44377</v>
      </c>
      <c r="E45" s="69">
        <v>3299.8607950000001</v>
      </c>
      <c r="F45" s="71">
        <v>94.475399999999993</v>
      </c>
      <c r="G45" s="69">
        <v>12.506390393999999</v>
      </c>
      <c r="H45" s="70">
        <v>0</v>
      </c>
      <c r="I45" s="70">
        <f t="shared" si="1"/>
        <v>8.4206916930277681E-3</v>
      </c>
      <c r="J45" s="70">
        <f>G45/'סכום נכסי הקרן'!$C$41</f>
        <v>4.7954825586186697E-5</v>
      </c>
    </row>
    <row r="46" spans="1:10">
      <c r="A46" s="62" t="s">
        <v>1388</v>
      </c>
      <c r="B46" s="59">
        <v>8411</v>
      </c>
      <c r="C46" s="72" t="s">
        <v>124</v>
      </c>
      <c r="D46" s="78">
        <v>44651</v>
      </c>
      <c r="E46" s="69">
        <v>3608.8218809999998</v>
      </c>
      <c r="F46" s="71">
        <v>103.7527</v>
      </c>
      <c r="G46" s="69">
        <v>15.020433863999999</v>
      </c>
      <c r="H46" s="70">
        <v>0</v>
      </c>
      <c r="I46" s="70">
        <f t="shared" si="1"/>
        <v>1.0113425111448492E-2</v>
      </c>
      <c r="J46" s="70">
        <f>G46/'סכום נכסי הקרן'!$C$41</f>
        <v>5.759473864837458E-5</v>
      </c>
    </row>
    <row r="47" spans="1:10">
      <c r="A47" s="62" t="s">
        <v>1389</v>
      </c>
      <c r="B47" s="59">
        <v>9384</v>
      </c>
      <c r="C47" s="72" t="s">
        <v>124</v>
      </c>
      <c r="D47" s="78">
        <v>44910</v>
      </c>
      <c r="E47" s="69">
        <v>544.08287600000006</v>
      </c>
      <c r="F47" s="71">
        <v>101.1901</v>
      </c>
      <c r="G47" s="69">
        <v>2.2086185030000003</v>
      </c>
      <c r="H47" s="70">
        <v>0</v>
      </c>
      <c r="I47" s="70">
        <f t="shared" ref="I47:I70" si="2">IFERROR(G47/$G$9,0)</f>
        <v>1.487087392554294E-3</v>
      </c>
      <c r="J47" s="70">
        <f>G47/'סכום נכסי הקרן'!$C$41</f>
        <v>8.4687836986603656E-6</v>
      </c>
    </row>
    <row r="48" spans="1:10">
      <c r="A48" s="62" t="s">
        <v>1390</v>
      </c>
      <c r="B48" s="59">
        <v>5303</v>
      </c>
      <c r="C48" s="72" t="s">
        <v>124</v>
      </c>
      <c r="D48" s="78">
        <v>42788</v>
      </c>
      <c r="E48" s="69">
        <v>9760.3392629999998</v>
      </c>
      <c r="F48" s="71">
        <v>53.851300000000002</v>
      </c>
      <c r="G48" s="69">
        <v>21.085248719000003</v>
      </c>
      <c r="H48" s="70">
        <v>0</v>
      </c>
      <c r="I48" s="70">
        <f t="shared" si="2"/>
        <v>1.4196932379360981E-2</v>
      </c>
      <c r="J48" s="70">
        <f>G48/'סכום נכסי הקרן'!$C$41</f>
        <v>8.0849821003997342E-5</v>
      </c>
    </row>
    <row r="49" spans="1:10">
      <c r="A49" s="62" t="s">
        <v>1391</v>
      </c>
      <c r="B49" s="59">
        <v>7011</v>
      </c>
      <c r="C49" s="72" t="s">
        <v>124</v>
      </c>
      <c r="D49" s="78">
        <v>43651</v>
      </c>
      <c r="E49" s="69">
        <v>15775.695056</v>
      </c>
      <c r="F49" s="71">
        <v>92.157700000000006</v>
      </c>
      <c r="G49" s="69">
        <v>58.322717684000004</v>
      </c>
      <c r="H49" s="70">
        <v>0</v>
      </c>
      <c r="I49" s="70">
        <f t="shared" si="2"/>
        <v>3.9269334223892338E-2</v>
      </c>
      <c r="J49" s="70">
        <f>G49/'סכום נכסי הקרן'!$C$41</f>
        <v>2.2363413152290783E-4</v>
      </c>
    </row>
    <row r="50" spans="1:10">
      <c r="A50" s="62" t="s">
        <v>1392</v>
      </c>
      <c r="B50" s="59">
        <v>7017</v>
      </c>
      <c r="C50" s="72" t="s">
        <v>123</v>
      </c>
      <c r="D50" s="78">
        <v>43709</v>
      </c>
      <c r="E50" s="69">
        <v>26417.993440999999</v>
      </c>
      <c r="F50" s="71">
        <v>95.538200000000003</v>
      </c>
      <c r="G50" s="69">
        <v>25.239275406000001</v>
      </c>
      <c r="H50" s="70">
        <v>0</v>
      </c>
      <c r="I50" s="70">
        <f t="shared" si="2"/>
        <v>1.6993884730426102E-2</v>
      </c>
      <c r="J50" s="70">
        <f>G50/'סכום נכסי הקרן'!$C$41</f>
        <v>9.6778127971851134E-5</v>
      </c>
    </row>
    <row r="51" spans="1:10">
      <c r="A51" s="62" t="s">
        <v>1393</v>
      </c>
      <c r="B51" s="59">
        <v>9536</v>
      </c>
      <c r="C51" s="72" t="s">
        <v>123</v>
      </c>
      <c r="D51" s="78">
        <v>45015</v>
      </c>
      <c r="E51" s="69">
        <v>10511.176884</v>
      </c>
      <c r="F51" s="71">
        <v>106.45387700000001</v>
      </c>
      <c r="G51" s="69">
        <v>11.189557726999999</v>
      </c>
      <c r="H51" s="70">
        <v>0</v>
      </c>
      <c r="I51" s="70">
        <f t="shared" si="2"/>
        <v>7.5340536183492162E-3</v>
      </c>
      <c r="J51" s="70">
        <f>G51/'סכום נכסי הקרן'!$C$41</f>
        <v>4.2905528476248897E-5</v>
      </c>
    </row>
    <row r="52" spans="1:10">
      <c r="A52" s="62" t="s">
        <v>1394</v>
      </c>
      <c r="B52" s="59">
        <v>6885</v>
      </c>
      <c r="C52" s="72" t="s">
        <v>124</v>
      </c>
      <c r="D52" s="78">
        <v>43602</v>
      </c>
      <c r="E52" s="69">
        <v>6968.0982899999999</v>
      </c>
      <c r="F52" s="71">
        <v>92.204800000000006</v>
      </c>
      <c r="G52" s="69">
        <v>25.774213453000002</v>
      </c>
      <c r="H52" s="70">
        <v>0</v>
      </c>
      <c r="I52" s="70">
        <f t="shared" si="2"/>
        <v>1.7354064464685674E-2</v>
      </c>
      <c r="J52" s="70">
        <f>G52/'סכום נכסי הקרן'!$C$41</f>
        <v>9.8829308203327631E-5</v>
      </c>
    </row>
    <row r="53" spans="1:10">
      <c r="A53" s="62" t="s">
        <v>1395</v>
      </c>
      <c r="B53" s="59">
        <v>87345</v>
      </c>
      <c r="C53" s="72" t="s">
        <v>122</v>
      </c>
      <c r="D53" s="78">
        <v>44421</v>
      </c>
      <c r="E53" s="69">
        <v>548.03</v>
      </c>
      <c r="F53" s="71">
        <v>100</v>
      </c>
      <c r="G53" s="69">
        <v>1.9877</v>
      </c>
      <c r="H53" s="70">
        <v>0</v>
      </c>
      <c r="I53" s="70">
        <f t="shared" si="2"/>
        <v>1.3383405084061138E-3</v>
      </c>
      <c r="J53" s="70">
        <f>G53/'סכום נכסי הקרן'!$C$41</f>
        <v>7.6216880982216457E-6</v>
      </c>
    </row>
    <row r="54" spans="1:10">
      <c r="A54" s="62" t="s">
        <v>1396</v>
      </c>
      <c r="B54" s="59">
        <v>7077</v>
      </c>
      <c r="C54" s="72" t="s">
        <v>122</v>
      </c>
      <c r="D54" s="78">
        <v>44012</v>
      </c>
      <c r="E54" s="69">
        <v>19560.14878</v>
      </c>
      <c r="F54" s="71">
        <v>117.1358</v>
      </c>
      <c r="G54" s="69">
        <v>83.101594601000002</v>
      </c>
      <c r="H54" s="70">
        <v>0</v>
      </c>
      <c r="I54" s="70">
        <f t="shared" si="2"/>
        <v>5.5953227533159483E-2</v>
      </c>
      <c r="J54" s="70">
        <f>G54/'סכום נכסי הקרן'!$C$41</f>
        <v>3.1864689566518179E-4</v>
      </c>
    </row>
    <row r="55" spans="1:10">
      <c r="A55" s="62" t="s">
        <v>1397</v>
      </c>
      <c r="B55" s="59">
        <v>9667</v>
      </c>
      <c r="C55" s="72" t="s">
        <v>122</v>
      </c>
      <c r="D55" s="78">
        <v>44959</v>
      </c>
      <c r="E55" s="69">
        <v>7490.4032520000001</v>
      </c>
      <c r="F55" s="71">
        <v>103.92870000000001</v>
      </c>
      <c r="G55" s="69">
        <v>28.235029729000004</v>
      </c>
      <c r="H55" s="70">
        <v>0</v>
      </c>
      <c r="I55" s="70">
        <f t="shared" si="2"/>
        <v>1.9010959421628816E-2</v>
      </c>
      <c r="J55" s="70">
        <f>G55/'סכום נכסי הקרן'!$C$41</f>
        <v>1.0826512554130586E-4</v>
      </c>
    </row>
    <row r="56" spans="1:10">
      <c r="A56" s="62" t="s">
        <v>1398</v>
      </c>
      <c r="B56" s="59">
        <v>6651</v>
      </c>
      <c r="C56" s="72" t="s">
        <v>124</v>
      </c>
      <c r="D56" s="78">
        <v>43465</v>
      </c>
      <c r="E56" s="69">
        <v>11561.586855</v>
      </c>
      <c r="F56" s="71">
        <v>103.34990000000001</v>
      </c>
      <c r="G56" s="69">
        <v>47.934160927000001</v>
      </c>
      <c r="H56" s="70">
        <v>0</v>
      </c>
      <c r="I56" s="70">
        <f t="shared" si="2"/>
        <v>3.2274603463833401E-2</v>
      </c>
      <c r="J56" s="70">
        <f>G56/'סכום נכסי הקרן'!$C$41</f>
        <v>1.8379998180588465E-4</v>
      </c>
    </row>
    <row r="57" spans="1:10">
      <c r="A57" s="62" t="s">
        <v>1399</v>
      </c>
      <c r="B57" s="59">
        <v>87341</v>
      </c>
      <c r="C57" s="72" t="s">
        <v>122</v>
      </c>
      <c r="D57" s="78">
        <v>44421</v>
      </c>
      <c r="E57" s="69">
        <v>481.71</v>
      </c>
      <c r="F57" s="71">
        <v>100</v>
      </c>
      <c r="G57" s="69">
        <v>1.74715</v>
      </c>
      <c r="H57" s="70">
        <v>0</v>
      </c>
      <c r="I57" s="70">
        <f t="shared" si="2"/>
        <v>1.1763755190731709E-3</v>
      </c>
      <c r="J57" s="70">
        <f>G57/'סכום נכסי הקרן'!$C$41</f>
        <v>6.6993169798299274E-6</v>
      </c>
    </row>
    <row r="58" spans="1:10">
      <c r="A58" s="62" t="s">
        <v>1400</v>
      </c>
      <c r="B58" s="59">
        <v>9695</v>
      </c>
      <c r="C58" s="72" t="s">
        <v>122</v>
      </c>
      <c r="D58" s="78">
        <v>45108</v>
      </c>
      <c r="E58" s="69">
        <v>15605.008582999999</v>
      </c>
      <c r="F58" s="71">
        <v>99.217799999999997</v>
      </c>
      <c r="G58" s="69">
        <v>56.15664589</v>
      </c>
      <c r="H58" s="70">
        <v>0</v>
      </c>
      <c r="I58" s="70">
        <f t="shared" si="2"/>
        <v>3.7810894003524019E-2</v>
      </c>
      <c r="J58" s="70">
        <f>G58/'סכום נכסי הקרן'!$C$41</f>
        <v>2.1532849002156286E-4</v>
      </c>
    </row>
    <row r="59" spans="1:10">
      <c r="A59" s="62" t="s">
        <v>1401</v>
      </c>
      <c r="B59" s="59">
        <v>87951</v>
      </c>
      <c r="C59" s="72" t="s">
        <v>124</v>
      </c>
      <c r="D59" s="78">
        <v>44771</v>
      </c>
      <c r="E59" s="69">
        <v>1110.73</v>
      </c>
      <c r="F59" s="71">
        <v>100</v>
      </c>
      <c r="G59" s="69">
        <v>4.4558</v>
      </c>
      <c r="H59" s="70">
        <v>0</v>
      </c>
      <c r="I59" s="70">
        <f t="shared" si="2"/>
        <v>3.0001396776958098E-3</v>
      </c>
      <c r="J59" s="70">
        <f>G59/'סכום נכסי הקרן'!$C$41</f>
        <v>1.708543433518942E-5</v>
      </c>
    </row>
    <row r="60" spans="1:10">
      <c r="A60" s="62" t="s">
        <v>1402</v>
      </c>
      <c r="B60" s="59">
        <v>7085</v>
      </c>
      <c r="C60" s="72" t="s">
        <v>122</v>
      </c>
      <c r="D60" s="78">
        <v>43983</v>
      </c>
      <c r="E60" s="69">
        <v>18312.413638000002</v>
      </c>
      <c r="F60" s="71">
        <v>99.367400000000004</v>
      </c>
      <c r="G60" s="69">
        <v>65.998956890000002</v>
      </c>
      <c r="H60" s="70">
        <v>0</v>
      </c>
      <c r="I60" s="70">
        <f t="shared" si="2"/>
        <v>4.4437831422466059E-2</v>
      </c>
      <c r="J60" s="70">
        <f>G60/'סכום נכסי הקרן'!$C$41</f>
        <v>2.5306810093251317E-4</v>
      </c>
    </row>
    <row r="61" spans="1:10">
      <c r="A61" s="62" t="s">
        <v>1403</v>
      </c>
      <c r="B61" s="59">
        <v>5287</v>
      </c>
      <c r="C61" s="72" t="s">
        <v>124</v>
      </c>
      <c r="D61" s="78">
        <v>42735</v>
      </c>
      <c r="E61" s="69">
        <v>7662.1102689999998</v>
      </c>
      <c r="F61" s="71">
        <v>25.1159</v>
      </c>
      <c r="G61" s="69">
        <v>7.7199549430000003</v>
      </c>
      <c r="H61" s="70">
        <v>0</v>
      </c>
      <c r="I61" s="70">
        <f t="shared" si="2"/>
        <v>5.1979314903088554E-3</v>
      </c>
      <c r="J61" s="70">
        <f>G61/'סכום נכסי הקרן'!$C$41</f>
        <v>2.9601594158006974E-5</v>
      </c>
    </row>
    <row r="62" spans="1:10">
      <c r="A62" s="62" t="s">
        <v>1404</v>
      </c>
      <c r="B62" s="59">
        <v>8339</v>
      </c>
      <c r="C62" s="72" t="s">
        <v>122</v>
      </c>
      <c r="D62" s="78">
        <v>44539</v>
      </c>
      <c r="E62" s="69">
        <v>1744.7759169999999</v>
      </c>
      <c r="F62" s="71">
        <v>98.227999999999994</v>
      </c>
      <c r="G62" s="69">
        <v>6.2161647310000001</v>
      </c>
      <c r="H62" s="70">
        <v>0</v>
      </c>
      <c r="I62" s="70">
        <f t="shared" si="2"/>
        <v>4.1854128220670589E-3</v>
      </c>
      <c r="J62" s="70">
        <f>G62/'סכום נכסי הקרן'!$C$41</f>
        <v>2.3835422220077404E-5</v>
      </c>
    </row>
    <row r="63" spans="1:10">
      <c r="A63" s="62" t="s">
        <v>1405</v>
      </c>
      <c r="B63" s="59">
        <v>7013</v>
      </c>
      <c r="C63" s="72" t="s">
        <v>124</v>
      </c>
      <c r="D63" s="78">
        <v>43507</v>
      </c>
      <c r="E63" s="69">
        <v>10249.236704999999</v>
      </c>
      <c r="F63" s="71">
        <v>93.620599999999996</v>
      </c>
      <c r="G63" s="69">
        <v>38.492894196999998</v>
      </c>
      <c r="H63" s="70">
        <v>0</v>
      </c>
      <c r="I63" s="70">
        <f t="shared" si="2"/>
        <v>2.5917693610522576E-2</v>
      </c>
      <c r="J63" s="70">
        <f>G63/'סכום נכסי הקרן'!$C$41</f>
        <v>1.4759814537776322E-4</v>
      </c>
    </row>
    <row r="64" spans="1:10">
      <c r="A64" s="62" t="s">
        <v>1406</v>
      </c>
      <c r="B64" s="59">
        <v>7043</v>
      </c>
      <c r="C64" s="72" t="s">
        <v>124</v>
      </c>
      <c r="D64" s="78">
        <v>43860</v>
      </c>
      <c r="E64" s="69">
        <v>23145.264706999998</v>
      </c>
      <c r="F64" s="71">
        <v>93.663799999999995</v>
      </c>
      <c r="G64" s="69">
        <v>86.966411094000009</v>
      </c>
      <c r="H64" s="70">
        <v>0</v>
      </c>
      <c r="I64" s="70">
        <f t="shared" si="2"/>
        <v>5.8555451445288051E-2</v>
      </c>
      <c r="J64" s="70">
        <f>G64/'סכום נכסי הקרן'!$C$41</f>
        <v>3.334662476129148E-4</v>
      </c>
    </row>
    <row r="65" spans="1:10">
      <c r="A65" s="62" t="s">
        <v>1407</v>
      </c>
      <c r="B65" s="59">
        <v>5304</v>
      </c>
      <c r="C65" s="72" t="s">
        <v>124</v>
      </c>
      <c r="D65" s="78">
        <v>42928</v>
      </c>
      <c r="E65" s="69">
        <v>11643.928914</v>
      </c>
      <c r="F65" s="71">
        <v>56.852400000000003</v>
      </c>
      <c r="G65" s="69">
        <v>26.556202463000002</v>
      </c>
      <c r="H65" s="70">
        <v>0</v>
      </c>
      <c r="I65" s="70">
        <f t="shared" si="2"/>
        <v>1.7880586358941044E-2</v>
      </c>
      <c r="J65" s="70">
        <f>G65/'סכום נכסי הקרן'!$C$41</f>
        <v>1.0182778701323713E-4</v>
      </c>
    </row>
    <row r="66" spans="1:10">
      <c r="A66" s="62" t="s">
        <v>1408</v>
      </c>
      <c r="B66" s="59">
        <v>5284</v>
      </c>
      <c r="C66" s="72" t="s">
        <v>124</v>
      </c>
      <c r="D66" s="78">
        <v>42531</v>
      </c>
      <c r="E66" s="69">
        <v>9269.6453810000003</v>
      </c>
      <c r="F66" s="71">
        <v>44.164499999999997</v>
      </c>
      <c r="G66" s="69">
        <v>16.423059281</v>
      </c>
      <c r="H66" s="70">
        <v>0</v>
      </c>
      <c r="I66" s="70">
        <f t="shared" si="2"/>
        <v>1.1057828398509476E-2</v>
      </c>
      <c r="J66" s="70">
        <f>G66/'סכום נכסי הקרן'!$C$41</f>
        <v>6.2973001689584055E-5</v>
      </c>
    </row>
    <row r="67" spans="1:10">
      <c r="A67" s="62" t="s">
        <v>1409</v>
      </c>
      <c r="B67" s="59">
        <v>7041</v>
      </c>
      <c r="C67" s="72" t="s">
        <v>122</v>
      </c>
      <c r="D67" s="78">
        <v>43516</v>
      </c>
      <c r="E67" s="69">
        <v>10908.945129</v>
      </c>
      <c r="F67" s="71">
        <v>79.245099999999994</v>
      </c>
      <c r="G67" s="69">
        <v>31.354705831</v>
      </c>
      <c r="H67" s="70">
        <v>0</v>
      </c>
      <c r="I67" s="70">
        <f t="shared" si="2"/>
        <v>2.1111472024342041E-2</v>
      </c>
      <c r="J67" s="70">
        <f>G67/'סכום נכסי הקרן'!$C$41</f>
        <v>1.202272919733227E-4</v>
      </c>
    </row>
    <row r="68" spans="1:10">
      <c r="A68" s="62" t="s">
        <v>1410</v>
      </c>
      <c r="B68" s="59">
        <v>6646</v>
      </c>
      <c r="C68" s="72" t="s">
        <v>124</v>
      </c>
      <c r="D68" s="78">
        <v>42947</v>
      </c>
      <c r="E68" s="69">
        <v>12570.784984</v>
      </c>
      <c r="F68" s="71">
        <v>63.564799999999998</v>
      </c>
      <c r="G68" s="69">
        <v>32.055068232000004</v>
      </c>
      <c r="H68" s="70">
        <v>0</v>
      </c>
      <c r="I68" s="70">
        <f t="shared" si="2"/>
        <v>2.1583033815267671E-2</v>
      </c>
      <c r="J68" s="70">
        <f>G68/'סכום נכסי הקרן'!$C$41</f>
        <v>1.2291277961036233E-4</v>
      </c>
    </row>
    <row r="69" spans="1:10">
      <c r="A69" s="62" t="s">
        <v>1411</v>
      </c>
      <c r="B69" s="59">
        <v>8312</v>
      </c>
      <c r="C69" s="72" t="s">
        <v>124</v>
      </c>
      <c r="D69" s="78">
        <v>44377</v>
      </c>
      <c r="E69" s="69">
        <v>16659.485885999999</v>
      </c>
      <c r="F69" s="71">
        <v>91.874099999999999</v>
      </c>
      <c r="G69" s="69">
        <v>61.400557612</v>
      </c>
      <c r="H69" s="70">
        <v>0</v>
      </c>
      <c r="I69" s="70">
        <f t="shared" si="2"/>
        <v>4.1341678065534515E-2</v>
      </c>
      <c r="J69" s="70">
        <f>G69/'סכום נכסי הקרן'!$C$41</f>
        <v>2.3543588025132207E-4</v>
      </c>
    </row>
    <row r="70" spans="1:10">
      <c r="A70" s="62" t="s">
        <v>1412</v>
      </c>
      <c r="B70" s="59">
        <v>6658</v>
      </c>
      <c r="C70" s="72" t="s">
        <v>122</v>
      </c>
      <c r="D70" s="78">
        <v>43356</v>
      </c>
      <c r="E70" s="69">
        <v>14595.002688</v>
      </c>
      <c r="F70" s="71">
        <v>51.2164</v>
      </c>
      <c r="G70" s="69">
        <v>27.111951781999998</v>
      </c>
      <c r="H70" s="70">
        <v>0</v>
      </c>
      <c r="I70" s="70">
        <f t="shared" si="2"/>
        <v>1.8254778554009116E-2</v>
      </c>
      <c r="J70" s="70">
        <f>G70/'סכום נכסי הקרן'!$C$41</f>
        <v>1.0395876652232657E-4</v>
      </c>
    </row>
    <row r="71" spans="1:10">
      <c r="A71" s="125" t="s">
        <v>1993</v>
      </c>
      <c r="B71" s="125" t="s">
        <v>1993</v>
      </c>
      <c r="C71" s="126" t="s">
        <v>1993</v>
      </c>
      <c r="D71" s="126" t="s">
        <v>1993</v>
      </c>
      <c r="E71" s="126" t="s">
        <v>1993</v>
      </c>
      <c r="F71" s="126" t="s">
        <v>1993</v>
      </c>
      <c r="G71" s="126" t="s">
        <v>1993</v>
      </c>
      <c r="H71" s="126" t="s">
        <v>1993</v>
      </c>
      <c r="I71" s="126" t="s">
        <v>1993</v>
      </c>
      <c r="J71" s="126" t="s">
        <v>1993</v>
      </c>
    </row>
    <row r="72" spans="1:10">
      <c r="A72" s="125" t="s">
        <v>1993</v>
      </c>
      <c r="B72" s="125" t="s">
        <v>1993</v>
      </c>
      <c r="C72" s="126" t="s">
        <v>1993</v>
      </c>
      <c r="D72" s="126" t="s">
        <v>1993</v>
      </c>
      <c r="E72" s="126" t="s">
        <v>1993</v>
      </c>
      <c r="F72" s="126" t="s">
        <v>1993</v>
      </c>
      <c r="G72" s="126" t="s">
        <v>1993</v>
      </c>
      <c r="H72" s="126" t="s">
        <v>1993</v>
      </c>
      <c r="I72" s="126" t="s">
        <v>1993</v>
      </c>
      <c r="J72" s="126" t="s">
        <v>1993</v>
      </c>
    </row>
    <row r="73" spans="1:10">
      <c r="A73" s="125" t="s">
        <v>1993</v>
      </c>
      <c r="B73" s="126" t="s">
        <v>1993</v>
      </c>
      <c r="C73" s="126" t="s">
        <v>1993</v>
      </c>
      <c r="D73" s="126" t="s">
        <v>1993</v>
      </c>
      <c r="E73" s="126" t="s">
        <v>1993</v>
      </c>
      <c r="F73" s="126" t="s">
        <v>1993</v>
      </c>
      <c r="G73" s="126" t="s">
        <v>1993</v>
      </c>
      <c r="H73" s="126" t="s">
        <v>1993</v>
      </c>
      <c r="I73" s="126" t="s">
        <v>1993</v>
      </c>
      <c r="J73" s="126" t="s">
        <v>1993</v>
      </c>
    </row>
    <row r="74" spans="1:10">
      <c r="A74" s="125" t="s">
        <v>1993</v>
      </c>
      <c r="B74" s="126" t="s">
        <v>1993</v>
      </c>
      <c r="C74" s="126" t="s">
        <v>1993</v>
      </c>
      <c r="D74" s="126" t="s">
        <v>1993</v>
      </c>
      <c r="E74" s="126" t="s">
        <v>1993</v>
      </c>
      <c r="F74" s="126" t="s">
        <v>1993</v>
      </c>
      <c r="G74" s="126" t="s">
        <v>1993</v>
      </c>
      <c r="H74" s="126" t="s">
        <v>1993</v>
      </c>
      <c r="I74" s="126" t="s">
        <v>1993</v>
      </c>
      <c r="J74" s="126" t="s">
        <v>1993</v>
      </c>
    </row>
    <row r="75" spans="1:10">
      <c r="A75" s="125" t="s">
        <v>1993</v>
      </c>
      <c r="B75" s="126" t="s">
        <v>1993</v>
      </c>
      <c r="C75" s="126" t="s">
        <v>1993</v>
      </c>
      <c r="D75" s="126" t="s">
        <v>1993</v>
      </c>
      <c r="E75" s="126" t="s">
        <v>1993</v>
      </c>
      <c r="F75" s="126" t="s">
        <v>1993</v>
      </c>
      <c r="G75" s="126" t="s">
        <v>1993</v>
      </c>
      <c r="H75" s="126" t="s">
        <v>1993</v>
      </c>
      <c r="I75" s="126" t="s">
        <v>1993</v>
      </c>
      <c r="J75" s="126" t="s">
        <v>1993</v>
      </c>
    </row>
    <row r="76" spans="1:10">
      <c r="A76" s="92" t="s">
        <v>108</v>
      </c>
      <c r="B76" s="126" t="s">
        <v>1993</v>
      </c>
      <c r="C76" s="126" t="s">
        <v>1993</v>
      </c>
      <c r="D76" s="126" t="s">
        <v>1993</v>
      </c>
      <c r="E76" s="126" t="s">
        <v>1993</v>
      </c>
      <c r="F76" s="126" t="s">
        <v>1993</v>
      </c>
      <c r="G76" s="126" t="s">
        <v>1993</v>
      </c>
      <c r="H76" s="126" t="s">
        <v>1993</v>
      </c>
      <c r="I76" s="126" t="s">
        <v>1993</v>
      </c>
      <c r="J76" s="126" t="s">
        <v>1993</v>
      </c>
    </row>
    <row r="77" spans="1:10">
      <c r="A77" s="92" t="s">
        <v>173</v>
      </c>
      <c r="B77" s="126" t="s">
        <v>1993</v>
      </c>
      <c r="C77" s="126" t="s">
        <v>1993</v>
      </c>
      <c r="D77" s="126" t="s">
        <v>1993</v>
      </c>
      <c r="E77" s="126" t="s">
        <v>1993</v>
      </c>
      <c r="F77" s="126" t="s">
        <v>1993</v>
      </c>
      <c r="G77" s="126" t="s">
        <v>1993</v>
      </c>
      <c r="H77" s="126" t="s">
        <v>1993</v>
      </c>
      <c r="I77" s="126" t="s">
        <v>1993</v>
      </c>
      <c r="J77" s="126" t="s">
        <v>1993</v>
      </c>
    </row>
    <row r="78" spans="1:10">
      <c r="A78" s="92" t="s">
        <v>181</v>
      </c>
      <c r="B78" s="126" t="s">
        <v>1993</v>
      </c>
      <c r="C78" s="126" t="s">
        <v>1993</v>
      </c>
      <c r="D78" s="126" t="s">
        <v>1993</v>
      </c>
      <c r="E78" s="126" t="s">
        <v>1993</v>
      </c>
      <c r="F78" s="126" t="s">
        <v>1993</v>
      </c>
      <c r="G78" s="126" t="s">
        <v>1993</v>
      </c>
      <c r="H78" s="126" t="s">
        <v>1993</v>
      </c>
      <c r="I78" s="126" t="s">
        <v>1993</v>
      </c>
      <c r="J78" s="126" t="s">
        <v>1993</v>
      </c>
    </row>
    <row r="79" spans="1:10" hidden="1">
      <c r="B79" s="1"/>
    </row>
    <row r="80" spans="1:10" hidden="1">
      <c r="B80" s="1"/>
    </row>
    <row r="81" spans="2:2" hidden="1">
      <c r="B81" s="1"/>
    </row>
    <row r="82" spans="2:2" hidden="1">
      <c r="B82" s="1"/>
    </row>
    <row r="83" spans="2:2" hidden="1">
      <c r="B83" s="1"/>
    </row>
    <row r="84" spans="2:2" hidden="1">
      <c r="B84" s="1"/>
    </row>
    <row r="85" spans="2:2" hidden="1">
      <c r="B85" s="1"/>
    </row>
    <row r="86" spans="2:2" hidden="1">
      <c r="B86" s="1"/>
    </row>
    <row r="87" spans="2:2" hidden="1">
      <c r="B87" s="1"/>
    </row>
    <row r="88" spans="2:2" hidden="1">
      <c r="B88" s="1"/>
    </row>
    <row r="89" spans="2:2" hidden="1">
      <c r="B89" s="1"/>
    </row>
    <row r="90" spans="2:2" hidden="1">
      <c r="B90" s="1"/>
    </row>
    <row r="91" spans="2:2" hidden="1">
      <c r="B91" s="1"/>
    </row>
    <row r="92" spans="2:2" hidden="1">
      <c r="B92" s="1"/>
    </row>
    <row r="93" spans="2:2" hidden="1">
      <c r="B93" s="1"/>
    </row>
    <row r="94" spans="2:2" hidden="1">
      <c r="B94" s="1"/>
    </row>
    <row r="95" spans="2:2" hidden="1">
      <c r="B95" s="1"/>
    </row>
    <row r="96" spans="2:2" hidden="1">
      <c r="B96" s="1"/>
    </row>
    <row r="97" spans="2:2" hidden="1">
      <c r="B97" s="1"/>
    </row>
    <row r="98" spans="2:2" hidden="1">
      <c r="B98" s="1"/>
    </row>
    <row r="99" spans="2:2" hidden="1">
      <c r="B99" s="1"/>
    </row>
    <row r="100" spans="2:2" hidden="1">
      <c r="B100" s="1"/>
    </row>
    <row r="101" spans="2:2" hidden="1">
      <c r="B101" s="1"/>
    </row>
    <row r="102" spans="2:2" hidden="1">
      <c r="B102" s="1"/>
    </row>
    <row r="103" spans="2:2" hidden="1">
      <c r="B103" s="1"/>
    </row>
    <row r="104" spans="2:2" hidden="1">
      <c r="B104" s="1"/>
    </row>
    <row r="105" spans="2:2" hidden="1">
      <c r="B105" s="1"/>
    </row>
    <row r="106" spans="2:2" hidden="1">
      <c r="B106" s="1"/>
    </row>
    <row r="107" spans="2:2" hidden="1">
      <c r="B107" s="1"/>
    </row>
    <row r="108" spans="2:2" hidden="1">
      <c r="B108" s="1"/>
    </row>
    <row r="109" spans="2:2" hidden="1">
      <c r="B109" s="1"/>
    </row>
    <row r="110" spans="2:2" hidden="1">
      <c r="B110" s="1"/>
    </row>
    <row r="111" spans="2:2" hidden="1">
      <c r="B111" s="1"/>
    </row>
    <row r="112" spans="2:2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autoFilter ref="A1:J72" xr:uid="{00000000-0009-0000-0000-000010000000}"/>
  <mergeCells count="1">
    <mergeCell ref="A5:J5"/>
  </mergeCells>
  <phoneticPr fontId="3" type="noConversion"/>
  <dataValidations count="1">
    <dataValidation allowBlank="1" showInputMessage="1" showErrorMessage="1" sqref="C1:XFD4 A1:A4 A5:J70 A73:J1048576 K5:AY1048576 BA5:XFD1048576 AZ5:AZ9999 AZ10001:AZ1048576" xr:uid="{00000000-0002-0000-10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136</v>
      </c>
      <c r="B1" s="37" t="s" vm="1">
        <v>196</v>
      </c>
    </row>
    <row r="2" spans="1:11">
      <c r="A2" s="37" t="s">
        <v>135</v>
      </c>
      <c r="B2" s="37" t="s">
        <v>197</v>
      </c>
    </row>
    <row r="3" spans="1:11">
      <c r="A3" s="37" t="s">
        <v>137</v>
      </c>
      <c r="B3" s="37" t="s">
        <v>198</v>
      </c>
    </row>
    <row r="4" spans="1:11">
      <c r="A4" s="37" t="s">
        <v>138</v>
      </c>
      <c r="B4" s="37">
        <v>2144</v>
      </c>
    </row>
    <row r="5" spans="1:11" ht="18.75">
      <c r="A5" s="149" t="s">
        <v>95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3" customFormat="1">
      <c r="A6" s="38" t="s">
        <v>112</v>
      </c>
      <c r="B6" s="39" t="s">
        <v>44</v>
      </c>
      <c r="C6" s="39" t="s">
        <v>64</v>
      </c>
      <c r="D6" s="39" t="s">
        <v>99</v>
      </c>
      <c r="E6" s="39" t="s">
        <v>100</v>
      </c>
      <c r="F6" s="39" t="s">
        <v>175</v>
      </c>
      <c r="G6" s="39" t="s">
        <v>174</v>
      </c>
      <c r="H6" s="39" t="s">
        <v>107</v>
      </c>
      <c r="I6" s="39" t="s">
        <v>57</v>
      </c>
      <c r="J6" s="39" t="s">
        <v>139</v>
      </c>
      <c r="K6" s="41" t="s">
        <v>141</v>
      </c>
    </row>
    <row r="7" spans="1:11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2" t="s">
        <v>21</v>
      </c>
      <c r="F7" s="12" t="s">
        <v>182</v>
      </c>
      <c r="G7" s="118" t="s">
        <v>1993</v>
      </c>
      <c r="H7" s="12" t="s">
        <v>178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3" t="s">
        <v>1823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94">
        <v>0</v>
      </c>
      <c r="I9" s="124" t="s">
        <v>1993</v>
      </c>
      <c r="J9" s="95">
        <v>0</v>
      </c>
      <c r="K9" s="95">
        <v>0</v>
      </c>
    </row>
    <row r="10" spans="1:11" hidden="1">
      <c r="A10" s="91"/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hidden="1">
      <c r="A11" s="91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idden="1">
      <c r="A12" s="91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11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7" t="s">
        <v>136</v>
      </c>
      <c r="B1" s="37" t="s" vm="1">
        <v>196</v>
      </c>
    </row>
    <row r="2" spans="1:11">
      <c r="A2" s="37" t="s">
        <v>135</v>
      </c>
      <c r="B2" s="37" t="s">
        <v>197</v>
      </c>
    </row>
    <row r="3" spans="1:11">
      <c r="A3" s="37" t="s">
        <v>137</v>
      </c>
      <c r="B3" s="37" t="s">
        <v>198</v>
      </c>
    </row>
    <row r="4" spans="1:11">
      <c r="A4" s="37" t="s">
        <v>138</v>
      </c>
      <c r="B4" s="37">
        <v>2144</v>
      </c>
    </row>
    <row r="5" spans="1:11" ht="18.75">
      <c r="A5" s="149" t="s">
        <v>96</v>
      </c>
      <c r="B5" s="150"/>
      <c r="C5" s="150"/>
      <c r="D5" s="150"/>
      <c r="E5" s="150"/>
      <c r="F5" s="150"/>
      <c r="G5" s="150"/>
      <c r="H5" s="150"/>
      <c r="I5" s="150"/>
      <c r="J5" s="150"/>
      <c r="K5" s="151"/>
    </row>
    <row r="6" spans="1:11" s="3" customFormat="1">
      <c r="A6" s="38" t="s">
        <v>112</v>
      </c>
      <c r="B6" s="39" t="s">
        <v>44</v>
      </c>
      <c r="C6" s="39" t="s">
        <v>64</v>
      </c>
      <c r="D6" s="39" t="s">
        <v>99</v>
      </c>
      <c r="E6" s="39" t="s">
        <v>100</v>
      </c>
      <c r="F6" s="39" t="s">
        <v>175</v>
      </c>
      <c r="G6" s="39" t="s">
        <v>174</v>
      </c>
      <c r="H6" s="39" t="s">
        <v>107</v>
      </c>
      <c r="I6" s="39" t="s">
        <v>57</v>
      </c>
      <c r="J6" s="39" t="s">
        <v>139</v>
      </c>
      <c r="K6" s="41" t="s">
        <v>141</v>
      </c>
    </row>
    <row r="7" spans="1:11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2" t="s">
        <v>21</v>
      </c>
      <c r="F7" s="12" t="s">
        <v>182</v>
      </c>
      <c r="G7" s="118" t="s">
        <v>1993</v>
      </c>
      <c r="H7" s="12" t="s">
        <v>178</v>
      </c>
      <c r="I7" s="27" t="s">
        <v>19</v>
      </c>
      <c r="J7" s="27" t="s">
        <v>19</v>
      </c>
      <c r="K7" s="28" t="s">
        <v>19</v>
      </c>
    </row>
    <row r="8" spans="1:11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3" t="s">
        <v>1824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94">
        <v>0</v>
      </c>
      <c r="I9" s="124" t="s">
        <v>1993</v>
      </c>
      <c r="J9" s="95">
        <v>0</v>
      </c>
      <c r="K9" s="95">
        <v>0</v>
      </c>
    </row>
    <row r="10" spans="1:11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</row>
    <row r="11" spans="1:11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</row>
    <row r="12" spans="1:11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</row>
    <row r="13" spans="1:11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</row>
    <row r="14" spans="1:11" s="6" customFormat="1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1" s="6" customFormat="1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</row>
    <row r="16" spans="1:11" s="6" customFormat="1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1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</row>
    <row r="24" spans="1:11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</row>
    <row r="46" spans="1:11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</row>
    <row r="49" spans="1:11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</row>
    <row r="51" spans="1:11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</row>
    <row r="52" spans="1:11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1:11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55" spans="1:11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</row>
    <row r="56" spans="1:11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  <row r="58" spans="1:11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</row>
    <row r="59" spans="1:11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</row>
    <row r="60" spans="1:11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</row>
    <row r="61" spans="1:11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</row>
    <row r="63" spans="1:11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1:11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</row>
    <row r="65" spans="1:11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</row>
    <row r="66" spans="1:11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</row>
    <row r="67" spans="1:11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</row>
    <row r="68" spans="1:11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</row>
    <row r="69" spans="1:11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</row>
    <row r="78" spans="1:11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</row>
    <row r="85" spans="1:11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1:11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</row>
    <row r="87" spans="1:11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</row>
    <row r="88" spans="1:11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</row>
    <row r="89" spans="1:11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</row>
    <row r="90" spans="1:11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</row>
    <row r="91" spans="1:11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</row>
    <row r="92" spans="1:11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</row>
    <row r="93" spans="1:11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</row>
    <row r="94" spans="1:11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</row>
    <row r="95" spans="1:11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</row>
    <row r="96" spans="1:11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1:11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</row>
    <row r="98" spans="1:11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</row>
    <row r="99" spans="1:11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</row>
    <row r="100" spans="1:11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</row>
    <row r="101" spans="1:11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</row>
    <row r="102" spans="1:11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</row>
    <row r="103" spans="1:11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</row>
    <row r="104" spans="1:11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</row>
    <row r="105" spans="1:11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</row>
    <row r="106" spans="1:11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</row>
    <row r="107" spans="1:11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</row>
    <row r="108" spans="1:11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49.285156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136</v>
      </c>
      <c r="B1" s="37" t="s" vm="1">
        <v>196</v>
      </c>
    </row>
    <row r="2" spans="1:10">
      <c r="A2" s="37" t="s">
        <v>135</v>
      </c>
      <c r="B2" s="37" t="s">
        <v>197</v>
      </c>
    </row>
    <row r="3" spans="1:10">
      <c r="A3" s="37" t="s">
        <v>137</v>
      </c>
      <c r="B3" s="37" t="s">
        <v>198</v>
      </c>
    </row>
    <row r="4" spans="1:10">
      <c r="A4" s="37" t="s">
        <v>138</v>
      </c>
      <c r="B4" s="37">
        <v>2144</v>
      </c>
    </row>
    <row r="5" spans="1:10" ht="18.75">
      <c r="A5" s="149" t="s">
        <v>97</v>
      </c>
      <c r="B5" s="150"/>
      <c r="C5" s="150"/>
      <c r="D5" s="150"/>
      <c r="E5" s="150"/>
      <c r="F5" s="150"/>
      <c r="G5" s="150"/>
      <c r="H5" s="150"/>
      <c r="I5" s="150"/>
      <c r="J5" s="151"/>
    </row>
    <row r="6" spans="1:10" s="3" customFormat="1">
      <c r="A6" s="38" t="s">
        <v>112</v>
      </c>
      <c r="B6" s="39" t="s">
        <v>44</v>
      </c>
      <c r="C6" s="39" t="s">
        <v>64</v>
      </c>
      <c r="D6" s="39" t="s">
        <v>99</v>
      </c>
      <c r="E6" s="39" t="s">
        <v>100</v>
      </c>
      <c r="F6" s="39" t="s">
        <v>175</v>
      </c>
      <c r="G6" s="39" t="s">
        <v>174</v>
      </c>
      <c r="H6" s="39" t="s">
        <v>107</v>
      </c>
      <c r="I6" s="39" t="s">
        <v>139</v>
      </c>
      <c r="J6" s="41" t="s">
        <v>141</v>
      </c>
    </row>
    <row r="7" spans="1:10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2" t="s">
        <v>21</v>
      </c>
      <c r="F7" s="12" t="s">
        <v>182</v>
      </c>
      <c r="G7" s="118" t="s">
        <v>1993</v>
      </c>
      <c r="H7" s="12" t="s">
        <v>178</v>
      </c>
      <c r="I7" s="27" t="s">
        <v>19</v>
      </c>
      <c r="J7" s="13" t="s">
        <v>19</v>
      </c>
    </row>
    <row r="8" spans="1:10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5" t="s">
        <v>48</v>
      </c>
      <c r="B9" s="120" t="s">
        <v>1993</v>
      </c>
      <c r="C9" s="120" t="s">
        <v>1993</v>
      </c>
      <c r="D9" s="120" t="s">
        <v>1993</v>
      </c>
      <c r="E9" s="120" t="s">
        <v>1993</v>
      </c>
      <c r="F9" s="120" t="s">
        <v>1993</v>
      </c>
      <c r="G9" s="120" t="s">
        <v>1993</v>
      </c>
      <c r="H9" s="63">
        <v>436.74682495899987</v>
      </c>
      <c r="I9" s="64">
        <f>IFERROR(H9/$H$9,0)</f>
        <v>1</v>
      </c>
      <c r="J9" s="64">
        <f>H9/'סכום נכסי הקרן'!$C$41</f>
        <v>1.6746732795321737E-3</v>
      </c>
    </row>
    <row r="10" spans="1:10">
      <c r="A10" s="56" t="s">
        <v>33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121" t="s">
        <v>1993</v>
      </c>
      <c r="H10" s="66">
        <v>364.69337691099992</v>
      </c>
      <c r="I10" s="67">
        <f t="shared" ref="I10:I73" si="0">IFERROR(H10/$H$9,0)</f>
        <v>0.83502238841744514</v>
      </c>
      <c r="J10" s="67">
        <f>H10/'סכום נכסי הקרן'!$C$41</f>
        <v>1.3983896816938315E-3</v>
      </c>
    </row>
    <row r="11" spans="1:10">
      <c r="A11" s="75" t="s">
        <v>1413</v>
      </c>
      <c r="B11" s="121" t="s">
        <v>1993</v>
      </c>
      <c r="C11" s="121" t="s">
        <v>1993</v>
      </c>
      <c r="D11" s="121" t="s">
        <v>1993</v>
      </c>
      <c r="E11" s="121" t="s">
        <v>1993</v>
      </c>
      <c r="F11" s="121" t="s">
        <v>1993</v>
      </c>
      <c r="G11" s="121" t="s">
        <v>1993</v>
      </c>
      <c r="H11" s="66">
        <v>387.024745838</v>
      </c>
      <c r="I11" s="67">
        <f t="shared" si="0"/>
        <v>0.8861535418702412</v>
      </c>
      <c r="J11" s="67">
        <f>H11/'סכום נכסי הקרן'!$C$41</f>
        <v>1.4840176581328883E-3</v>
      </c>
    </row>
    <row r="12" spans="1:10">
      <c r="A12" s="62" t="s">
        <v>1414</v>
      </c>
      <c r="B12" s="59" t="s">
        <v>1415</v>
      </c>
      <c r="C12" s="72" t="s">
        <v>1018</v>
      </c>
      <c r="D12" s="72" t="s">
        <v>122</v>
      </c>
      <c r="E12" s="78">
        <v>45131</v>
      </c>
      <c r="F12" s="69">
        <v>198272.2064</v>
      </c>
      <c r="G12" s="71">
        <v>-1.8345130000000001</v>
      </c>
      <c r="H12" s="69">
        <v>-3.6373296360000005</v>
      </c>
      <c r="I12" s="70">
        <f t="shared" si="0"/>
        <v>-8.3282337229159224E-3</v>
      </c>
      <c r="J12" s="70">
        <f>H12/'סכום נכסי הקרן'!$C$41</f>
        <v>-1.3947070481466053E-5</v>
      </c>
    </row>
    <row r="13" spans="1:10">
      <c r="A13" s="62" t="s">
        <v>1416</v>
      </c>
      <c r="B13" s="59" t="s">
        <v>1417</v>
      </c>
      <c r="C13" s="72" t="s">
        <v>1018</v>
      </c>
      <c r="D13" s="72" t="s">
        <v>122</v>
      </c>
      <c r="E13" s="78">
        <v>45131</v>
      </c>
      <c r="F13" s="69">
        <v>262932.05887900002</v>
      </c>
      <c r="G13" s="71">
        <v>-1.7487699999999999</v>
      </c>
      <c r="H13" s="69">
        <v>-4.598076367</v>
      </c>
      <c r="I13" s="70">
        <f t="shared" si="0"/>
        <v>-1.0528013265881556E-2</v>
      </c>
      <c r="J13" s="70">
        <f>H13/'סכום נכסי הקרן'!$C$41</f>
        <v>-1.7630982502932093E-5</v>
      </c>
    </row>
    <row r="14" spans="1:10" s="6" customFormat="1">
      <c r="A14" s="62" t="s">
        <v>1418</v>
      </c>
      <c r="B14" s="59" t="s">
        <v>1419</v>
      </c>
      <c r="C14" s="72" t="s">
        <v>1018</v>
      </c>
      <c r="D14" s="72" t="s">
        <v>122</v>
      </c>
      <c r="E14" s="78">
        <v>45260</v>
      </c>
      <c r="F14" s="69">
        <v>3339390.4</v>
      </c>
      <c r="G14" s="71">
        <v>1.2795780000000001</v>
      </c>
      <c r="H14" s="69">
        <v>42.730089999999997</v>
      </c>
      <c r="I14" s="70">
        <f t="shared" si="0"/>
        <v>9.7837208098791179E-2</v>
      </c>
      <c r="J14" s="70">
        <f>H14/'סכום נכסי הקרן'!$C$41</f>
        <v>1.6384535814707436E-4</v>
      </c>
    </row>
    <row r="15" spans="1:10" s="6" customFormat="1">
      <c r="A15" s="62" t="s">
        <v>1420</v>
      </c>
      <c r="B15" s="59" t="s">
        <v>1421</v>
      </c>
      <c r="C15" s="72" t="s">
        <v>1018</v>
      </c>
      <c r="D15" s="72" t="s">
        <v>122</v>
      </c>
      <c r="E15" s="78">
        <v>45264</v>
      </c>
      <c r="F15" s="69">
        <v>214209.17040599999</v>
      </c>
      <c r="G15" s="71">
        <v>1.537382</v>
      </c>
      <c r="H15" s="69">
        <v>3.293213073</v>
      </c>
      <c r="I15" s="70">
        <f t="shared" si="0"/>
        <v>7.5403251604843477E-3</v>
      </c>
      <c r="J15" s="70">
        <f>H15/'סכום נכסי הקרן'!$C$41</f>
        <v>1.2627581065247286E-5</v>
      </c>
    </row>
    <row r="16" spans="1:10" s="6" customFormat="1">
      <c r="A16" s="62" t="s">
        <v>1422</v>
      </c>
      <c r="B16" s="59" t="s">
        <v>1423</v>
      </c>
      <c r="C16" s="72" t="s">
        <v>1018</v>
      </c>
      <c r="D16" s="72" t="s">
        <v>122</v>
      </c>
      <c r="E16" s="78">
        <v>45264</v>
      </c>
      <c r="F16" s="69">
        <v>270385.36731200002</v>
      </c>
      <c r="G16" s="71">
        <v>1.564255</v>
      </c>
      <c r="H16" s="69">
        <v>4.2295163909999998</v>
      </c>
      <c r="I16" s="70">
        <f t="shared" si="0"/>
        <v>9.6841376955563458E-3</v>
      </c>
      <c r="J16" s="70">
        <f>H16/'סכום נכסי הקרן'!$C$41</f>
        <v>1.6217766634058493E-5</v>
      </c>
    </row>
    <row r="17" spans="1:10">
      <c r="A17" s="62" t="s">
        <v>1424</v>
      </c>
      <c r="B17" s="59" t="s">
        <v>1425</v>
      </c>
      <c r="C17" s="72" t="s">
        <v>1018</v>
      </c>
      <c r="D17" s="72" t="s">
        <v>122</v>
      </c>
      <c r="E17" s="78">
        <v>45264</v>
      </c>
      <c r="F17" s="69">
        <v>178614.853802</v>
      </c>
      <c r="G17" s="71">
        <v>1.5964830000000001</v>
      </c>
      <c r="H17" s="69">
        <v>2.8515560239999997</v>
      </c>
      <c r="I17" s="70">
        <f t="shared" si="0"/>
        <v>6.5290824364154058E-3</v>
      </c>
      <c r="J17" s="70">
        <f>H17/'סכום נכסי הקרן'!$C$41</f>
        <v>1.0934079896127702E-5</v>
      </c>
    </row>
    <row r="18" spans="1:10">
      <c r="A18" s="62" t="s">
        <v>1426</v>
      </c>
      <c r="B18" s="59" t="s">
        <v>1427</v>
      </c>
      <c r="C18" s="72" t="s">
        <v>1018</v>
      </c>
      <c r="D18" s="72" t="s">
        <v>122</v>
      </c>
      <c r="E18" s="78">
        <v>45258</v>
      </c>
      <c r="F18" s="69">
        <v>229948.41915</v>
      </c>
      <c r="G18" s="71">
        <v>1.6988760000000001</v>
      </c>
      <c r="H18" s="69">
        <v>3.9065374829999997</v>
      </c>
      <c r="I18" s="70">
        <f t="shared" si="0"/>
        <v>8.9446270922902086E-3</v>
      </c>
      <c r="J18" s="70">
        <f>H18/'סכום נכסי הקרן'!$C$41</f>
        <v>1.4979327986837974E-5</v>
      </c>
    </row>
    <row r="19" spans="1:10">
      <c r="A19" s="62" t="s">
        <v>1428</v>
      </c>
      <c r="B19" s="59" t="s">
        <v>1429</v>
      </c>
      <c r="C19" s="72" t="s">
        <v>1018</v>
      </c>
      <c r="D19" s="72" t="s">
        <v>122</v>
      </c>
      <c r="E19" s="78">
        <v>45258</v>
      </c>
      <c r="F19" s="69">
        <v>255498.24350000001</v>
      </c>
      <c r="G19" s="71">
        <v>1.6988760000000001</v>
      </c>
      <c r="H19" s="69">
        <v>4.3405972110000004</v>
      </c>
      <c r="I19" s="70">
        <f t="shared" si="0"/>
        <v>9.9384745645431528E-3</v>
      </c>
      <c r="J19" s="70">
        <f>H19/'סכום נכסי הקרן'!$C$41</f>
        <v>1.6643697792550571E-5</v>
      </c>
    </row>
    <row r="20" spans="1:10">
      <c r="A20" s="62" t="s">
        <v>1430</v>
      </c>
      <c r="B20" s="59" t="s">
        <v>1431</v>
      </c>
      <c r="C20" s="72" t="s">
        <v>1018</v>
      </c>
      <c r="D20" s="72" t="s">
        <v>122</v>
      </c>
      <c r="E20" s="78">
        <v>45251</v>
      </c>
      <c r="F20" s="69">
        <v>209651.27667299996</v>
      </c>
      <c r="G20" s="71">
        <v>1.7353780000000001</v>
      </c>
      <c r="H20" s="69">
        <v>3.6382427039999996</v>
      </c>
      <c r="I20" s="70">
        <f t="shared" si="0"/>
        <v>8.3303243345650979E-3</v>
      </c>
      <c r="J20" s="70">
        <f>H20/'סכום נכסי הקרן'!$C$41</f>
        <v>1.3950571572932803E-5</v>
      </c>
    </row>
    <row r="21" spans="1:10">
      <c r="A21" s="62" t="s">
        <v>1432</v>
      </c>
      <c r="B21" s="59" t="s">
        <v>1433</v>
      </c>
      <c r="C21" s="72" t="s">
        <v>1018</v>
      </c>
      <c r="D21" s="72" t="s">
        <v>122</v>
      </c>
      <c r="E21" s="78">
        <v>45133</v>
      </c>
      <c r="F21" s="69">
        <v>173605.417396</v>
      </c>
      <c r="G21" s="71">
        <v>1.4326080000000001</v>
      </c>
      <c r="H21" s="69">
        <v>2.4870856079999997</v>
      </c>
      <c r="I21" s="70">
        <f t="shared" si="0"/>
        <v>5.6945705517915963E-3</v>
      </c>
      <c r="J21" s="70">
        <f>H21/'סכום נכסי הקרן'!$C$41</f>
        <v>9.5365451414961718E-6</v>
      </c>
    </row>
    <row r="22" spans="1:10">
      <c r="A22" s="62" t="s">
        <v>1434</v>
      </c>
      <c r="B22" s="59" t="s">
        <v>1435</v>
      </c>
      <c r="C22" s="72" t="s">
        <v>1018</v>
      </c>
      <c r="D22" s="72" t="s">
        <v>122</v>
      </c>
      <c r="E22" s="78">
        <v>45252</v>
      </c>
      <c r="F22" s="69">
        <v>220925.91986999998</v>
      </c>
      <c r="G22" s="71">
        <v>2.2230240000000001</v>
      </c>
      <c r="H22" s="69">
        <v>4.9112370829999996</v>
      </c>
      <c r="I22" s="70">
        <f t="shared" si="0"/>
        <v>1.1245043586661558E-2</v>
      </c>
      <c r="J22" s="70">
        <f>H22/'סכום נכסי הקרן'!$C$41</f>
        <v>1.8831774021756746E-5</v>
      </c>
    </row>
    <row r="23" spans="1:10">
      <c r="A23" s="62" t="s">
        <v>1436</v>
      </c>
      <c r="B23" s="59" t="s">
        <v>1437</v>
      </c>
      <c r="C23" s="72" t="s">
        <v>1018</v>
      </c>
      <c r="D23" s="72" t="s">
        <v>122</v>
      </c>
      <c r="E23" s="78">
        <v>45252</v>
      </c>
      <c r="F23" s="69">
        <v>143858.73852000001</v>
      </c>
      <c r="G23" s="71">
        <v>2.2230240000000001</v>
      </c>
      <c r="H23" s="69">
        <v>3.1980148450000003</v>
      </c>
      <c r="I23" s="70">
        <f t="shared" si="0"/>
        <v>7.3223539639932535E-3</v>
      </c>
      <c r="J23" s="70">
        <f>H23/'סכום נכסי הקרן'!$C$41</f>
        <v>1.2262550526775994E-5</v>
      </c>
    </row>
    <row r="24" spans="1:10">
      <c r="A24" s="62" t="s">
        <v>1438</v>
      </c>
      <c r="B24" s="59" t="s">
        <v>1439</v>
      </c>
      <c r="C24" s="72" t="s">
        <v>1018</v>
      </c>
      <c r="D24" s="72" t="s">
        <v>122</v>
      </c>
      <c r="E24" s="78">
        <v>45252</v>
      </c>
      <c r="F24" s="69">
        <v>70603.766304999997</v>
      </c>
      <c r="G24" s="71">
        <v>2.2283240000000002</v>
      </c>
      <c r="H24" s="69">
        <v>1.5732804349999998</v>
      </c>
      <c r="I24" s="70">
        <f t="shared" si="0"/>
        <v>3.6022710300130825E-3</v>
      </c>
      <c r="J24" s="70">
        <f>H24/'סכום נכסי הקרן'!$C$41</f>
        <v>6.0326270395957496E-6</v>
      </c>
    </row>
    <row r="25" spans="1:10">
      <c r="A25" s="62" t="s">
        <v>1440</v>
      </c>
      <c r="B25" s="59" t="s">
        <v>1441</v>
      </c>
      <c r="C25" s="72" t="s">
        <v>1018</v>
      </c>
      <c r="D25" s="72" t="s">
        <v>122</v>
      </c>
      <c r="E25" s="78">
        <v>45265</v>
      </c>
      <c r="F25" s="69">
        <v>87413.815940999979</v>
      </c>
      <c r="G25" s="71">
        <v>2.267887</v>
      </c>
      <c r="H25" s="69">
        <v>1.9824465709999997</v>
      </c>
      <c r="I25" s="70">
        <f t="shared" si="0"/>
        <v>4.539120739311852E-3</v>
      </c>
      <c r="J25" s="70">
        <f>H25/'סכום נכסי הקרן'!$C$41</f>
        <v>7.6015442146958846E-6</v>
      </c>
    </row>
    <row r="26" spans="1:10">
      <c r="A26" s="62" t="s">
        <v>1442</v>
      </c>
      <c r="B26" s="59" t="s">
        <v>1443</v>
      </c>
      <c r="C26" s="72" t="s">
        <v>1018</v>
      </c>
      <c r="D26" s="72" t="s">
        <v>122</v>
      </c>
      <c r="E26" s="78">
        <v>45257</v>
      </c>
      <c r="F26" s="69">
        <v>129141.48275000001</v>
      </c>
      <c r="G26" s="71">
        <v>2.7544249999999999</v>
      </c>
      <c r="H26" s="69">
        <v>3.5571052619999999</v>
      </c>
      <c r="I26" s="70">
        <f t="shared" si="0"/>
        <v>8.1445475014819569E-3</v>
      </c>
      <c r="J26" s="70">
        <f>H26/'סכום נכסי הקרן'!$C$41</f>
        <v>1.3639456074612359E-5</v>
      </c>
    </row>
    <row r="27" spans="1:10">
      <c r="A27" s="62" t="s">
        <v>1444</v>
      </c>
      <c r="B27" s="59" t="s">
        <v>1445</v>
      </c>
      <c r="C27" s="72" t="s">
        <v>1018</v>
      </c>
      <c r="D27" s="72" t="s">
        <v>122</v>
      </c>
      <c r="E27" s="78">
        <v>45257</v>
      </c>
      <c r="F27" s="69">
        <v>181080.72513300003</v>
      </c>
      <c r="G27" s="71">
        <v>2.9062160000000001</v>
      </c>
      <c r="H27" s="69">
        <v>5.2625966660000003</v>
      </c>
      <c r="I27" s="70">
        <f t="shared" si="0"/>
        <v>1.2049536173489145E-2</v>
      </c>
      <c r="J27" s="70">
        <f>H27/'סכום נכסי הקרן'!$C$41</f>
        <v>2.0179036260498623E-5</v>
      </c>
    </row>
    <row r="28" spans="1:10">
      <c r="A28" s="62" t="s">
        <v>1446</v>
      </c>
      <c r="B28" s="59" t="s">
        <v>1447</v>
      </c>
      <c r="C28" s="72" t="s">
        <v>1018</v>
      </c>
      <c r="D28" s="72" t="s">
        <v>122</v>
      </c>
      <c r="E28" s="78">
        <v>45257</v>
      </c>
      <c r="F28" s="69">
        <v>103480.26952</v>
      </c>
      <c r="G28" s="71">
        <v>2.9114420000000001</v>
      </c>
      <c r="H28" s="69">
        <v>3.0127675350000001</v>
      </c>
      <c r="I28" s="70">
        <f t="shared" si="0"/>
        <v>6.8982013441833889E-3</v>
      </c>
      <c r="J28" s="70">
        <f>H28/'סכום נכסי הקרן'!$C$41</f>
        <v>1.1552233467936844E-5</v>
      </c>
    </row>
    <row r="29" spans="1:10">
      <c r="A29" s="62" t="s">
        <v>1448</v>
      </c>
      <c r="B29" s="59" t="s">
        <v>1449</v>
      </c>
      <c r="C29" s="72" t="s">
        <v>1018</v>
      </c>
      <c r="D29" s="72" t="s">
        <v>122</v>
      </c>
      <c r="E29" s="78">
        <v>45174</v>
      </c>
      <c r="F29" s="69">
        <v>318623.34509999998</v>
      </c>
      <c r="G29" s="71">
        <v>3.9044840000000001</v>
      </c>
      <c r="H29" s="69">
        <v>12.440597363999997</v>
      </c>
      <c r="I29" s="70">
        <f t="shared" si="0"/>
        <v>2.8484688732809616E-2</v>
      </c>
      <c r="J29" s="70">
        <f>H29/'סכום נכסי הקרן'!$C$41</f>
        <v>4.7702547096627433E-5</v>
      </c>
    </row>
    <row r="30" spans="1:10">
      <c r="A30" s="62" t="s">
        <v>1450</v>
      </c>
      <c r="B30" s="59" t="s">
        <v>1451</v>
      </c>
      <c r="C30" s="72" t="s">
        <v>1018</v>
      </c>
      <c r="D30" s="72" t="s">
        <v>122</v>
      </c>
      <c r="E30" s="78">
        <v>45159</v>
      </c>
      <c r="F30" s="69">
        <v>318682.52162999997</v>
      </c>
      <c r="G30" s="71">
        <v>3.838387</v>
      </c>
      <c r="H30" s="69">
        <v>12.232267818</v>
      </c>
      <c r="I30" s="70">
        <f t="shared" si="0"/>
        <v>2.8007685732227863E-2</v>
      </c>
      <c r="J30" s="70">
        <f>H30/'סכום נכסי הקרן'!$C$41</f>
        <v>4.6903722917296502E-5</v>
      </c>
    </row>
    <row r="31" spans="1:10">
      <c r="A31" s="62" t="s">
        <v>1452</v>
      </c>
      <c r="B31" s="59" t="s">
        <v>1453</v>
      </c>
      <c r="C31" s="72" t="s">
        <v>1018</v>
      </c>
      <c r="D31" s="72" t="s">
        <v>122</v>
      </c>
      <c r="E31" s="78">
        <v>45181</v>
      </c>
      <c r="F31" s="69">
        <v>31875.015195</v>
      </c>
      <c r="G31" s="71">
        <v>3.9655879999999999</v>
      </c>
      <c r="H31" s="69">
        <v>1.2640318150000001</v>
      </c>
      <c r="I31" s="70">
        <f t="shared" si="0"/>
        <v>2.8941980634173184E-3</v>
      </c>
      <c r="J31" s="70">
        <f>H31/'סכום נכסי הקרן'!$C$41</f>
        <v>4.8468361624787468E-6</v>
      </c>
    </row>
    <row r="32" spans="1:10">
      <c r="A32" s="62" t="s">
        <v>1454</v>
      </c>
      <c r="B32" s="59" t="s">
        <v>1455</v>
      </c>
      <c r="C32" s="72" t="s">
        <v>1018</v>
      </c>
      <c r="D32" s="72" t="s">
        <v>122</v>
      </c>
      <c r="E32" s="78">
        <v>45174</v>
      </c>
      <c r="F32" s="69">
        <v>420604.41087999998</v>
      </c>
      <c r="G32" s="71">
        <v>4.0826269999999996</v>
      </c>
      <c r="H32" s="69">
        <v>17.171709740999997</v>
      </c>
      <c r="I32" s="70">
        <f t="shared" si="0"/>
        <v>3.9317308700783371E-2</v>
      </c>
      <c r="J32" s="70">
        <f>H32/'סכום נכסי הקרן'!$C$41</f>
        <v>6.5843646304319754E-5</v>
      </c>
    </row>
    <row r="33" spans="1:10">
      <c r="A33" s="62" t="s">
        <v>1456</v>
      </c>
      <c r="B33" s="59" t="s">
        <v>1457</v>
      </c>
      <c r="C33" s="72" t="s">
        <v>1018</v>
      </c>
      <c r="D33" s="72" t="s">
        <v>122</v>
      </c>
      <c r="E33" s="78">
        <v>45190</v>
      </c>
      <c r="F33" s="69">
        <v>52631.245800000004</v>
      </c>
      <c r="G33" s="71">
        <v>4.2576720000000003</v>
      </c>
      <c r="H33" s="69">
        <v>2.2408657929999998</v>
      </c>
      <c r="I33" s="70">
        <f t="shared" si="0"/>
        <v>5.1308118684328472E-3</v>
      </c>
      <c r="J33" s="70">
        <f>H33/'סכום נכסי הקרן'!$C$41</f>
        <v>8.5924335383710356E-6</v>
      </c>
    </row>
    <row r="34" spans="1:10">
      <c r="A34" s="62" t="s">
        <v>1458</v>
      </c>
      <c r="B34" s="59" t="s">
        <v>1459</v>
      </c>
      <c r="C34" s="72" t="s">
        <v>1018</v>
      </c>
      <c r="D34" s="72" t="s">
        <v>122</v>
      </c>
      <c r="E34" s="78">
        <v>45182</v>
      </c>
      <c r="F34" s="69">
        <v>105373.88048000001</v>
      </c>
      <c r="G34" s="71">
        <v>4.3121039999999997</v>
      </c>
      <c r="H34" s="69">
        <v>4.5438308870000004</v>
      </c>
      <c r="I34" s="70">
        <f t="shared" si="0"/>
        <v>1.0403809775667077E-2</v>
      </c>
      <c r="J34" s="70">
        <f>H34/'סכום נכסי הקרן'!$C$41</f>
        <v>1.7422982236645271E-5</v>
      </c>
    </row>
    <row r="35" spans="1:10">
      <c r="A35" s="62" t="s">
        <v>1460</v>
      </c>
      <c r="B35" s="59" t="s">
        <v>1461</v>
      </c>
      <c r="C35" s="72" t="s">
        <v>1018</v>
      </c>
      <c r="D35" s="72" t="s">
        <v>122</v>
      </c>
      <c r="E35" s="78">
        <v>45182</v>
      </c>
      <c r="F35" s="69">
        <v>105393.373534</v>
      </c>
      <c r="G35" s="71">
        <v>4.3298019999999999</v>
      </c>
      <c r="H35" s="69">
        <v>4.5633239409999993</v>
      </c>
      <c r="I35" s="70">
        <f t="shared" si="0"/>
        <v>1.0448442164241003E-2</v>
      </c>
      <c r="J35" s="70">
        <f>H35/'סכום נכסי הקרן'!$C$41</f>
        <v>1.7497726905191722E-5</v>
      </c>
    </row>
    <row r="36" spans="1:10">
      <c r="A36" s="62" t="s">
        <v>1462</v>
      </c>
      <c r="B36" s="59" t="s">
        <v>1463</v>
      </c>
      <c r="C36" s="72" t="s">
        <v>1018</v>
      </c>
      <c r="D36" s="72" t="s">
        <v>122</v>
      </c>
      <c r="E36" s="78">
        <v>45239</v>
      </c>
      <c r="F36" s="69">
        <v>158386.63319399999</v>
      </c>
      <c r="G36" s="71">
        <v>4.7040100000000002</v>
      </c>
      <c r="H36" s="69">
        <v>7.4505237250000009</v>
      </c>
      <c r="I36" s="70">
        <f t="shared" si="0"/>
        <v>1.705913655056205E-2</v>
      </c>
      <c r="J36" s="70">
        <f>H36/'סכום נכסי הקרן'!$C$41</f>
        <v>2.8568480153116921E-5</v>
      </c>
    </row>
    <row r="37" spans="1:10">
      <c r="A37" s="62" t="s">
        <v>1464</v>
      </c>
      <c r="B37" s="59" t="s">
        <v>1465</v>
      </c>
      <c r="C37" s="72" t="s">
        <v>1018</v>
      </c>
      <c r="D37" s="72" t="s">
        <v>122</v>
      </c>
      <c r="E37" s="78">
        <v>45187</v>
      </c>
      <c r="F37" s="69">
        <v>147854.81458999999</v>
      </c>
      <c r="G37" s="71">
        <v>4.5460120000000002</v>
      </c>
      <c r="H37" s="69">
        <v>6.721497415</v>
      </c>
      <c r="I37" s="70">
        <f t="shared" si="0"/>
        <v>1.5389917066096562E-2</v>
      </c>
      <c r="J37" s="70">
        <f>H37/'סכום נכסי הקרן'!$C$41</f>
        <v>2.5773082884808096E-5</v>
      </c>
    </row>
    <row r="38" spans="1:10">
      <c r="A38" s="62" t="s">
        <v>1466</v>
      </c>
      <c r="B38" s="59" t="s">
        <v>1467</v>
      </c>
      <c r="C38" s="72" t="s">
        <v>1018</v>
      </c>
      <c r="D38" s="72" t="s">
        <v>122</v>
      </c>
      <c r="E38" s="78">
        <v>45239</v>
      </c>
      <c r="F38" s="69">
        <v>227092.686739</v>
      </c>
      <c r="G38" s="71">
        <v>4.734159</v>
      </c>
      <c r="H38" s="69">
        <v>10.750929832000001</v>
      </c>
      <c r="I38" s="70">
        <f t="shared" si="0"/>
        <v>2.4615931284696246E-2</v>
      </c>
      <c r="J38" s="70">
        <f>H38/'סכום נכסי הקרן'!$C$41</f>
        <v>4.1223642373280899E-5</v>
      </c>
    </row>
    <row r="39" spans="1:10">
      <c r="A39" s="62" t="s">
        <v>1468</v>
      </c>
      <c r="B39" s="59" t="s">
        <v>1469</v>
      </c>
      <c r="C39" s="72" t="s">
        <v>1018</v>
      </c>
      <c r="D39" s="72" t="s">
        <v>122</v>
      </c>
      <c r="E39" s="78">
        <v>45175</v>
      </c>
      <c r="F39" s="69">
        <v>285121.91463999997</v>
      </c>
      <c r="G39" s="71">
        <v>4.5483799999999999</v>
      </c>
      <c r="H39" s="69">
        <v>12.968426987999999</v>
      </c>
      <c r="I39" s="70">
        <f t="shared" si="0"/>
        <v>2.9693237012581433E-2</v>
      </c>
      <c r="J39" s="70">
        <f>H39/'סכום נכסי הקרן'!$C$41</f>
        <v>4.9726470607785873E-5</v>
      </c>
    </row>
    <row r="40" spans="1:10">
      <c r="A40" s="62" t="s">
        <v>1470</v>
      </c>
      <c r="B40" s="59" t="s">
        <v>1471</v>
      </c>
      <c r="C40" s="72" t="s">
        <v>1018</v>
      </c>
      <c r="D40" s="72" t="s">
        <v>122</v>
      </c>
      <c r="E40" s="78">
        <v>45244</v>
      </c>
      <c r="F40" s="69">
        <v>185476.40881000002</v>
      </c>
      <c r="G40" s="71">
        <v>5.1443950000000003</v>
      </c>
      <c r="H40" s="69">
        <v>9.5416387680000003</v>
      </c>
      <c r="I40" s="70">
        <f t="shared" si="0"/>
        <v>2.184707071172351E-2</v>
      </c>
      <c r="J40" s="70">
        <f>H40/'סכום נכסי הקרן'!$C$41</f>
        <v>3.6586705556973311E-5</v>
      </c>
    </row>
    <row r="41" spans="1:10">
      <c r="A41" s="62" t="s">
        <v>1472</v>
      </c>
      <c r="B41" s="59" t="s">
        <v>1473</v>
      </c>
      <c r="C41" s="72" t="s">
        <v>1018</v>
      </c>
      <c r="D41" s="72" t="s">
        <v>122</v>
      </c>
      <c r="E41" s="78">
        <v>45244</v>
      </c>
      <c r="F41" s="69">
        <v>185671.33934999999</v>
      </c>
      <c r="G41" s="71">
        <v>5.2439809999999998</v>
      </c>
      <c r="H41" s="69">
        <v>9.736569308</v>
      </c>
      <c r="I41" s="70">
        <f t="shared" si="0"/>
        <v>2.2293394597462803E-2</v>
      </c>
      <c r="J41" s="70">
        <f>H41/'סכום נכסי הקרן'!$C$41</f>
        <v>3.7334152242437873E-5</v>
      </c>
    </row>
    <row r="42" spans="1:10">
      <c r="A42" s="62" t="s">
        <v>1474</v>
      </c>
      <c r="B42" s="59" t="s">
        <v>1475</v>
      </c>
      <c r="C42" s="72" t="s">
        <v>1018</v>
      </c>
      <c r="D42" s="72" t="s">
        <v>122</v>
      </c>
      <c r="E42" s="78">
        <v>45180</v>
      </c>
      <c r="F42" s="69">
        <v>214923.52109999998</v>
      </c>
      <c r="G42" s="71">
        <v>5.0414539999999999</v>
      </c>
      <c r="H42" s="69">
        <v>10.835269589999999</v>
      </c>
      <c r="I42" s="70">
        <f t="shared" si="0"/>
        <v>2.4809040319908847E-2</v>
      </c>
      <c r="J42" s="70">
        <f>H42/'סכום נכסי הקרן'!$C$41</f>
        <v>4.1547036914587673E-5</v>
      </c>
    </row>
    <row r="43" spans="1:10">
      <c r="A43" s="62" t="s">
        <v>1476</v>
      </c>
      <c r="B43" s="59" t="s">
        <v>1477</v>
      </c>
      <c r="C43" s="72" t="s">
        <v>1018</v>
      </c>
      <c r="D43" s="72" t="s">
        <v>122</v>
      </c>
      <c r="E43" s="78">
        <v>45243</v>
      </c>
      <c r="F43" s="69">
        <v>212975.53855999999</v>
      </c>
      <c r="G43" s="71">
        <v>5.5867180000000003</v>
      </c>
      <c r="H43" s="69">
        <v>11.898342953</v>
      </c>
      <c r="I43" s="70">
        <f t="shared" si="0"/>
        <v>2.7243112652546406E-2</v>
      </c>
      <c r="J43" s="70">
        <f>H43/'סכום נכסי הקרן'!$C$41</f>
        <v>4.5623312810504347E-5</v>
      </c>
    </row>
    <row r="44" spans="1:10">
      <c r="A44" s="62" t="s">
        <v>1478</v>
      </c>
      <c r="B44" s="59" t="s">
        <v>1479</v>
      </c>
      <c r="C44" s="72" t="s">
        <v>1018</v>
      </c>
      <c r="D44" s="72" t="s">
        <v>122</v>
      </c>
      <c r="E44" s="78">
        <v>45236</v>
      </c>
      <c r="F44" s="69">
        <v>269087.68686000002</v>
      </c>
      <c r="G44" s="71">
        <v>6.2561010000000001</v>
      </c>
      <c r="H44" s="69">
        <v>16.834398661999998</v>
      </c>
      <c r="I44" s="70">
        <f t="shared" si="0"/>
        <v>3.8544982355808423E-2</v>
      </c>
      <c r="J44" s="70">
        <f>H44/'סכום נכסי הקרן'!$C$41</f>
        <v>6.4550252011311447E-5</v>
      </c>
    </row>
    <row r="45" spans="1:10">
      <c r="A45" s="62" t="s">
        <v>1480</v>
      </c>
      <c r="B45" s="59" t="s">
        <v>1481</v>
      </c>
      <c r="C45" s="72" t="s">
        <v>1018</v>
      </c>
      <c r="D45" s="72" t="s">
        <v>122</v>
      </c>
      <c r="E45" s="78">
        <v>45211</v>
      </c>
      <c r="F45" s="69">
        <v>263109.44566999999</v>
      </c>
      <c r="G45" s="71">
        <v>7.8866360000000002</v>
      </c>
      <c r="H45" s="69">
        <v>20.750483258999999</v>
      </c>
      <c r="I45" s="70">
        <f t="shared" si="0"/>
        <v>4.7511469055208304E-2</v>
      </c>
      <c r="J45" s="70">
        <f>H45/'סכום נכסי הקרן'!$C$41</f>
        <v>7.9566187698077069E-5</v>
      </c>
    </row>
    <row r="46" spans="1:10">
      <c r="A46" s="62" t="s">
        <v>1482</v>
      </c>
      <c r="B46" s="59" t="s">
        <v>1483</v>
      </c>
      <c r="C46" s="72" t="s">
        <v>1018</v>
      </c>
      <c r="D46" s="72" t="s">
        <v>122</v>
      </c>
      <c r="E46" s="78">
        <v>45231</v>
      </c>
      <c r="F46" s="69">
        <v>166394.10130499999</v>
      </c>
      <c r="G46" s="71">
        <v>9.1006020000000003</v>
      </c>
      <c r="H46" s="69">
        <v>15.142865719</v>
      </c>
      <c r="I46" s="70">
        <f t="shared" si="0"/>
        <v>3.4671953758156238E-2</v>
      </c>
      <c r="J46" s="70">
        <f>H46/'סכום נכסי הקרן'!$C$41</f>
        <v>5.8064194507959379E-5</v>
      </c>
    </row>
    <row r="47" spans="1:10">
      <c r="A47" s="62" t="s">
        <v>1484</v>
      </c>
      <c r="B47" s="59" t="s">
        <v>1485</v>
      </c>
      <c r="C47" s="72" t="s">
        <v>1018</v>
      </c>
      <c r="D47" s="72" t="s">
        <v>122</v>
      </c>
      <c r="E47" s="78">
        <v>45217</v>
      </c>
      <c r="F47" s="69">
        <v>555552.03899999999</v>
      </c>
      <c r="G47" s="71">
        <v>9.2061609999999998</v>
      </c>
      <c r="H47" s="69">
        <v>51.145016415999997</v>
      </c>
      <c r="I47" s="70">
        <f t="shared" si="0"/>
        <v>0.117104495083167</v>
      </c>
      <c r="J47" s="70">
        <f>H47/'סכום נכסי הקרן'!$C$41</f>
        <v>1.9611176882888657E-4</v>
      </c>
    </row>
    <row r="48" spans="1:10">
      <c r="A48" s="62" t="s">
        <v>1486</v>
      </c>
      <c r="B48" s="59" t="s">
        <v>1487</v>
      </c>
      <c r="C48" s="72" t="s">
        <v>1018</v>
      </c>
      <c r="D48" s="72" t="s">
        <v>122</v>
      </c>
      <c r="E48" s="78">
        <v>45216</v>
      </c>
      <c r="F48" s="69">
        <v>233916.64799999996</v>
      </c>
      <c r="G48" s="71">
        <v>9.3723559999999999</v>
      </c>
      <c r="H48" s="69">
        <v>21.923499935999999</v>
      </c>
      <c r="I48" s="70">
        <f t="shared" si="0"/>
        <v>5.0197273759364121E-2</v>
      </c>
      <c r="J48" s="70">
        <f>H48/'סכום נכסי הקרן'!$C$41</f>
        <v>8.4064033070168633E-5</v>
      </c>
    </row>
    <row r="49" spans="1:10">
      <c r="A49" s="62" t="s">
        <v>1488</v>
      </c>
      <c r="B49" s="59" t="s">
        <v>1489</v>
      </c>
      <c r="C49" s="72" t="s">
        <v>1018</v>
      </c>
      <c r="D49" s="72" t="s">
        <v>122</v>
      </c>
      <c r="E49" s="78">
        <v>45223</v>
      </c>
      <c r="F49" s="69">
        <v>111620.01192600001</v>
      </c>
      <c r="G49" s="71">
        <v>9.7182099999999991</v>
      </c>
      <c r="H49" s="69">
        <v>10.847466842999999</v>
      </c>
      <c r="I49" s="70">
        <f t="shared" si="0"/>
        <v>2.483696783375201E-2</v>
      </c>
      <c r="J49" s="70">
        <f>H49/'סכום נכסי הקרן'!$C$41</f>
        <v>4.1593806375784586E-5</v>
      </c>
    </row>
    <row r="50" spans="1:10">
      <c r="A50" s="62" t="s">
        <v>1490</v>
      </c>
      <c r="B50" s="59" t="s">
        <v>1491</v>
      </c>
      <c r="C50" s="72" t="s">
        <v>1018</v>
      </c>
      <c r="D50" s="72" t="s">
        <v>122</v>
      </c>
      <c r="E50" s="78">
        <v>45224</v>
      </c>
      <c r="F50" s="69">
        <v>195905.19270000004</v>
      </c>
      <c r="G50" s="71">
        <v>9.9809699999999992</v>
      </c>
      <c r="H50" s="69">
        <v>19.553238803999999</v>
      </c>
      <c r="I50" s="70">
        <f t="shared" si="0"/>
        <v>4.4770191073136213E-2</v>
      </c>
      <c r="J50" s="70">
        <f>H50/'סכום נכסי הקרן'!$C$41</f>
        <v>7.4975442709731063E-5</v>
      </c>
    </row>
    <row r="51" spans="1:10">
      <c r="A51" s="62" t="s">
        <v>1492</v>
      </c>
      <c r="B51" s="59" t="s">
        <v>1493</v>
      </c>
      <c r="C51" s="72" t="s">
        <v>1018</v>
      </c>
      <c r="D51" s="72" t="s">
        <v>122</v>
      </c>
      <c r="E51" s="78">
        <v>45223</v>
      </c>
      <c r="F51" s="69">
        <v>332372.96487999998</v>
      </c>
      <c r="G51" s="71">
        <v>9.8853930000000005</v>
      </c>
      <c r="H51" s="69">
        <v>32.856375004</v>
      </c>
      <c r="I51" s="70">
        <f t="shared" si="0"/>
        <v>7.5229797050234845E-2</v>
      </c>
      <c r="J51" s="70">
        <f>H51/'סכום נכסי הקרן'!$C$41</f>
        <v>1.2598533094465662E-4</v>
      </c>
    </row>
    <row r="52" spans="1:10">
      <c r="A52" s="62" t="s">
        <v>1494</v>
      </c>
      <c r="B52" s="59" t="s">
        <v>1495</v>
      </c>
      <c r="C52" s="72" t="s">
        <v>1018</v>
      </c>
      <c r="D52" s="72" t="s">
        <v>122</v>
      </c>
      <c r="E52" s="78">
        <v>45223</v>
      </c>
      <c r="F52" s="69">
        <v>230942.160638</v>
      </c>
      <c r="G52" s="71">
        <v>9.9413859999999996</v>
      </c>
      <c r="H52" s="69">
        <v>22.958851718999998</v>
      </c>
      <c r="I52" s="70">
        <f t="shared" si="0"/>
        <v>5.2567873209279282E-2</v>
      </c>
      <c r="J52" s="70">
        <f>H52/'סכום נכסי הקרן'!$C$41</f>
        <v>8.8034012625415231E-5</v>
      </c>
    </row>
    <row r="53" spans="1:10">
      <c r="A53" s="62" t="s">
        <v>1496</v>
      </c>
      <c r="B53" s="59" t="s">
        <v>1497</v>
      </c>
      <c r="C53" s="72" t="s">
        <v>1018</v>
      </c>
      <c r="D53" s="72" t="s">
        <v>122</v>
      </c>
      <c r="E53" s="78">
        <v>45222</v>
      </c>
      <c r="F53" s="69">
        <v>113562.579</v>
      </c>
      <c r="G53" s="71">
        <v>10.086641999999999</v>
      </c>
      <c r="H53" s="69">
        <v>11.454650641000001</v>
      </c>
      <c r="I53" s="70">
        <f t="shared" si="0"/>
        <v>2.6227209876283176E-2</v>
      </c>
      <c r="J53" s="70">
        <f>H53/'סכום נכסי הקרן'!$C$41</f>
        <v>4.3922007576493758E-5</v>
      </c>
    </row>
    <row r="54" spans="1:10">
      <c r="A54" s="62" t="s">
        <v>1498</v>
      </c>
      <c r="B54" s="59" t="s">
        <v>1499</v>
      </c>
      <c r="C54" s="72" t="s">
        <v>1018</v>
      </c>
      <c r="D54" s="72" t="s">
        <v>122</v>
      </c>
      <c r="E54" s="78">
        <v>45224</v>
      </c>
      <c r="F54" s="69">
        <v>28071.390121</v>
      </c>
      <c r="G54" s="71">
        <v>10.132744000000001</v>
      </c>
      <c r="H54" s="69">
        <v>2.8444020730000004</v>
      </c>
      <c r="I54" s="70">
        <f t="shared" si="0"/>
        <v>6.5127023493920582E-3</v>
      </c>
      <c r="J54" s="70">
        <f>H54/'סכום נכסי הקרן'!$C$41</f>
        <v>1.090664860207329E-5</v>
      </c>
    </row>
    <row r="55" spans="1:10">
      <c r="A55" s="62" t="s">
        <v>1500</v>
      </c>
      <c r="B55" s="59" t="s">
        <v>1501</v>
      </c>
      <c r="C55" s="72" t="s">
        <v>1018</v>
      </c>
      <c r="D55" s="72" t="s">
        <v>122</v>
      </c>
      <c r="E55" s="78">
        <v>45224</v>
      </c>
      <c r="F55" s="69">
        <v>280853.13731000002</v>
      </c>
      <c r="G55" s="71">
        <v>10.177296999999999</v>
      </c>
      <c r="H55" s="69">
        <v>28.583256834</v>
      </c>
      <c r="I55" s="70">
        <f t="shared" si="0"/>
        <v>6.5445826278607261E-2</v>
      </c>
      <c r="J55" s="70">
        <f>H55/'סכום נכסי הקרן'!$C$41</f>
        <v>1.0960037652568813E-4</v>
      </c>
    </row>
    <row r="56" spans="1:10">
      <c r="A56" s="62" t="s">
        <v>1502</v>
      </c>
      <c r="B56" s="59" t="s">
        <v>1503</v>
      </c>
      <c r="C56" s="72" t="s">
        <v>1018</v>
      </c>
      <c r="D56" s="72" t="s">
        <v>122</v>
      </c>
      <c r="E56" s="78">
        <v>45286</v>
      </c>
      <c r="F56" s="69">
        <v>166653.08045099999</v>
      </c>
      <c r="G56" s="71">
        <v>5.4843000000000003E-2</v>
      </c>
      <c r="H56" s="69">
        <v>9.1398070999999997E-2</v>
      </c>
      <c r="I56" s="70">
        <f t="shared" si="0"/>
        <v>2.0927014411285097E-4</v>
      </c>
      <c r="J56" s="70">
        <f>H56/'סכום נכסי הקרן'!$C$41</f>
        <v>3.5045911854963873E-7</v>
      </c>
    </row>
    <row r="57" spans="1:10">
      <c r="A57" s="62" t="s">
        <v>1504</v>
      </c>
      <c r="B57" s="59" t="s">
        <v>1505</v>
      </c>
      <c r="C57" s="72" t="s">
        <v>1018</v>
      </c>
      <c r="D57" s="72" t="s">
        <v>122</v>
      </c>
      <c r="E57" s="78">
        <v>45286</v>
      </c>
      <c r="F57" s="69">
        <v>212103.92057399999</v>
      </c>
      <c r="G57" s="71">
        <v>5.8057999999999998E-2</v>
      </c>
      <c r="H57" s="69">
        <v>0.123144138</v>
      </c>
      <c r="I57" s="70">
        <f t="shared" si="0"/>
        <v>2.819577177500038E-4</v>
      </c>
      <c r="J57" s="70">
        <f>H57/'סכום נכסי הקרן'!$C$41</f>
        <v>4.7218705587380581E-7</v>
      </c>
    </row>
    <row r="58" spans="1:10">
      <c r="A58" s="62" t="s">
        <v>1506</v>
      </c>
      <c r="B58" s="59" t="s">
        <v>1507</v>
      </c>
      <c r="C58" s="72" t="s">
        <v>1018</v>
      </c>
      <c r="D58" s="72" t="s">
        <v>122</v>
      </c>
      <c r="E58" s="78">
        <v>45260</v>
      </c>
      <c r="F58" s="69">
        <v>30661.89633</v>
      </c>
      <c r="G58" s="71">
        <v>-1.4673970000000001</v>
      </c>
      <c r="H58" s="69">
        <v>-0.44993183800000008</v>
      </c>
      <c r="I58" s="70">
        <f t="shared" si="0"/>
        <v>-1.0301891445741774E-3</v>
      </c>
      <c r="J58" s="70">
        <f>H58/'סכום נכסי הקרן'!$C$41</f>
        <v>-1.7252302332824822E-6</v>
      </c>
    </row>
    <row r="59" spans="1:10">
      <c r="A59" s="62" t="s">
        <v>1508</v>
      </c>
      <c r="B59" s="59" t="s">
        <v>1509</v>
      </c>
      <c r="C59" s="72" t="s">
        <v>1018</v>
      </c>
      <c r="D59" s="72" t="s">
        <v>122</v>
      </c>
      <c r="E59" s="78">
        <v>45260</v>
      </c>
      <c r="F59" s="69">
        <v>204412.6422</v>
      </c>
      <c r="G59" s="71">
        <v>-1.468316</v>
      </c>
      <c r="H59" s="69">
        <v>-3.0014241899999998</v>
      </c>
      <c r="I59" s="70">
        <f t="shared" si="0"/>
        <v>-6.8722289859388499E-3</v>
      </c>
      <c r="J59" s="70">
        <f>H59/'סכום נכסי הקרן'!$C$41</f>
        <v>-1.1508738253578277E-5</v>
      </c>
    </row>
    <row r="60" spans="1:10">
      <c r="A60" s="62" t="s">
        <v>1510</v>
      </c>
      <c r="B60" s="59" t="s">
        <v>1511</v>
      </c>
      <c r="C60" s="72" t="s">
        <v>1018</v>
      </c>
      <c r="D60" s="72" t="s">
        <v>122</v>
      </c>
      <c r="E60" s="78">
        <v>45260</v>
      </c>
      <c r="F60" s="69">
        <v>272550.18959999998</v>
      </c>
      <c r="G60" s="71">
        <v>-1.46896</v>
      </c>
      <c r="H60" s="69">
        <v>-4.0036523480000001</v>
      </c>
      <c r="I60" s="70">
        <f t="shared" si="0"/>
        <v>-9.1669867282397482E-3</v>
      </c>
      <c r="J60" s="70">
        <f>H60/'סכום נכסי הקרן'!$C$41</f>
        <v>-1.5351707727609169E-5</v>
      </c>
    </row>
    <row r="61" spans="1:10">
      <c r="A61" s="62" t="s">
        <v>1512</v>
      </c>
      <c r="B61" s="59" t="s">
        <v>1513</v>
      </c>
      <c r="C61" s="72" t="s">
        <v>1018</v>
      </c>
      <c r="D61" s="72" t="s">
        <v>122</v>
      </c>
      <c r="E61" s="78">
        <v>45260</v>
      </c>
      <c r="F61" s="69">
        <v>54510.037920000002</v>
      </c>
      <c r="G61" s="71">
        <v>-1.47946</v>
      </c>
      <c r="H61" s="69">
        <v>-0.80645399399999995</v>
      </c>
      <c r="I61" s="70">
        <f t="shared" si="0"/>
        <v>-1.8465022477855604E-3</v>
      </c>
      <c r="J61" s="70">
        <f>H61/'סכום נכסי הקרן'!$C$41</f>
        <v>-3.0922879749625748E-6</v>
      </c>
    </row>
    <row r="62" spans="1:10">
      <c r="A62" s="62" t="s">
        <v>1514</v>
      </c>
      <c r="B62" s="59" t="s">
        <v>1515</v>
      </c>
      <c r="C62" s="72" t="s">
        <v>1018</v>
      </c>
      <c r="D62" s="72" t="s">
        <v>122</v>
      </c>
      <c r="E62" s="78">
        <v>45260</v>
      </c>
      <c r="F62" s="69">
        <v>68137.547399999996</v>
      </c>
      <c r="G62" s="71">
        <v>-1.5438559999999999</v>
      </c>
      <c r="H62" s="69">
        <v>-1.0519457990000001</v>
      </c>
      <c r="I62" s="70">
        <f t="shared" si="0"/>
        <v>-2.4085940386601615E-3</v>
      </c>
      <c r="J62" s="70">
        <f>H62/'סכום נכסי הקרן'!$C$41</f>
        <v>-4.0336080777846551E-6</v>
      </c>
    </row>
    <row r="63" spans="1:10">
      <c r="A63" s="62" t="s">
        <v>1516</v>
      </c>
      <c r="B63" s="59" t="s">
        <v>1517</v>
      </c>
      <c r="C63" s="72" t="s">
        <v>1018</v>
      </c>
      <c r="D63" s="72" t="s">
        <v>122</v>
      </c>
      <c r="E63" s="78">
        <v>45251</v>
      </c>
      <c r="F63" s="69">
        <v>81765.056880000004</v>
      </c>
      <c r="G63" s="71">
        <v>-2.105321</v>
      </c>
      <c r="H63" s="69">
        <v>-1.721417078</v>
      </c>
      <c r="I63" s="70">
        <f t="shared" si="0"/>
        <v>-3.9414529874638475E-3</v>
      </c>
      <c r="J63" s="70">
        <f>H63/'סכום נכסי הקרן'!$C$41</f>
        <v>-6.600646000637964E-6</v>
      </c>
    </row>
    <row r="64" spans="1:10">
      <c r="A64" s="62" t="s">
        <v>1518</v>
      </c>
      <c r="B64" s="59" t="s">
        <v>1519</v>
      </c>
      <c r="C64" s="72" t="s">
        <v>1018</v>
      </c>
      <c r="D64" s="72" t="s">
        <v>122</v>
      </c>
      <c r="E64" s="78">
        <v>45181</v>
      </c>
      <c r="F64" s="69">
        <v>170343.86850000001</v>
      </c>
      <c r="G64" s="71">
        <v>-3.9470640000000001</v>
      </c>
      <c r="H64" s="69">
        <v>-6.7235809799999995</v>
      </c>
      <c r="I64" s="70">
        <f t="shared" si="0"/>
        <v>-1.5394687713256264E-2</v>
      </c>
      <c r="J64" s="70">
        <f>H64/'סכום נכסי הקרן'!$C$41</f>
        <v>-2.5781072160132527E-5</v>
      </c>
    </row>
    <row r="65" spans="1:10">
      <c r="A65" s="62" t="s">
        <v>1520</v>
      </c>
      <c r="B65" s="59" t="s">
        <v>1521</v>
      </c>
      <c r="C65" s="72" t="s">
        <v>1018</v>
      </c>
      <c r="D65" s="72" t="s">
        <v>122</v>
      </c>
      <c r="E65" s="78">
        <v>45189</v>
      </c>
      <c r="F65" s="69">
        <v>151502.80041</v>
      </c>
      <c r="G65" s="71">
        <v>-4.3606290000000003</v>
      </c>
      <c r="H65" s="69">
        <v>-6.6064744730000005</v>
      </c>
      <c r="I65" s="70">
        <f t="shared" si="0"/>
        <v>-1.5126554093713655E-2</v>
      </c>
      <c r="J65" s="70">
        <f>H65/'סכום נכסי הקרן'!$C$41</f>
        <v>-2.5332035952140273E-5</v>
      </c>
    </row>
    <row r="66" spans="1:10">
      <c r="A66" s="62" t="s">
        <v>1522</v>
      </c>
      <c r="B66" s="59" t="s">
        <v>1523</v>
      </c>
      <c r="C66" s="72" t="s">
        <v>1018</v>
      </c>
      <c r="D66" s="72" t="s">
        <v>122</v>
      </c>
      <c r="E66" s="78">
        <v>45187</v>
      </c>
      <c r="F66" s="69">
        <v>171198.16446299999</v>
      </c>
      <c r="G66" s="71">
        <v>-4.9680540000000004</v>
      </c>
      <c r="H66" s="69">
        <v>-8.5052179399999996</v>
      </c>
      <c r="I66" s="70">
        <f t="shared" si="0"/>
        <v>-1.9474023516481059E-2</v>
      </c>
      <c r="J66" s="70">
        <f>H66/'סכום נכסי הקרן'!$C$41</f>
        <v>-3.2612626828032004E-5</v>
      </c>
    </row>
    <row r="67" spans="1:10">
      <c r="A67" s="62" t="s">
        <v>1524</v>
      </c>
      <c r="B67" s="59" t="s">
        <v>1525</v>
      </c>
      <c r="C67" s="72" t="s">
        <v>1018</v>
      </c>
      <c r="D67" s="72" t="s">
        <v>122</v>
      </c>
      <c r="E67" s="78">
        <v>45237</v>
      </c>
      <c r="F67" s="69">
        <v>402011.52966</v>
      </c>
      <c r="G67" s="71">
        <v>-6.4899829999999996</v>
      </c>
      <c r="H67" s="69">
        <v>-26.090478107999999</v>
      </c>
      <c r="I67" s="70">
        <f t="shared" si="0"/>
        <v>-5.9738220444875069E-2</v>
      </c>
      <c r="J67" s="70">
        <f>H67/'סכום נכסי הקרן'!$C$41</f>
        <v>-1.0004200154583487E-4</v>
      </c>
    </row>
    <row r="68" spans="1:10">
      <c r="A68" s="62" t="s">
        <v>1526</v>
      </c>
      <c r="B68" s="59" t="s">
        <v>1527</v>
      </c>
      <c r="C68" s="72" t="s">
        <v>1018</v>
      </c>
      <c r="D68" s="72" t="s">
        <v>122</v>
      </c>
      <c r="E68" s="78">
        <v>45231</v>
      </c>
      <c r="F68" s="69">
        <v>102206.3211</v>
      </c>
      <c r="G68" s="71">
        <v>-10.352789</v>
      </c>
      <c r="H68" s="69">
        <v>-10.581205040000002</v>
      </c>
      <c r="I68" s="70">
        <f t="shared" si="0"/>
        <v>-2.4227319891777864E-2</v>
      </c>
      <c r="J68" s="70">
        <f>H68/'סכום נכסי הקרן'!$C$41</f>
        <v>-4.0572845257438699E-5</v>
      </c>
    </row>
    <row r="69" spans="1:10">
      <c r="A69" s="62" t="s">
        <v>1528</v>
      </c>
      <c r="B69" s="59" t="s">
        <v>1529</v>
      </c>
      <c r="C69" s="72" t="s">
        <v>1018</v>
      </c>
      <c r="D69" s="72" t="s">
        <v>122</v>
      </c>
      <c r="E69" s="78">
        <v>45224</v>
      </c>
      <c r="F69" s="69">
        <v>136275.09479999999</v>
      </c>
      <c r="G69" s="71">
        <v>-11.477686</v>
      </c>
      <c r="H69" s="69">
        <v>-15.641227319</v>
      </c>
      <c r="I69" s="70">
        <f t="shared" si="0"/>
        <v>-3.5813030399175404E-2</v>
      </c>
      <c r="J69" s="70">
        <f>H69/'סכום נכסי הקרן'!$C$41</f>
        <v>-5.9975125068572497E-5</v>
      </c>
    </row>
    <row r="70" spans="1:10">
      <c r="A70" s="123" t="s">
        <v>1993</v>
      </c>
      <c r="B70" s="124" t="s">
        <v>1993</v>
      </c>
      <c r="C70" s="124" t="s">
        <v>1993</v>
      </c>
      <c r="D70" s="124" t="s">
        <v>1993</v>
      </c>
      <c r="E70" s="124" t="s">
        <v>1993</v>
      </c>
      <c r="F70" s="124" t="s">
        <v>1993</v>
      </c>
      <c r="G70" s="124" t="s">
        <v>1993</v>
      </c>
      <c r="H70" s="124" t="s">
        <v>1993</v>
      </c>
      <c r="I70" s="124" t="s">
        <v>1993</v>
      </c>
      <c r="J70" s="124" t="s">
        <v>1993</v>
      </c>
    </row>
    <row r="71" spans="1:10">
      <c r="A71" s="75" t="s">
        <v>167</v>
      </c>
      <c r="B71" s="121" t="s">
        <v>1993</v>
      </c>
      <c r="C71" s="121" t="s">
        <v>1993</v>
      </c>
      <c r="D71" s="121" t="s">
        <v>1993</v>
      </c>
      <c r="E71" s="121" t="s">
        <v>1993</v>
      </c>
      <c r="F71" s="121" t="s">
        <v>1993</v>
      </c>
      <c r="G71" s="121" t="s">
        <v>1993</v>
      </c>
      <c r="H71" s="66">
        <v>-28.540745723000001</v>
      </c>
      <c r="I71" s="67">
        <f t="shared" si="0"/>
        <v>-6.5348490457095593E-2</v>
      </c>
      <c r="J71" s="67">
        <f>H71/'סכום נכסי הקרן'!$C$41</f>
        <v>-1.0943737082626122E-4</v>
      </c>
    </row>
    <row r="72" spans="1:10">
      <c r="A72" s="62" t="s">
        <v>1530</v>
      </c>
      <c r="B72" s="59" t="s">
        <v>1531</v>
      </c>
      <c r="C72" s="72" t="s">
        <v>1018</v>
      </c>
      <c r="D72" s="72" t="s">
        <v>126</v>
      </c>
      <c r="E72" s="78">
        <v>45176</v>
      </c>
      <c r="F72" s="69">
        <v>301986.59999999998</v>
      </c>
      <c r="G72" s="71">
        <v>6.0293109999999999</v>
      </c>
      <c r="H72" s="69">
        <v>18.207709999999999</v>
      </c>
      <c r="I72" s="70">
        <f t="shared" si="0"/>
        <v>4.1689392937680245E-2</v>
      </c>
      <c r="J72" s="70">
        <f>H72/'סכום נכסי הקרן'!$C$41</f>
        <v>6.9816112392650414E-5</v>
      </c>
    </row>
    <row r="73" spans="1:10">
      <c r="A73" s="62" t="s">
        <v>1532</v>
      </c>
      <c r="B73" s="59" t="s">
        <v>1533</v>
      </c>
      <c r="C73" s="72" t="s">
        <v>1018</v>
      </c>
      <c r="D73" s="72" t="s">
        <v>124</v>
      </c>
      <c r="E73" s="78">
        <v>45259</v>
      </c>
      <c r="F73" s="69">
        <v>301622.15093</v>
      </c>
      <c r="G73" s="71">
        <v>0.51429800000000003</v>
      </c>
      <c r="H73" s="69">
        <v>1.5512373540000002</v>
      </c>
      <c r="I73" s="70">
        <f t="shared" si="0"/>
        <v>3.5517999567498274E-3</v>
      </c>
      <c r="J73" s="70">
        <f>H73/'סכום נכסי הקרן'!$C$41</f>
        <v>5.9481044818124659E-6</v>
      </c>
    </row>
    <row r="74" spans="1:10">
      <c r="A74" s="62" t="s">
        <v>1532</v>
      </c>
      <c r="B74" s="59" t="s">
        <v>1534</v>
      </c>
      <c r="C74" s="72" t="s">
        <v>1018</v>
      </c>
      <c r="D74" s="72" t="s">
        <v>124</v>
      </c>
      <c r="E74" s="78">
        <v>45259</v>
      </c>
      <c r="F74" s="69">
        <v>93657.773807999998</v>
      </c>
      <c r="G74" s="71">
        <v>0.51429800000000003</v>
      </c>
      <c r="H74" s="69">
        <v>0.48168027199999996</v>
      </c>
      <c r="I74" s="70">
        <f t="shared" ref="I74:I117" si="1">IFERROR(H74/$H$9,0)</f>
        <v>1.1028821378271457E-3</v>
      </c>
      <c r="J74" s="70">
        <f>H74/'סכום נכסי הקרן'!$C$41</f>
        <v>1.8469672466924408E-6</v>
      </c>
    </row>
    <row r="75" spans="1:10">
      <c r="A75" s="62" t="s">
        <v>1535</v>
      </c>
      <c r="B75" s="59" t="s">
        <v>1536</v>
      </c>
      <c r="C75" s="72" t="s">
        <v>1018</v>
      </c>
      <c r="D75" s="72" t="s">
        <v>124</v>
      </c>
      <c r="E75" s="78">
        <v>45259</v>
      </c>
      <c r="F75" s="69">
        <v>9269.6145500000002</v>
      </c>
      <c r="G75" s="71">
        <v>0.51928099999999999</v>
      </c>
      <c r="H75" s="69">
        <v>4.8135373000000002E-2</v>
      </c>
      <c r="I75" s="70">
        <f t="shared" si="1"/>
        <v>1.1021344689688074E-4</v>
      </c>
      <c r="J75" s="70">
        <f>H75/'סכום נכסי הקרן'!$C$41</f>
        <v>1.8457151456334433E-7</v>
      </c>
    </row>
    <row r="76" spans="1:10">
      <c r="A76" s="62" t="s">
        <v>1535</v>
      </c>
      <c r="B76" s="59" t="s">
        <v>1537</v>
      </c>
      <c r="C76" s="72" t="s">
        <v>1018</v>
      </c>
      <c r="D76" s="72" t="s">
        <v>124</v>
      </c>
      <c r="E76" s="78">
        <v>45259</v>
      </c>
      <c r="F76" s="69">
        <v>159189.468547</v>
      </c>
      <c r="G76" s="71">
        <v>0.51928099999999999</v>
      </c>
      <c r="H76" s="69">
        <v>0.82664103599999994</v>
      </c>
      <c r="I76" s="70">
        <f t="shared" si="1"/>
        <v>1.8927236301662911E-3</v>
      </c>
      <c r="J76" s="70">
        <f>H76/'סכום נכסי הקרן'!$C$41</f>
        <v>3.1696936889786236E-6</v>
      </c>
    </row>
    <row r="77" spans="1:10">
      <c r="A77" s="62" t="s">
        <v>1538</v>
      </c>
      <c r="B77" s="59" t="s">
        <v>1539</v>
      </c>
      <c r="C77" s="72" t="s">
        <v>1018</v>
      </c>
      <c r="D77" s="72" t="s">
        <v>124</v>
      </c>
      <c r="E77" s="78">
        <v>45117</v>
      </c>
      <c r="F77" s="69">
        <v>47478.513550000003</v>
      </c>
      <c r="G77" s="71">
        <v>2.2453000000000001E-2</v>
      </c>
      <c r="H77" s="69">
        <v>1.0660154E-2</v>
      </c>
      <c r="I77" s="70">
        <f t="shared" si="1"/>
        <v>2.4408085853859921E-5</v>
      </c>
      <c r="J77" s="70">
        <f>H77/'סכום נכסי הקרן'!$C$41</f>
        <v>4.0875569183986448E-8</v>
      </c>
    </row>
    <row r="78" spans="1:10">
      <c r="A78" s="62" t="s">
        <v>1540</v>
      </c>
      <c r="B78" s="59" t="s">
        <v>1541</v>
      </c>
      <c r="C78" s="72" t="s">
        <v>1018</v>
      </c>
      <c r="D78" s="72" t="s">
        <v>125</v>
      </c>
      <c r="E78" s="78">
        <v>45215</v>
      </c>
      <c r="F78" s="69">
        <v>23374.580113</v>
      </c>
      <c r="G78" s="71">
        <v>4.3419639999999999</v>
      </c>
      <c r="H78" s="69">
        <v>1.0149157559999999</v>
      </c>
      <c r="I78" s="70">
        <f t="shared" si="1"/>
        <v>2.3238079775285748E-3</v>
      </c>
      <c r="J78" s="70">
        <f>H78/'סכום נכסי הקרן'!$C$41</f>
        <v>3.8916191267308059E-6</v>
      </c>
    </row>
    <row r="79" spans="1:10">
      <c r="A79" s="62" t="s">
        <v>1542</v>
      </c>
      <c r="B79" s="59" t="s">
        <v>1543</v>
      </c>
      <c r="C79" s="72" t="s">
        <v>1018</v>
      </c>
      <c r="D79" s="72" t="s">
        <v>125</v>
      </c>
      <c r="E79" s="78">
        <v>45215</v>
      </c>
      <c r="F79" s="69">
        <v>13073.808639999997</v>
      </c>
      <c r="G79" s="71">
        <v>4.3319080000000003</v>
      </c>
      <c r="H79" s="69">
        <v>0.56634531500000007</v>
      </c>
      <c r="I79" s="70">
        <f t="shared" si="1"/>
        <v>1.2967359638004613E-3</v>
      </c>
      <c r="J79" s="70">
        <f>H79/'סכום נכסי הקרן'!$C$41</f>
        <v>2.1716090691850325E-6</v>
      </c>
    </row>
    <row r="80" spans="1:10">
      <c r="A80" s="62" t="s">
        <v>1544</v>
      </c>
      <c r="B80" s="59" t="s">
        <v>1545</v>
      </c>
      <c r="C80" s="72" t="s">
        <v>1018</v>
      </c>
      <c r="D80" s="72" t="s">
        <v>125</v>
      </c>
      <c r="E80" s="78">
        <v>45167</v>
      </c>
      <c r="F80" s="69">
        <v>85880.510692999989</v>
      </c>
      <c r="G80" s="71">
        <v>1.3060719999999999</v>
      </c>
      <c r="H80" s="69">
        <v>1.121661126</v>
      </c>
      <c r="I80" s="70">
        <f t="shared" si="1"/>
        <v>2.5682181572935243E-3</v>
      </c>
      <c r="J80" s="70">
        <f>H80/'סכום נכסי הקרן'!$C$41</f>
        <v>4.300926324028822E-6</v>
      </c>
    </row>
    <row r="81" spans="1:10">
      <c r="A81" s="62" t="s">
        <v>1546</v>
      </c>
      <c r="B81" s="59" t="s">
        <v>1547</v>
      </c>
      <c r="C81" s="72" t="s">
        <v>1018</v>
      </c>
      <c r="D81" s="72" t="s">
        <v>126</v>
      </c>
      <c r="E81" s="78">
        <v>45153</v>
      </c>
      <c r="F81" s="69">
        <v>136948.26999999999</v>
      </c>
      <c r="G81" s="71">
        <v>-4.8944539999999996</v>
      </c>
      <c r="H81" s="69">
        <v>-6.7028699999999999</v>
      </c>
      <c r="I81" s="70">
        <f t="shared" si="1"/>
        <v>-1.5347266693076109E-2</v>
      </c>
      <c r="J81" s="70">
        <f>H81/'סכום נכסי הקרן'!$C$41</f>
        <v>-2.5701657444748663E-5</v>
      </c>
    </row>
    <row r="82" spans="1:10">
      <c r="A82" s="62" t="s">
        <v>1548</v>
      </c>
      <c r="B82" s="59" t="s">
        <v>1549</v>
      </c>
      <c r="C82" s="72" t="s">
        <v>1018</v>
      </c>
      <c r="D82" s="72" t="s">
        <v>126</v>
      </c>
      <c r="E82" s="78">
        <v>45127</v>
      </c>
      <c r="F82" s="69">
        <v>159460.32999999999</v>
      </c>
      <c r="G82" s="71">
        <v>0.59496300000000002</v>
      </c>
      <c r="H82" s="69">
        <v>0.94873000000000007</v>
      </c>
      <c r="I82" s="70">
        <f t="shared" si="1"/>
        <v>2.1722653624077592E-3</v>
      </c>
      <c r="J82" s="70">
        <f>H82/'סכום נכסי הקרן'!$C$41</f>
        <v>3.6378347584775481E-6</v>
      </c>
    </row>
    <row r="83" spans="1:10">
      <c r="A83" s="62" t="s">
        <v>1550</v>
      </c>
      <c r="B83" s="59" t="s">
        <v>1551</v>
      </c>
      <c r="C83" s="72" t="s">
        <v>1018</v>
      </c>
      <c r="D83" s="72" t="s">
        <v>122</v>
      </c>
      <c r="E83" s="78">
        <v>45153</v>
      </c>
      <c r="F83" s="69">
        <v>116180.72</v>
      </c>
      <c r="G83" s="71">
        <v>-1.4133070000000001</v>
      </c>
      <c r="H83" s="69">
        <v>-1.6419900000000001</v>
      </c>
      <c r="I83" s="70">
        <f t="shared" si="1"/>
        <v>-3.7595922996215116E-3</v>
      </c>
      <c r="J83" s="70">
        <f>H83/'סכום נכסי הקרן'!$C$41</f>
        <v>-6.2960887661110628E-6</v>
      </c>
    </row>
    <row r="84" spans="1:10">
      <c r="A84" s="62" t="s">
        <v>1552</v>
      </c>
      <c r="B84" s="59" t="s">
        <v>1553</v>
      </c>
      <c r="C84" s="72" t="s">
        <v>1018</v>
      </c>
      <c r="D84" s="72" t="s">
        <v>124</v>
      </c>
      <c r="E84" s="78">
        <v>45197</v>
      </c>
      <c r="F84" s="69">
        <v>95908.76</v>
      </c>
      <c r="G84" s="71">
        <v>-4.765269</v>
      </c>
      <c r="H84" s="69">
        <v>-4.5703100000000001</v>
      </c>
      <c r="I84" s="70">
        <f t="shared" si="1"/>
        <v>-1.0464437836334686E-2</v>
      </c>
      <c r="J84" s="70">
        <f>H84/'סכום נכסי הקרן'!$C$41</f>
        <v>-1.752451442983517E-5</v>
      </c>
    </row>
    <row r="85" spans="1:10">
      <c r="A85" s="62" t="s">
        <v>1554</v>
      </c>
      <c r="B85" s="59" t="s">
        <v>1555</v>
      </c>
      <c r="C85" s="72" t="s">
        <v>1018</v>
      </c>
      <c r="D85" s="72" t="s">
        <v>124</v>
      </c>
      <c r="E85" s="78">
        <v>45210</v>
      </c>
      <c r="F85" s="69">
        <v>94403.919982000007</v>
      </c>
      <c r="G85" s="71">
        <v>-3.9090379999999998</v>
      </c>
      <c r="H85" s="69">
        <v>-3.6902854690000004</v>
      </c>
      <c r="I85" s="70">
        <f t="shared" si="1"/>
        <v>-8.4494843651042699E-3</v>
      </c>
      <c r="J85" s="70">
        <f>H85/'סכום נכסי הקרן'!$C$41</f>
        <v>-1.4150125692064992E-5</v>
      </c>
    </row>
    <row r="86" spans="1:10">
      <c r="A86" s="62" t="s">
        <v>1556</v>
      </c>
      <c r="B86" s="59" t="s">
        <v>1557</v>
      </c>
      <c r="C86" s="72" t="s">
        <v>1018</v>
      </c>
      <c r="D86" s="72" t="s">
        <v>124</v>
      </c>
      <c r="E86" s="78">
        <v>45232</v>
      </c>
      <c r="F86" s="69">
        <v>156528.65330899999</v>
      </c>
      <c r="G86" s="71">
        <v>-3.8902739999999998</v>
      </c>
      <c r="H86" s="69">
        <v>-6.0893934239999998</v>
      </c>
      <c r="I86" s="70">
        <f t="shared" si="1"/>
        <v>-1.3942616353471257E-2</v>
      </c>
      <c r="J86" s="70">
        <f>H86/'סכום נכסי הקרן'!$C$41</f>
        <v>-2.3349327053926624E-5</v>
      </c>
    </row>
    <row r="87" spans="1:10">
      <c r="A87" s="62" t="s">
        <v>1558</v>
      </c>
      <c r="B87" s="59" t="s">
        <v>1559</v>
      </c>
      <c r="C87" s="72" t="s">
        <v>1018</v>
      </c>
      <c r="D87" s="72" t="s">
        <v>124</v>
      </c>
      <c r="E87" s="78">
        <v>45187</v>
      </c>
      <c r="F87" s="69">
        <v>389376.59</v>
      </c>
      <c r="G87" s="71">
        <v>-3.220453</v>
      </c>
      <c r="H87" s="69">
        <v>-12.53969</v>
      </c>
      <c r="I87" s="70">
        <f t="shared" si="1"/>
        <v>-2.8711576784049155E-2</v>
      </c>
      <c r="J87" s="70">
        <f>H87/'סכום נכסי הקרן'!$C$41</f>
        <v>-4.8082510453483415E-5</v>
      </c>
    </row>
    <row r="88" spans="1:10">
      <c r="A88" s="62" t="s">
        <v>1560</v>
      </c>
      <c r="B88" s="59" t="s">
        <v>1561</v>
      </c>
      <c r="C88" s="72" t="s">
        <v>1018</v>
      </c>
      <c r="D88" s="72" t="s">
        <v>124</v>
      </c>
      <c r="E88" s="78">
        <v>45181</v>
      </c>
      <c r="F88" s="69">
        <v>9065.2203179999997</v>
      </c>
      <c r="G88" s="71">
        <v>-2.5265520000000001</v>
      </c>
      <c r="H88" s="69">
        <v>-0.22903749900000001</v>
      </c>
      <c r="I88" s="70">
        <f t="shared" si="1"/>
        <v>-5.244170899731239E-4</v>
      </c>
      <c r="J88" s="70">
        <f>H88/'סכום נכסי הקרן'!$C$41</f>
        <v>-8.7822728790801032E-7</v>
      </c>
    </row>
    <row r="89" spans="1:10">
      <c r="A89" s="62" t="s">
        <v>1560</v>
      </c>
      <c r="B89" s="59" t="s">
        <v>1562</v>
      </c>
      <c r="C89" s="72" t="s">
        <v>1018</v>
      </c>
      <c r="D89" s="72" t="s">
        <v>124</v>
      </c>
      <c r="E89" s="78">
        <v>45181</v>
      </c>
      <c r="F89" s="69">
        <v>316821.14118899999</v>
      </c>
      <c r="G89" s="71">
        <v>-2.5265520000000001</v>
      </c>
      <c r="H89" s="69">
        <v>-8.004650375999999</v>
      </c>
      <c r="I89" s="70">
        <f t="shared" si="1"/>
        <v>-1.8327895976694153E-2</v>
      </c>
      <c r="J89" s="70">
        <f>H89/'סכום נכסי הקרן'!$C$41</f>
        <v>-3.0693237662214926E-5</v>
      </c>
    </row>
    <row r="90" spans="1:10">
      <c r="A90" s="62" t="s">
        <v>1563</v>
      </c>
      <c r="B90" s="59" t="s">
        <v>1564</v>
      </c>
      <c r="C90" s="72" t="s">
        <v>1018</v>
      </c>
      <c r="D90" s="72" t="s">
        <v>124</v>
      </c>
      <c r="E90" s="78">
        <v>45176</v>
      </c>
      <c r="F90" s="69">
        <v>136579.77457000001</v>
      </c>
      <c r="G90" s="71">
        <v>-2.5725989999999999</v>
      </c>
      <c r="H90" s="69">
        <v>-3.5136505520000001</v>
      </c>
      <c r="I90" s="70">
        <f t="shared" si="1"/>
        <v>-8.0450511628329478E-3</v>
      </c>
      <c r="J90" s="70">
        <f>H90/'סכום נכסי הקרן'!$C$41</f>
        <v>-1.3472832214865581E-5</v>
      </c>
    </row>
    <row r="91" spans="1:10">
      <c r="A91" s="62" t="s">
        <v>1565</v>
      </c>
      <c r="B91" s="59" t="s">
        <v>1566</v>
      </c>
      <c r="C91" s="72" t="s">
        <v>1018</v>
      </c>
      <c r="D91" s="72" t="s">
        <v>124</v>
      </c>
      <c r="E91" s="78">
        <v>45175</v>
      </c>
      <c r="F91" s="69">
        <v>120319.080003</v>
      </c>
      <c r="G91" s="71">
        <v>-2.3767309999999999</v>
      </c>
      <c r="H91" s="69">
        <v>-2.859661097</v>
      </c>
      <c r="I91" s="70">
        <f t="shared" si="1"/>
        <v>-6.5476402656583802E-3</v>
      </c>
      <c r="J91" s="70">
        <f>H91/'סכום נכסי הקרן'!$C$41</f>
        <v>-1.0965158196887032E-5</v>
      </c>
    </row>
    <row r="92" spans="1:10">
      <c r="A92" s="62" t="s">
        <v>1567</v>
      </c>
      <c r="B92" s="59" t="s">
        <v>1568</v>
      </c>
      <c r="C92" s="72" t="s">
        <v>1018</v>
      </c>
      <c r="D92" s="72" t="s">
        <v>124</v>
      </c>
      <c r="E92" s="78">
        <v>45183</v>
      </c>
      <c r="F92" s="69">
        <v>131863.71965399999</v>
      </c>
      <c r="G92" s="71">
        <v>-2.4464760000000001</v>
      </c>
      <c r="H92" s="69">
        <v>-3.2260147090000002</v>
      </c>
      <c r="I92" s="70">
        <f t="shared" si="1"/>
        <v>-7.3864640213534378E-3</v>
      </c>
      <c r="J92" s="70">
        <f>H92/'סכום נכסי הקרן'!$C$41</f>
        <v>-1.236991392678637E-5</v>
      </c>
    </row>
    <row r="93" spans="1:10">
      <c r="A93" s="62" t="s">
        <v>1569</v>
      </c>
      <c r="B93" s="59" t="s">
        <v>1570</v>
      </c>
      <c r="C93" s="72" t="s">
        <v>1018</v>
      </c>
      <c r="D93" s="72" t="s">
        <v>124</v>
      </c>
      <c r="E93" s="78">
        <v>45183</v>
      </c>
      <c r="F93" s="69">
        <v>85738.775387999995</v>
      </c>
      <c r="G93" s="71">
        <v>-2.4464760000000001</v>
      </c>
      <c r="H93" s="69">
        <v>-2.0975788560000002</v>
      </c>
      <c r="I93" s="70">
        <f t="shared" si="1"/>
        <v>-4.8027340695537121E-3</v>
      </c>
      <c r="J93" s="70">
        <f>H93/'סכום נכסי הקרן'!$C$41</f>
        <v>-8.0430104149804175E-6</v>
      </c>
    </row>
    <row r="94" spans="1:10">
      <c r="A94" s="62" t="s">
        <v>1571</v>
      </c>
      <c r="B94" s="59" t="s">
        <v>1572</v>
      </c>
      <c r="C94" s="72" t="s">
        <v>1018</v>
      </c>
      <c r="D94" s="72" t="s">
        <v>124</v>
      </c>
      <c r="E94" s="78">
        <v>45266</v>
      </c>
      <c r="F94" s="69">
        <v>31028.959036</v>
      </c>
      <c r="G94" s="71">
        <v>-2.3862839999999998</v>
      </c>
      <c r="H94" s="69">
        <v>-0.740439034</v>
      </c>
      <c r="I94" s="70">
        <f t="shared" si="1"/>
        <v>-1.6953506967555163E-3</v>
      </c>
      <c r="J94" s="70">
        <f>H94/'סכום נכסי הקרן'!$C$41</f>
        <v>-2.8391585112927162E-6</v>
      </c>
    </row>
    <row r="95" spans="1:10">
      <c r="A95" s="62" t="s">
        <v>1573</v>
      </c>
      <c r="B95" s="59" t="s">
        <v>1574</v>
      </c>
      <c r="C95" s="72" t="s">
        <v>1018</v>
      </c>
      <c r="D95" s="72" t="s">
        <v>124</v>
      </c>
      <c r="E95" s="78">
        <v>45280</v>
      </c>
      <c r="F95" s="69">
        <v>199140.44</v>
      </c>
      <c r="G95" s="71">
        <v>-0.91277299999999995</v>
      </c>
      <c r="H95" s="69">
        <v>-1.8177000000000001</v>
      </c>
      <c r="I95" s="70">
        <f t="shared" si="1"/>
        <v>-4.1619077601093924E-3</v>
      </c>
      <c r="J95" s="70">
        <f>H95/'סכום נכסי הקרן'!$C$41</f>
        <v>-6.9698357177327991E-6</v>
      </c>
    </row>
    <row r="96" spans="1:10">
      <c r="A96" s="62" t="s">
        <v>1575</v>
      </c>
      <c r="B96" s="59" t="s">
        <v>1576</v>
      </c>
      <c r="C96" s="72" t="s">
        <v>1018</v>
      </c>
      <c r="D96" s="72" t="s">
        <v>124</v>
      </c>
      <c r="E96" s="78">
        <v>45145</v>
      </c>
      <c r="F96" s="69">
        <v>1281350.8</v>
      </c>
      <c r="G96" s="71">
        <v>0.16008800000000001</v>
      </c>
      <c r="H96" s="69">
        <v>2.0512899999999998</v>
      </c>
      <c r="I96" s="70">
        <f t="shared" si="1"/>
        <v>4.6967485114346669E-3</v>
      </c>
      <c r="J96" s="70">
        <f>H96/'סכום נכסי הקרן'!$C$41</f>
        <v>7.8655192327821483E-6</v>
      </c>
    </row>
    <row r="97" spans="1:10">
      <c r="A97" s="62" t="s">
        <v>1577</v>
      </c>
      <c r="B97" s="59" t="s">
        <v>1578</v>
      </c>
      <c r="C97" s="72" t="s">
        <v>1018</v>
      </c>
      <c r="D97" s="72" t="s">
        <v>124</v>
      </c>
      <c r="E97" s="78">
        <v>45099</v>
      </c>
      <c r="F97" s="69">
        <v>302918.03220100002</v>
      </c>
      <c r="G97" s="71">
        <v>0.38185999999999998</v>
      </c>
      <c r="H97" s="69">
        <v>1.1567236999999999</v>
      </c>
      <c r="I97" s="70">
        <f t="shared" si="1"/>
        <v>2.648499391171507E-3</v>
      </c>
      <c r="J97" s="70">
        <f>H97/'סכום נכסי הקרן'!$C$41</f>
        <v>4.435371161252153E-6</v>
      </c>
    </row>
    <row r="98" spans="1:10">
      <c r="A98" s="62" t="s">
        <v>1577</v>
      </c>
      <c r="B98" s="59" t="s">
        <v>1579</v>
      </c>
      <c r="C98" s="72" t="s">
        <v>1018</v>
      </c>
      <c r="D98" s="72" t="s">
        <v>124</v>
      </c>
      <c r="E98" s="78">
        <v>45099</v>
      </c>
      <c r="F98" s="69">
        <v>141742.661464</v>
      </c>
      <c r="G98" s="71">
        <v>0.38185999999999998</v>
      </c>
      <c r="H98" s="69">
        <v>0.54125895800000001</v>
      </c>
      <c r="I98" s="70">
        <f t="shared" si="1"/>
        <v>1.2392968353022631E-3</v>
      </c>
      <c r="J98" s="70">
        <f>H98/'סכום נכסי הקרן'!$C$41</f>
        <v>2.0754172954894849E-6</v>
      </c>
    </row>
    <row r="99" spans="1:10">
      <c r="A99" s="62" t="s">
        <v>1580</v>
      </c>
      <c r="B99" s="59" t="s">
        <v>1581</v>
      </c>
      <c r="C99" s="72" t="s">
        <v>1018</v>
      </c>
      <c r="D99" s="72" t="s">
        <v>124</v>
      </c>
      <c r="E99" s="78">
        <v>45148</v>
      </c>
      <c r="F99" s="69">
        <v>70320.366202999998</v>
      </c>
      <c r="G99" s="71">
        <v>0.43294700000000003</v>
      </c>
      <c r="H99" s="69">
        <v>0.304449953</v>
      </c>
      <c r="I99" s="70">
        <f t="shared" si="1"/>
        <v>6.9708566977809308E-4</v>
      </c>
      <c r="J99" s="70">
        <f>H99/'סכום נכסי הקרן'!$C$41</f>
        <v>1.1673907447221609E-6</v>
      </c>
    </row>
    <row r="100" spans="1:10">
      <c r="A100" s="62" t="s">
        <v>1582</v>
      </c>
      <c r="B100" s="59" t="s">
        <v>1583</v>
      </c>
      <c r="C100" s="72" t="s">
        <v>1018</v>
      </c>
      <c r="D100" s="72" t="s">
        <v>124</v>
      </c>
      <c r="E100" s="78">
        <v>45148</v>
      </c>
      <c r="F100" s="69">
        <v>56309.045828000002</v>
      </c>
      <c r="G100" s="71">
        <v>0.56599999999999995</v>
      </c>
      <c r="H100" s="69">
        <v>0.31870896800000004</v>
      </c>
      <c r="I100" s="70">
        <f t="shared" si="1"/>
        <v>7.2973390941060475E-4</v>
      </c>
      <c r="J100" s="70">
        <f>H100/'סכום נכסי הקרן'!$C$41</f>
        <v>1.2220658792584915E-6</v>
      </c>
    </row>
    <row r="101" spans="1:10">
      <c r="A101" s="62" t="s">
        <v>1584</v>
      </c>
      <c r="B101" s="59" t="s">
        <v>1585</v>
      </c>
      <c r="C101" s="72" t="s">
        <v>1018</v>
      </c>
      <c r="D101" s="72" t="s">
        <v>124</v>
      </c>
      <c r="E101" s="78">
        <v>45133</v>
      </c>
      <c r="F101" s="69">
        <v>169319.52973800001</v>
      </c>
      <c r="G101" s="71">
        <v>0.85164200000000001</v>
      </c>
      <c r="H101" s="69">
        <v>1.441996386</v>
      </c>
      <c r="I101" s="70">
        <f t="shared" si="1"/>
        <v>3.3016757159834401E-3</v>
      </c>
      <c r="J101" s="70">
        <f>H101/'סכום נכסי הקרן'!$C$41</f>
        <v>5.5292280992377248E-6</v>
      </c>
    </row>
    <row r="102" spans="1:10">
      <c r="A102" s="62" t="s">
        <v>1586</v>
      </c>
      <c r="B102" s="59" t="s">
        <v>1587</v>
      </c>
      <c r="C102" s="72" t="s">
        <v>1018</v>
      </c>
      <c r="D102" s="72" t="s">
        <v>124</v>
      </c>
      <c r="E102" s="78">
        <v>45133</v>
      </c>
      <c r="F102" s="69">
        <v>225763.41305900001</v>
      </c>
      <c r="G102" s="71">
        <v>0.85341599999999995</v>
      </c>
      <c r="H102" s="69">
        <v>1.9267019229999998</v>
      </c>
      <c r="I102" s="70">
        <f t="shared" si="1"/>
        <v>4.4114846700508267E-3</v>
      </c>
      <c r="J102" s="70">
        <f>H102/'סכום נכסי הקרן'!$C$41</f>
        <v>7.3877954999999272E-6</v>
      </c>
    </row>
    <row r="103" spans="1:10">
      <c r="A103" s="62" t="s">
        <v>1588</v>
      </c>
      <c r="B103" s="59" t="s">
        <v>1589</v>
      </c>
      <c r="C103" s="72" t="s">
        <v>1018</v>
      </c>
      <c r="D103" s="72" t="s">
        <v>124</v>
      </c>
      <c r="E103" s="78">
        <v>45127</v>
      </c>
      <c r="F103" s="69">
        <v>326648.92584799998</v>
      </c>
      <c r="G103" s="71">
        <v>2.1140620000000001</v>
      </c>
      <c r="H103" s="69">
        <v>6.905559631</v>
      </c>
      <c r="I103" s="70">
        <f t="shared" si="1"/>
        <v>1.5811356228286874E-2</v>
      </c>
      <c r="J103" s="70">
        <f>H103/'סכום נכסי הקרן'!$C$41</f>
        <v>2.6478855788676641E-5</v>
      </c>
    </row>
    <row r="104" spans="1:10">
      <c r="A104" s="62" t="s">
        <v>1590</v>
      </c>
      <c r="B104" s="59" t="s">
        <v>1591</v>
      </c>
      <c r="C104" s="72" t="s">
        <v>1018</v>
      </c>
      <c r="D104" s="72" t="s">
        <v>125</v>
      </c>
      <c r="E104" s="78">
        <v>45197</v>
      </c>
      <c r="F104" s="69">
        <v>132335.81</v>
      </c>
      <c r="G104" s="71">
        <v>-4.7613339999999997</v>
      </c>
      <c r="H104" s="69">
        <v>-6.3009499999999994</v>
      </c>
      <c r="I104" s="70">
        <f t="shared" si="1"/>
        <v>-1.4427008142741527E-2</v>
      </c>
      <c r="J104" s="70">
        <f>H104/'סכום נכסי הקרן'!$C$41</f>
        <v>-2.4160525040242327E-5</v>
      </c>
    </row>
    <row r="105" spans="1:10">
      <c r="A105" s="62" t="s">
        <v>1592</v>
      </c>
      <c r="B105" s="59" t="s">
        <v>1593</v>
      </c>
      <c r="C105" s="72" t="s">
        <v>1018</v>
      </c>
      <c r="D105" s="72" t="s">
        <v>125</v>
      </c>
      <c r="E105" s="78">
        <v>45152</v>
      </c>
      <c r="F105" s="69">
        <v>98579.316957999996</v>
      </c>
      <c r="G105" s="71">
        <v>-0.41677599999999998</v>
      </c>
      <c r="H105" s="69">
        <v>-0.41085501599999996</v>
      </c>
      <c r="I105" s="70">
        <f t="shared" si="1"/>
        <v>-9.4071666356949359E-4</v>
      </c>
      <c r="J105" s="70">
        <f>H105/'סכום נכסי הקרן'!$C$41</f>
        <v>-1.5753930600904881E-6</v>
      </c>
    </row>
    <row r="106" spans="1:10">
      <c r="A106" s="62" t="s">
        <v>1594</v>
      </c>
      <c r="B106" s="59" t="s">
        <v>1595</v>
      </c>
      <c r="C106" s="72" t="s">
        <v>1018</v>
      </c>
      <c r="D106" s="72" t="s">
        <v>125</v>
      </c>
      <c r="E106" s="78">
        <v>45113</v>
      </c>
      <c r="F106" s="69">
        <v>23310.950509999999</v>
      </c>
      <c r="G106" s="71">
        <v>-0.28002100000000002</v>
      </c>
      <c r="H106" s="69">
        <v>-6.5275595999999991E-2</v>
      </c>
      <c r="I106" s="70">
        <f t="shared" si="1"/>
        <v>-1.4945866179136579E-4</v>
      </c>
      <c r="J106" s="70">
        <f>H106/'סכום נכסי הקרן'!$C$41</f>
        <v>-2.5029442729663651E-7</v>
      </c>
    </row>
    <row r="107" spans="1:10">
      <c r="A107" s="62" t="s">
        <v>1594</v>
      </c>
      <c r="B107" s="59" t="s">
        <v>1596</v>
      </c>
      <c r="C107" s="72" t="s">
        <v>1018</v>
      </c>
      <c r="D107" s="72" t="s">
        <v>125</v>
      </c>
      <c r="E107" s="78">
        <v>45113</v>
      </c>
      <c r="F107" s="69">
        <v>1237334.22</v>
      </c>
      <c r="G107" s="71">
        <v>-0.28002100000000002</v>
      </c>
      <c r="H107" s="69">
        <v>-3.4648000000000003</v>
      </c>
      <c r="I107" s="70">
        <f t="shared" si="1"/>
        <v>-7.9332002020284006E-3</v>
      </c>
      <c r="J107" s="70">
        <f>H107/'סכום נכסי הקרן'!$C$41</f>
        <v>-1.3285518399516204E-5</v>
      </c>
    </row>
    <row r="108" spans="1:10">
      <c r="A108" s="123" t="s">
        <v>1993</v>
      </c>
      <c r="B108" s="124" t="s">
        <v>1993</v>
      </c>
      <c r="C108" s="124" t="s">
        <v>1993</v>
      </c>
      <c r="D108" s="124" t="s">
        <v>1993</v>
      </c>
      <c r="E108" s="124" t="s">
        <v>1993</v>
      </c>
      <c r="F108" s="124" t="s">
        <v>1993</v>
      </c>
      <c r="G108" s="124" t="s">
        <v>1993</v>
      </c>
      <c r="H108" s="124" t="s">
        <v>1993</v>
      </c>
      <c r="I108" s="124" t="s">
        <v>1993</v>
      </c>
      <c r="J108" s="124" t="s">
        <v>1993</v>
      </c>
    </row>
    <row r="109" spans="1:10">
      <c r="A109" s="75" t="s">
        <v>166</v>
      </c>
      <c r="B109" s="121" t="s">
        <v>1993</v>
      </c>
      <c r="C109" s="121" t="s">
        <v>1993</v>
      </c>
      <c r="D109" s="121" t="s">
        <v>1993</v>
      </c>
      <c r="E109" s="121" t="s">
        <v>1993</v>
      </c>
      <c r="F109" s="121" t="s">
        <v>1993</v>
      </c>
      <c r="G109" s="121" t="s">
        <v>1993</v>
      </c>
      <c r="H109" s="66">
        <v>6.2093767960000008</v>
      </c>
      <c r="I109" s="67">
        <f t="shared" si="1"/>
        <v>1.4217337004299719E-2</v>
      </c>
      <c r="J109" s="67">
        <f>H109/'סכום נכסי הקרן'!$C$41</f>
        <v>2.380939438720474E-5</v>
      </c>
    </row>
    <row r="110" spans="1:10">
      <c r="A110" s="62" t="s">
        <v>1597</v>
      </c>
      <c r="B110" s="59" t="s">
        <v>1598</v>
      </c>
      <c r="C110" s="72" t="s">
        <v>1018</v>
      </c>
      <c r="D110" s="72" t="s">
        <v>123</v>
      </c>
      <c r="E110" s="78">
        <v>45280</v>
      </c>
      <c r="F110" s="69">
        <v>190230.45</v>
      </c>
      <c r="G110" s="71">
        <v>0.80555399999999999</v>
      </c>
      <c r="H110" s="69">
        <v>1.532408999</v>
      </c>
      <c r="I110" s="70">
        <f t="shared" si="1"/>
        <v>3.5086895002473268E-3</v>
      </c>
      <c r="J110" s="70">
        <f>H110/'סכום נכסי הקרן'!$C$41</f>
        <v>5.875908552239294E-6</v>
      </c>
    </row>
    <row r="111" spans="1:10">
      <c r="A111" s="62" t="s">
        <v>1599</v>
      </c>
      <c r="B111" s="59" t="s">
        <v>1600</v>
      </c>
      <c r="C111" s="72" t="s">
        <v>1018</v>
      </c>
      <c r="D111" s="72" t="s">
        <v>123</v>
      </c>
      <c r="E111" s="78">
        <v>45280</v>
      </c>
      <c r="F111" s="69">
        <v>380460.9</v>
      </c>
      <c r="G111" s="71">
        <v>0.78289699999999995</v>
      </c>
      <c r="H111" s="69">
        <v>2.9786169719999998</v>
      </c>
      <c r="I111" s="70">
        <f t="shared" si="1"/>
        <v>6.8200083017881611E-3</v>
      </c>
      <c r="J111" s="70">
        <f>H111/'סכום נכסי הקרן'!$C$41</f>
        <v>1.142128566919223E-5</v>
      </c>
    </row>
    <row r="112" spans="1:10">
      <c r="A112" s="62" t="s">
        <v>1601</v>
      </c>
      <c r="B112" s="59" t="s">
        <v>1602</v>
      </c>
      <c r="C112" s="72" t="s">
        <v>1018</v>
      </c>
      <c r="D112" s="72" t="s">
        <v>123</v>
      </c>
      <c r="E112" s="78">
        <v>45279</v>
      </c>
      <c r="F112" s="69">
        <v>380460.9</v>
      </c>
      <c r="G112" s="71">
        <v>0.44639299999999998</v>
      </c>
      <c r="H112" s="69">
        <v>1.6983508249999999</v>
      </c>
      <c r="I112" s="70">
        <f t="shared" si="1"/>
        <v>3.8886392022642285E-3</v>
      </c>
      <c r="J112" s="70">
        <f>H112/'סכום נכסי הקרן'!$C$41</f>
        <v>6.5122001657732112E-6</v>
      </c>
    </row>
    <row r="113" spans="1:10">
      <c r="A113" s="123" t="s">
        <v>1993</v>
      </c>
      <c r="B113" s="124" t="s">
        <v>1993</v>
      </c>
      <c r="C113" s="124" t="s">
        <v>1993</v>
      </c>
      <c r="D113" s="124" t="s">
        <v>1993</v>
      </c>
      <c r="E113" s="124" t="s">
        <v>1993</v>
      </c>
      <c r="F113" s="124" t="s">
        <v>1993</v>
      </c>
      <c r="G113" s="124" t="s">
        <v>1993</v>
      </c>
      <c r="H113" s="124" t="s">
        <v>1993</v>
      </c>
      <c r="I113" s="124" t="s">
        <v>1993</v>
      </c>
      <c r="J113" s="124" t="s">
        <v>1993</v>
      </c>
    </row>
    <row r="114" spans="1:10">
      <c r="A114" s="56" t="s">
        <v>172</v>
      </c>
      <c r="B114" s="121" t="s">
        <v>1993</v>
      </c>
      <c r="C114" s="121" t="s">
        <v>1993</v>
      </c>
      <c r="D114" s="121" t="s">
        <v>1993</v>
      </c>
      <c r="E114" s="121" t="s">
        <v>1993</v>
      </c>
      <c r="F114" s="121" t="s">
        <v>1993</v>
      </c>
      <c r="G114" s="121" t="s">
        <v>1993</v>
      </c>
      <c r="H114" s="66">
        <v>72.053448048000007</v>
      </c>
      <c r="I114" s="67">
        <f t="shared" si="1"/>
        <v>0.16497761158255497</v>
      </c>
      <c r="J114" s="67">
        <f>H114/'סכום נכסי הקרן'!$C$41</f>
        <v>2.7628359783834247E-4</v>
      </c>
    </row>
    <row r="115" spans="1:10">
      <c r="A115" s="58" t="s">
        <v>166</v>
      </c>
      <c r="B115" s="124" t="s">
        <v>1993</v>
      </c>
      <c r="C115" s="124" t="s">
        <v>1993</v>
      </c>
      <c r="D115" s="124" t="s">
        <v>1993</v>
      </c>
      <c r="E115" s="124" t="s">
        <v>1993</v>
      </c>
      <c r="F115" s="124" t="s">
        <v>1993</v>
      </c>
      <c r="G115" s="124" t="s">
        <v>1993</v>
      </c>
      <c r="H115" s="69">
        <v>72.053448048000007</v>
      </c>
      <c r="I115" s="70">
        <f t="shared" si="1"/>
        <v>0.16497761158255497</v>
      </c>
      <c r="J115" s="70">
        <f>H115/'סכום נכסי הקרן'!$C$41</f>
        <v>2.7628359783834247E-4</v>
      </c>
    </row>
    <row r="116" spans="1:10">
      <c r="A116" s="62" t="s">
        <v>1603</v>
      </c>
      <c r="B116" s="100">
        <v>10001064</v>
      </c>
      <c r="C116" s="72" t="s">
        <v>1018</v>
      </c>
      <c r="D116" s="72" t="s">
        <v>122</v>
      </c>
      <c r="E116" s="78">
        <v>45195</v>
      </c>
      <c r="F116" s="69">
        <v>755347.41352199996</v>
      </c>
      <c r="G116" s="71">
        <v>6.3506020000000003</v>
      </c>
      <c r="H116" s="69">
        <v>47.969110732000004</v>
      </c>
      <c r="I116" s="70">
        <f t="shared" si="1"/>
        <v>0.10983276349290727</v>
      </c>
      <c r="J116" s="70">
        <f>H116/'סכום נכסי הקרן'!$C$41</f>
        <v>1.8393399423874862E-4</v>
      </c>
    </row>
    <row r="117" spans="1:10">
      <c r="A117" s="62" t="s">
        <v>1603</v>
      </c>
      <c r="B117" s="59" t="s">
        <v>1604</v>
      </c>
      <c r="C117" s="72" t="s">
        <v>1018</v>
      </c>
      <c r="D117" s="72" t="s">
        <v>122</v>
      </c>
      <c r="E117" s="78">
        <v>45252</v>
      </c>
      <c r="F117" s="69">
        <v>505397.715157</v>
      </c>
      <c r="G117" s="71">
        <v>4.7654230000000002</v>
      </c>
      <c r="H117" s="69">
        <v>24.084337316000003</v>
      </c>
      <c r="I117" s="70">
        <f t="shared" si="1"/>
        <v>5.5144848089647702E-2</v>
      </c>
      <c r="J117" s="70">
        <f>H117/'סכום נכסי הקרן'!$C$41</f>
        <v>9.2349603599593829E-5</v>
      </c>
    </row>
    <row r="118" spans="1:10">
      <c r="A118" s="125" t="s">
        <v>1993</v>
      </c>
      <c r="B118" s="126" t="s">
        <v>1993</v>
      </c>
      <c r="C118" s="126" t="s">
        <v>1993</v>
      </c>
      <c r="D118" s="126" t="s">
        <v>1993</v>
      </c>
      <c r="E118" s="126" t="s">
        <v>1993</v>
      </c>
      <c r="F118" s="126" t="s">
        <v>1993</v>
      </c>
      <c r="G118" s="126" t="s">
        <v>1993</v>
      </c>
      <c r="H118" s="126" t="s">
        <v>1993</v>
      </c>
      <c r="I118" s="126" t="s">
        <v>1993</v>
      </c>
      <c r="J118" s="126" t="s">
        <v>1993</v>
      </c>
    </row>
    <row r="119" spans="1:10">
      <c r="A119" s="125" t="s">
        <v>1993</v>
      </c>
      <c r="B119" s="126" t="s">
        <v>1993</v>
      </c>
      <c r="C119" s="126" t="s">
        <v>1993</v>
      </c>
      <c r="D119" s="126" t="s">
        <v>1993</v>
      </c>
      <c r="E119" s="126" t="s">
        <v>1993</v>
      </c>
      <c r="F119" s="126" t="s">
        <v>1993</v>
      </c>
      <c r="G119" s="126" t="s">
        <v>1993</v>
      </c>
      <c r="H119" s="126" t="s">
        <v>1993</v>
      </c>
      <c r="I119" s="126" t="s">
        <v>1993</v>
      </c>
      <c r="J119" s="126" t="s">
        <v>1993</v>
      </c>
    </row>
    <row r="120" spans="1:10">
      <c r="A120" s="125" t="s">
        <v>1993</v>
      </c>
      <c r="B120" s="126" t="s">
        <v>1993</v>
      </c>
      <c r="C120" s="126" t="s">
        <v>1993</v>
      </c>
      <c r="D120" s="126" t="s">
        <v>1993</v>
      </c>
      <c r="E120" s="126" t="s">
        <v>1993</v>
      </c>
      <c r="F120" s="126" t="s">
        <v>1993</v>
      </c>
      <c r="G120" s="126" t="s">
        <v>1993</v>
      </c>
      <c r="H120" s="126" t="s">
        <v>1993</v>
      </c>
      <c r="I120" s="126" t="s">
        <v>1993</v>
      </c>
      <c r="J120" s="126" t="s">
        <v>1993</v>
      </c>
    </row>
    <row r="121" spans="1:10">
      <c r="A121" s="92" t="s">
        <v>190</v>
      </c>
      <c r="B121" s="126" t="s">
        <v>1993</v>
      </c>
      <c r="C121" s="126" t="s">
        <v>1993</v>
      </c>
      <c r="D121" s="126" t="s">
        <v>1993</v>
      </c>
      <c r="E121" s="126" t="s">
        <v>1993</v>
      </c>
      <c r="F121" s="126" t="s">
        <v>1993</v>
      </c>
      <c r="G121" s="126" t="s">
        <v>1993</v>
      </c>
      <c r="H121" s="126" t="s">
        <v>1993</v>
      </c>
      <c r="I121" s="126" t="s">
        <v>1993</v>
      </c>
      <c r="J121" s="126" t="s">
        <v>1993</v>
      </c>
    </row>
    <row r="122" spans="1:10">
      <c r="A122" s="92" t="s">
        <v>108</v>
      </c>
      <c r="B122" s="126" t="s">
        <v>1993</v>
      </c>
      <c r="C122" s="126" t="s">
        <v>1993</v>
      </c>
      <c r="D122" s="126" t="s">
        <v>1993</v>
      </c>
      <c r="E122" s="126" t="s">
        <v>1993</v>
      </c>
      <c r="F122" s="126" t="s">
        <v>1993</v>
      </c>
      <c r="G122" s="126" t="s">
        <v>1993</v>
      </c>
      <c r="H122" s="126" t="s">
        <v>1993</v>
      </c>
      <c r="I122" s="126" t="s">
        <v>1993</v>
      </c>
      <c r="J122" s="126" t="s">
        <v>1993</v>
      </c>
    </row>
    <row r="123" spans="1:10">
      <c r="A123" s="92" t="s">
        <v>173</v>
      </c>
      <c r="B123" s="126" t="s">
        <v>1993</v>
      </c>
      <c r="C123" s="126" t="s">
        <v>1993</v>
      </c>
      <c r="D123" s="126" t="s">
        <v>1993</v>
      </c>
      <c r="E123" s="126" t="s">
        <v>1993</v>
      </c>
      <c r="F123" s="126" t="s">
        <v>1993</v>
      </c>
      <c r="G123" s="126" t="s">
        <v>1993</v>
      </c>
      <c r="H123" s="126" t="s">
        <v>1993</v>
      </c>
      <c r="I123" s="126" t="s">
        <v>1993</v>
      </c>
      <c r="J123" s="126" t="s">
        <v>1993</v>
      </c>
    </row>
    <row r="124" spans="1:10">
      <c r="A124" s="92" t="s">
        <v>181</v>
      </c>
      <c r="B124" s="126" t="s">
        <v>1993</v>
      </c>
      <c r="C124" s="126" t="s">
        <v>1993</v>
      </c>
      <c r="D124" s="126" t="s">
        <v>1993</v>
      </c>
      <c r="E124" s="126" t="s">
        <v>1993</v>
      </c>
      <c r="F124" s="126" t="s">
        <v>1993</v>
      </c>
      <c r="G124" s="126" t="s">
        <v>1993</v>
      </c>
      <c r="H124" s="126" t="s">
        <v>1993</v>
      </c>
      <c r="I124" s="126" t="s">
        <v>1993</v>
      </c>
      <c r="J124" s="126" t="s">
        <v>1993</v>
      </c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115 B117:B1048576 A1:A1048576 C1:AY1048576 BA1:XFD1048576 AZ1:AZ9999 AZ10001:AZ1048576" xr:uid="{00000000-0002-0000-1300-000000000000}"/>
  </dataValidations>
  <pageMargins left="0" right="0" top="0.5" bottom="0.5" header="0" footer="0.25"/>
  <pageSetup paperSize="9" scale="2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7" t="s">
        <v>136</v>
      </c>
      <c r="B1" s="37" t="s" vm="1">
        <v>196</v>
      </c>
    </row>
    <row r="2" spans="1:16">
      <c r="A2" s="37" t="s">
        <v>135</v>
      </c>
      <c r="B2" s="37" t="s">
        <v>197</v>
      </c>
    </row>
    <row r="3" spans="1:16">
      <c r="A3" s="37" t="s">
        <v>137</v>
      </c>
      <c r="B3" s="37" t="s">
        <v>198</v>
      </c>
    </row>
    <row r="4" spans="1:16">
      <c r="A4" s="37" t="s">
        <v>138</v>
      </c>
      <c r="B4" s="37">
        <v>2144</v>
      </c>
    </row>
    <row r="5" spans="1:16" ht="18.75">
      <c r="A5" s="149" t="s">
        <v>98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1"/>
    </row>
    <row r="6" spans="1:16" s="3" customFormat="1">
      <c r="A6" s="38" t="s">
        <v>112</v>
      </c>
      <c r="B6" s="39" t="s">
        <v>44</v>
      </c>
      <c r="C6" s="39" t="s">
        <v>49</v>
      </c>
      <c r="D6" s="39" t="s">
        <v>14</v>
      </c>
      <c r="E6" s="39" t="s">
        <v>65</v>
      </c>
      <c r="F6" s="39" t="s">
        <v>100</v>
      </c>
      <c r="G6" s="39" t="s">
        <v>17</v>
      </c>
      <c r="H6" s="39" t="s">
        <v>99</v>
      </c>
      <c r="I6" s="39" t="s">
        <v>16</v>
      </c>
      <c r="J6" s="39" t="s">
        <v>18</v>
      </c>
      <c r="K6" s="39" t="s">
        <v>175</v>
      </c>
      <c r="L6" s="39" t="s">
        <v>174</v>
      </c>
      <c r="M6" s="39" t="s">
        <v>107</v>
      </c>
      <c r="N6" s="39" t="s">
        <v>57</v>
      </c>
      <c r="O6" s="39" t="s">
        <v>139</v>
      </c>
      <c r="P6" s="41" t="s">
        <v>141</v>
      </c>
    </row>
    <row r="7" spans="1:16" s="3" customFormat="1">
      <c r="A7" s="117" t="s">
        <v>1993</v>
      </c>
      <c r="B7" s="118" t="s">
        <v>1993</v>
      </c>
      <c r="C7" s="118" t="s">
        <v>1993</v>
      </c>
      <c r="D7" s="118" t="s">
        <v>1993</v>
      </c>
      <c r="E7" s="118" t="s">
        <v>1993</v>
      </c>
      <c r="F7" s="12" t="s">
        <v>21</v>
      </c>
      <c r="G7" s="12" t="s">
        <v>20</v>
      </c>
      <c r="H7" s="118" t="s">
        <v>1993</v>
      </c>
      <c r="I7" s="12" t="s">
        <v>19</v>
      </c>
      <c r="J7" s="12" t="s">
        <v>19</v>
      </c>
      <c r="K7" s="12" t="s">
        <v>182</v>
      </c>
      <c r="L7" s="118" t="s">
        <v>1993</v>
      </c>
      <c r="M7" s="12" t="s">
        <v>178</v>
      </c>
      <c r="N7" s="12" t="s">
        <v>19</v>
      </c>
      <c r="O7" s="27" t="s">
        <v>19</v>
      </c>
      <c r="P7" s="13" t="s">
        <v>19</v>
      </c>
    </row>
    <row r="8" spans="1:16" s="4" customFormat="1" ht="20.25">
      <c r="A8" s="119" t="s">
        <v>1993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109</v>
      </c>
    </row>
    <row r="9" spans="1:16" s="4" customFormat="1" ht="20.25">
      <c r="A9" s="93" t="s">
        <v>1825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94">
        <v>0</v>
      </c>
      <c r="N9" s="124" t="s">
        <v>1993</v>
      </c>
      <c r="O9" s="95">
        <v>0</v>
      </c>
      <c r="P9" s="95">
        <v>0</v>
      </c>
    </row>
    <row r="10" spans="1:16">
      <c r="A10" s="92" t="s">
        <v>190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  <c r="P10" s="124" t="s">
        <v>1993</v>
      </c>
    </row>
    <row r="11" spans="1:16">
      <c r="A11" s="92" t="s">
        <v>108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  <c r="P11" s="124" t="s">
        <v>1993</v>
      </c>
    </row>
    <row r="12" spans="1:16">
      <c r="A12" s="92" t="s">
        <v>173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  <c r="L12" s="124" t="s">
        <v>1993</v>
      </c>
      <c r="M12" s="124" t="s">
        <v>1993</v>
      </c>
      <c r="N12" s="124" t="s">
        <v>1993</v>
      </c>
      <c r="O12" s="124" t="s">
        <v>1993</v>
      </c>
      <c r="P12" s="124" t="s">
        <v>1993</v>
      </c>
    </row>
    <row r="13" spans="1:16">
      <c r="A13" s="92" t="s">
        <v>181</v>
      </c>
      <c r="B13" s="124" t="s">
        <v>1993</v>
      </c>
      <c r="C13" s="124" t="s">
        <v>1993</v>
      </c>
      <c r="D13" s="124" t="s">
        <v>1993</v>
      </c>
      <c r="E13" s="124" t="s">
        <v>1993</v>
      </c>
      <c r="F13" s="124" t="s">
        <v>1993</v>
      </c>
      <c r="G13" s="124" t="s">
        <v>1993</v>
      </c>
      <c r="H13" s="124" t="s">
        <v>1993</v>
      </c>
      <c r="I13" s="124" t="s">
        <v>1993</v>
      </c>
      <c r="J13" s="124" t="s">
        <v>1993</v>
      </c>
      <c r="K13" s="124" t="s">
        <v>1993</v>
      </c>
      <c r="L13" s="124" t="s">
        <v>1993</v>
      </c>
      <c r="M13" s="124" t="s">
        <v>1993</v>
      </c>
      <c r="N13" s="124" t="s">
        <v>1993</v>
      </c>
      <c r="O13" s="124" t="s">
        <v>1993</v>
      </c>
      <c r="P13" s="124" t="s">
        <v>1993</v>
      </c>
    </row>
    <row r="14" spans="1:16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</row>
    <row r="15" spans="1:16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6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6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6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1:16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1:16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1:16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</row>
    <row r="24" spans="1:16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1:16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1:16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1:16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1:16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1:16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1:16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1:16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1:16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1:16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1:16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1:16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1:16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1:16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1:16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1:16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1:16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1:16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1:16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1:16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6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1:16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1:16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1:16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1:16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1:16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1:16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1:16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1:16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1:16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1:16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1:16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1:16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1:16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1:16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1:16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1:16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1:16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1:16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1:16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1:16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1:16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1:16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1:16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1:16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1:16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1:16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1:16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1:16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1:16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1:16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1:16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1:16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1:16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</row>
    <row r="87" spans="1:16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</row>
    <row r="88" spans="1:16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</row>
    <row r="89" spans="1:16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</row>
    <row r="90" spans="1:16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</row>
    <row r="91" spans="1:16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</row>
    <row r="92" spans="1:16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</row>
    <row r="93" spans="1:16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</row>
    <row r="94" spans="1:16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</row>
    <row r="95" spans="1:16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</row>
    <row r="96" spans="1:16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</row>
    <row r="97" spans="1:16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</row>
    <row r="98" spans="1:16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</row>
    <row r="99" spans="1:16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</row>
    <row r="100" spans="1:16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</row>
    <row r="101" spans="1:16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</row>
    <row r="102" spans="1:16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</row>
    <row r="103" spans="1:16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</row>
    <row r="104" spans="1:16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</row>
    <row r="105" spans="1:16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</row>
    <row r="106" spans="1:16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</row>
    <row r="107" spans="1:16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</row>
    <row r="108" spans="1:16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49.28515625" style="2" bestFit="1" customWidth="1"/>
    <col min="3" max="3" width="12" style="2" customWidth="1"/>
    <col min="4" max="4" width="13.710937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2.28515625" style="1" bestFit="1" customWidth="1"/>
    <col min="11" max="11" width="19.140625" style="1" customWidth="1"/>
    <col min="12" max="12" width="15.5703125" style="1" customWidth="1"/>
    <col min="13" max="13" width="13.7109375" style="1" customWidth="1"/>
    <col min="14" max="14" width="9.42578125" style="1" customWidth="1"/>
    <col min="15" max="15" width="11.140625" style="1" bestFit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7" t="s">
        <v>136</v>
      </c>
      <c r="B1" s="37" t="s" vm="1">
        <v>196</v>
      </c>
    </row>
    <row r="2" spans="1:17">
      <c r="A2" s="37" t="s">
        <v>135</v>
      </c>
      <c r="B2" s="37" t="s">
        <v>197</v>
      </c>
    </row>
    <row r="3" spans="1:17">
      <c r="A3" s="37" t="s">
        <v>137</v>
      </c>
      <c r="B3" s="37" t="s">
        <v>198</v>
      </c>
    </row>
    <row r="4" spans="1:17">
      <c r="A4" s="37" t="s">
        <v>138</v>
      </c>
      <c r="B4" s="37">
        <v>2144</v>
      </c>
    </row>
    <row r="5" spans="1:17" s="3" customFormat="1">
      <c r="A5" s="38" t="s">
        <v>112</v>
      </c>
      <c r="B5" s="39" t="s">
        <v>162</v>
      </c>
      <c r="C5" s="39" t="s">
        <v>44</v>
      </c>
      <c r="D5" s="39" t="s">
        <v>113</v>
      </c>
      <c r="E5" s="39" t="s">
        <v>14</v>
      </c>
      <c r="F5" s="39" t="s">
        <v>100</v>
      </c>
      <c r="G5" s="39" t="s">
        <v>65</v>
      </c>
      <c r="H5" s="39" t="s">
        <v>17</v>
      </c>
      <c r="I5" s="39" t="s">
        <v>195</v>
      </c>
      <c r="J5" s="39" t="s">
        <v>99</v>
      </c>
      <c r="K5" s="39" t="s">
        <v>34</v>
      </c>
      <c r="L5" s="39" t="s">
        <v>18</v>
      </c>
      <c r="M5" s="39" t="s">
        <v>175</v>
      </c>
      <c r="N5" s="39" t="s">
        <v>174</v>
      </c>
      <c r="O5" s="39" t="s">
        <v>107</v>
      </c>
      <c r="P5" s="39" t="s">
        <v>139</v>
      </c>
      <c r="Q5" s="41" t="s">
        <v>141</v>
      </c>
    </row>
    <row r="6" spans="1:17" s="3" customFormat="1">
      <c r="A6" s="117" t="s">
        <v>1993</v>
      </c>
      <c r="B6" s="140" t="s">
        <v>1993</v>
      </c>
      <c r="C6" s="118" t="s">
        <v>1993</v>
      </c>
      <c r="D6" s="118" t="s">
        <v>1993</v>
      </c>
      <c r="E6" s="118" t="s">
        <v>1993</v>
      </c>
      <c r="F6" s="12" t="s">
        <v>21</v>
      </c>
      <c r="G6" s="118" t="s">
        <v>1993</v>
      </c>
      <c r="H6" s="12" t="s">
        <v>20</v>
      </c>
      <c r="I6" s="118" t="s">
        <v>1993</v>
      </c>
      <c r="J6" s="118" t="s">
        <v>1993</v>
      </c>
      <c r="K6" s="12" t="s">
        <v>19</v>
      </c>
      <c r="L6" s="12" t="s">
        <v>19</v>
      </c>
      <c r="M6" s="12" t="s">
        <v>182</v>
      </c>
      <c r="N6" s="118" t="s">
        <v>1993</v>
      </c>
      <c r="O6" s="12" t="s">
        <v>178</v>
      </c>
      <c r="P6" s="12" t="s">
        <v>19</v>
      </c>
      <c r="Q6" s="13" t="s">
        <v>19</v>
      </c>
    </row>
    <row r="7" spans="1:17" s="4" customFormat="1" ht="20.25">
      <c r="A7" s="119" t="s">
        <v>1993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109</v>
      </c>
      <c r="Q7" s="15" t="s">
        <v>110</v>
      </c>
    </row>
    <row r="8" spans="1:17" s="4" customFormat="1" ht="20.25">
      <c r="A8" s="55" t="s">
        <v>40</v>
      </c>
      <c r="B8" s="120" t="s">
        <v>1993</v>
      </c>
      <c r="C8" s="120" t="s">
        <v>1993</v>
      </c>
      <c r="D8" s="120" t="s">
        <v>1993</v>
      </c>
      <c r="E8" s="120" t="s">
        <v>1993</v>
      </c>
      <c r="F8" s="120" t="s">
        <v>1993</v>
      </c>
      <c r="G8" s="120" t="s">
        <v>1993</v>
      </c>
      <c r="H8" s="63">
        <v>4.3371006215599035</v>
      </c>
      <c r="I8" s="120" t="s">
        <v>1993</v>
      </c>
      <c r="J8" s="120" t="s">
        <v>1993</v>
      </c>
      <c r="K8" s="120" t="s">
        <v>1993</v>
      </c>
      <c r="L8" s="76">
        <v>9.140667238868358E-2</v>
      </c>
      <c r="M8" s="120" t="s">
        <v>1993</v>
      </c>
      <c r="N8" s="120" t="s">
        <v>1993</v>
      </c>
      <c r="O8" s="63">
        <v>28889.354164369997</v>
      </c>
      <c r="P8" s="64">
        <f>IFERROR(O8/$O$8,0)</f>
        <v>1</v>
      </c>
      <c r="Q8" s="64">
        <f>O8/'סכום נכסי הקרן'!$C$41</f>
        <v>0.11077408401664675</v>
      </c>
    </row>
    <row r="9" spans="1:17">
      <c r="A9" s="56" t="s">
        <v>38</v>
      </c>
      <c r="B9" s="121" t="s">
        <v>1993</v>
      </c>
      <c r="C9" s="121" t="s">
        <v>1993</v>
      </c>
      <c r="D9" s="121" t="s">
        <v>1993</v>
      </c>
      <c r="E9" s="121" t="s">
        <v>1993</v>
      </c>
      <c r="F9" s="121" t="s">
        <v>1993</v>
      </c>
      <c r="G9" s="121" t="s">
        <v>1993</v>
      </c>
      <c r="H9" s="66">
        <v>5.5532557027942522</v>
      </c>
      <c r="I9" s="121" t="s">
        <v>1993</v>
      </c>
      <c r="J9" s="121" t="s">
        <v>1993</v>
      </c>
      <c r="K9" s="121" t="s">
        <v>1993</v>
      </c>
      <c r="L9" s="77">
        <v>5.4309413601039275E-2</v>
      </c>
      <c r="M9" s="121" t="s">
        <v>1993</v>
      </c>
      <c r="N9" s="121" t="s">
        <v>1993</v>
      </c>
      <c r="O9" s="66">
        <v>18752.640968297994</v>
      </c>
      <c r="P9" s="67">
        <f t="shared" ref="P9:P72" si="0">IFERROR(O9/$O$8,0)</f>
        <v>0.64911942515579391</v>
      </c>
      <c r="Q9" s="67">
        <f>O9/'סכום נכסי הקרן'!$C$41</f>
        <v>7.1905609739045348E-2</v>
      </c>
    </row>
    <row r="10" spans="1:17">
      <c r="A10" s="75" t="s">
        <v>35</v>
      </c>
      <c r="B10" s="121" t="s">
        <v>1993</v>
      </c>
      <c r="C10" s="121" t="s">
        <v>1993</v>
      </c>
      <c r="D10" s="121" t="s">
        <v>1993</v>
      </c>
      <c r="E10" s="121" t="s">
        <v>1993</v>
      </c>
      <c r="F10" s="121" t="s">
        <v>1993</v>
      </c>
      <c r="G10" s="121" t="s">
        <v>1993</v>
      </c>
      <c r="H10" s="66">
        <v>9.495661007532993</v>
      </c>
      <c r="I10" s="121" t="s">
        <v>1993</v>
      </c>
      <c r="J10" s="121" t="s">
        <v>1993</v>
      </c>
      <c r="K10" s="121" t="s">
        <v>1993</v>
      </c>
      <c r="L10" s="77">
        <v>4.8530807103262623E-2</v>
      </c>
      <c r="M10" s="121" t="s">
        <v>1993</v>
      </c>
      <c r="N10" s="121" t="s">
        <v>1993</v>
      </c>
      <c r="O10" s="66">
        <f>SUM(O11:O45)</f>
        <v>4168.6258865309992</v>
      </c>
      <c r="P10" s="67">
        <f t="shared" si="0"/>
        <v>0.14429626438905566</v>
      </c>
      <c r="Q10" s="67">
        <f>O10/'סכום נכסי הקרן'!$C$41</f>
        <v>1.5984286514721523E-2</v>
      </c>
    </row>
    <row r="11" spans="1:17">
      <c r="A11" s="62" t="s">
        <v>1885</v>
      </c>
      <c r="B11" s="72" t="s">
        <v>1616</v>
      </c>
      <c r="C11" s="59">
        <v>6028</v>
      </c>
      <c r="D11" s="124" t="s">
        <v>1993</v>
      </c>
      <c r="E11" s="59" t="s">
        <v>625</v>
      </c>
      <c r="F11" s="78">
        <v>43100</v>
      </c>
      <c r="G11" s="124" t="s">
        <v>1993</v>
      </c>
      <c r="H11" s="69">
        <v>7.4400000000190563</v>
      </c>
      <c r="I11" s="72" t="s">
        <v>28</v>
      </c>
      <c r="J11" s="72" t="s">
        <v>123</v>
      </c>
      <c r="K11" s="73">
        <v>6.4500000000164912E-2</v>
      </c>
      <c r="L11" s="73">
        <v>6.4500000000164912E-2</v>
      </c>
      <c r="M11" s="69">
        <v>119711.57835200001</v>
      </c>
      <c r="N11" s="71">
        <v>113.97</v>
      </c>
      <c r="O11" s="69">
        <v>136.435285835</v>
      </c>
      <c r="P11" s="70">
        <f t="shared" si="0"/>
        <v>4.7226838322079641E-3</v>
      </c>
      <c r="Q11" s="70">
        <f>O11/'סכום נכסי הקרן'!$C$41</f>
        <v>5.2315097561306419E-4</v>
      </c>
    </row>
    <row r="12" spans="1:17">
      <c r="A12" s="62" t="s">
        <v>1885</v>
      </c>
      <c r="B12" s="72" t="s">
        <v>1616</v>
      </c>
      <c r="C12" s="59">
        <v>6869</v>
      </c>
      <c r="D12" s="124" t="s">
        <v>1993</v>
      </c>
      <c r="E12" s="59" t="s">
        <v>625</v>
      </c>
      <c r="F12" s="78">
        <v>43555</v>
      </c>
      <c r="G12" s="124" t="s">
        <v>1993</v>
      </c>
      <c r="H12" s="69">
        <v>3.3699999999924359</v>
      </c>
      <c r="I12" s="72" t="s">
        <v>28</v>
      </c>
      <c r="J12" s="72" t="s">
        <v>123</v>
      </c>
      <c r="K12" s="73">
        <v>5.7400000000268944E-2</v>
      </c>
      <c r="L12" s="73">
        <v>5.7400000000268944E-2</v>
      </c>
      <c r="M12" s="69">
        <v>23669.127838</v>
      </c>
      <c r="N12" s="71">
        <v>100.54</v>
      </c>
      <c r="O12" s="69">
        <v>23.796941114000003</v>
      </c>
      <c r="P12" s="70">
        <f t="shared" si="0"/>
        <v>8.2372700263924202E-4</v>
      </c>
      <c r="Q12" s="70">
        <f>O12/'סכום נכסי הקרן'!$C$41</f>
        <v>9.1247604197139994E-5</v>
      </c>
    </row>
    <row r="13" spans="1:17">
      <c r="A13" s="62" t="s">
        <v>1885</v>
      </c>
      <c r="B13" s="72" t="s">
        <v>1616</v>
      </c>
      <c r="C13" s="59">
        <v>6870</v>
      </c>
      <c r="D13" s="124" t="s">
        <v>1993</v>
      </c>
      <c r="E13" s="59" t="s">
        <v>625</v>
      </c>
      <c r="F13" s="78">
        <v>43555</v>
      </c>
      <c r="G13" s="124" t="s">
        <v>1993</v>
      </c>
      <c r="H13" s="69">
        <v>5.2400000000088012</v>
      </c>
      <c r="I13" s="72" t="s">
        <v>28</v>
      </c>
      <c r="J13" s="72" t="s">
        <v>123</v>
      </c>
      <c r="K13" s="73">
        <v>4.4200000000057971E-2</v>
      </c>
      <c r="L13" s="73">
        <v>4.4200000000057971E-2</v>
      </c>
      <c r="M13" s="69">
        <v>282005.671883</v>
      </c>
      <c r="N13" s="71">
        <v>101.54</v>
      </c>
      <c r="O13" s="69">
        <v>286.34855922700001</v>
      </c>
      <c r="P13" s="70">
        <f t="shared" si="0"/>
        <v>9.9119058736232054E-3</v>
      </c>
      <c r="Q13" s="70">
        <f>O13/'סכום נכסי הקרן'!$C$41</f>
        <v>1.0979822940098314E-3</v>
      </c>
    </row>
    <row r="14" spans="1:17">
      <c r="A14" s="62" t="s">
        <v>1885</v>
      </c>
      <c r="B14" s="72" t="s">
        <v>1616</v>
      </c>
      <c r="C14" s="59">
        <v>6868</v>
      </c>
      <c r="D14" s="124" t="s">
        <v>1993</v>
      </c>
      <c r="E14" s="59" t="s">
        <v>625</v>
      </c>
      <c r="F14" s="78">
        <v>43555</v>
      </c>
      <c r="G14" s="124" t="s">
        <v>1993</v>
      </c>
      <c r="H14" s="69">
        <v>5.6699999999303463</v>
      </c>
      <c r="I14" s="72" t="s">
        <v>28</v>
      </c>
      <c r="J14" s="72" t="s">
        <v>123</v>
      </c>
      <c r="K14" s="73">
        <v>1.8899999999615072E-2</v>
      </c>
      <c r="L14" s="73">
        <v>1.8899999999615072E-2</v>
      </c>
      <c r="M14" s="69">
        <v>16410.229350000001</v>
      </c>
      <c r="N14" s="71">
        <v>132.97999999999999</v>
      </c>
      <c r="O14" s="69">
        <v>21.822320355999999</v>
      </c>
      <c r="P14" s="70">
        <f t="shared" si="0"/>
        <v>7.5537584647406356E-4</v>
      </c>
      <c r="Q14" s="70">
        <f>O14/'סכום נכסי הקרן'!$C$41</f>
        <v>8.3676067481463563E-5</v>
      </c>
    </row>
    <row r="15" spans="1:17">
      <c r="A15" s="62" t="s">
        <v>1885</v>
      </c>
      <c r="B15" s="72" t="s">
        <v>1616</v>
      </c>
      <c r="C15" s="59">
        <v>6867</v>
      </c>
      <c r="D15" s="124" t="s">
        <v>1993</v>
      </c>
      <c r="E15" s="59" t="s">
        <v>625</v>
      </c>
      <c r="F15" s="78">
        <v>43555</v>
      </c>
      <c r="G15" s="124" t="s">
        <v>1993</v>
      </c>
      <c r="H15" s="69">
        <v>4.9800000000109925</v>
      </c>
      <c r="I15" s="72" t="s">
        <v>28</v>
      </c>
      <c r="J15" s="72" t="s">
        <v>123</v>
      </c>
      <c r="K15" s="73">
        <v>3.8700000000103818E-2</v>
      </c>
      <c r="L15" s="73">
        <v>3.8700000000103818E-2</v>
      </c>
      <c r="M15" s="69">
        <v>39512.453463999998</v>
      </c>
      <c r="N15" s="71">
        <v>124.32</v>
      </c>
      <c r="O15" s="69">
        <v>49.121876127</v>
      </c>
      <c r="P15" s="70">
        <f t="shared" si="0"/>
        <v>1.7003452499323541E-3</v>
      </c>
      <c r="Q15" s="70">
        <f>O15/'סכום נכסי הקרן'!$C$41</f>
        <v>1.8835418757331282E-4</v>
      </c>
    </row>
    <row r="16" spans="1:17">
      <c r="A16" s="62" t="s">
        <v>1885</v>
      </c>
      <c r="B16" s="72" t="s">
        <v>1616</v>
      </c>
      <c r="C16" s="59">
        <v>6866</v>
      </c>
      <c r="D16" s="124" t="s">
        <v>1993</v>
      </c>
      <c r="E16" s="59" t="s">
        <v>625</v>
      </c>
      <c r="F16" s="78">
        <v>43555</v>
      </c>
      <c r="G16" s="124" t="s">
        <v>1993</v>
      </c>
      <c r="H16" s="69">
        <v>5.8899999999606116</v>
      </c>
      <c r="I16" s="72" t="s">
        <v>28</v>
      </c>
      <c r="J16" s="72" t="s">
        <v>123</v>
      </c>
      <c r="K16" s="73">
        <v>3.6599999999800362E-2</v>
      </c>
      <c r="L16" s="73">
        <v>3.6599999999800362E-2</v>
      </c>
      <c r="M16" s="69">
        <v>60945.587818</v>
      </c>
      <c r="N16" s="71">
        <v>121.64</v>
      </c>
      <c r="O16" s="69">
        <v>74.13420432800001</v>
      </c>
      <c r="P16" s="70">
        <f t="shared" si="0"/>
        <v>2.5661426664716405E-3</v>
      </c>
      <c r="Q16" s="70">
        <f>O16/'סכום נכסי הקרן'!$C$41</f>
        <v>2.8426210333443137E-4</v>
      </c>
    </row>
    <row r="17" spans="1:17">
      <c r="A17" s="62" t="s">
        <v>1885</v>
      </c>
      <c r="B17" s="72" t="s">
        <v>1616</v>
      </c>
      <c r="C17" s="59">
        <v>6865</v>
      </c>
      <c r="D17" s="124" t="s">
        <v>1993</v>
      </c>
      <c r="E17" s="59" t="s">
        <v>625</v>
      </c>
      <c r="F17" s="78">
        <v>43555</v>
      </c>
      <c r="G17" s="124" t="s">
        <v>1993</v>
      </c>
      <c r="H17" s="69">
        <v>3.9699999999493465</v>
      </c>
      <c r="I17" s="72" t="s">
        <v>28</v>
      </c>
      <c r="J17" s="72" t="s">
        <v>123</v>
      </c>
      <c r="K17" s="73">
        <v>2.7699999999767265E-2</v>
      </c>
      <c r="L17" s="73">
        <v>2.7699999999767265E-2</v>
      </c>
      <c r="M17" s="69">
        <v>29637.587340999999</v>
      </c>
      <c r="N17" s="71">
        <v>123.23</v>
      </c>
      <c r="O17" s="69">
        <v>36.522402204999999</v>
      </c>
      <c r="P17" s="70">
        <f t="shared" si="0"/>
        <v>1.264216638322917E-3</v>
      </c>
      <c r="Q17" s="70">
        <f>O17/'סכום נכסי הקרן'!$C$41</f>
        <v>1.4004244010882552E-4</v>
      </c>
    </row>
    <row r="18" spans="1:17">
      <c r="A18" s="62" t="s">
        <v>1885</v>
      </c>
      <c r="B18" s="72" t="s">
        <v>1616</v>
      </c>
      <c r="C18" s="59">
        <v>5212</v>
      </c>
      <c r="D18" s="124" t="s">
        <v>1993</v>
      </c>
      <c r="E18" s="59" t="s">
        <v>625</v>
      </c>
      <c r="F18" s="78">
        <v>42643</v>
      </c>
      <c r="G18" s="124" t="s">
        <v>1993</v>
      </c>
      <c r="H18" s="69">
        <v>6.9399999999867745</v>
      </c>
      <c r="I18" s="72" t="s">
        <v>28</v>
      </c>
      <c r="J18" s="72" t="s">
        <v>123</v>
      </c>
      <c r="K18" s="73">
        <v>4.8499999999914979E-2</v>
      </c>
      <c r="L18" s="73">
        <v>4.8499999999914979E-2</v>
      </c>
      <c r="M18" s="69">
        <v>264096.67160300002</v>
      </c>
      <c r="N18" s="71">
        <v>100.21</v>
      </c>
      <c r="O18" s="69">
        <v>264.65127462500004</v>
      </c>
      <c r="P18" s="70">
        <f t="shared" si="0"/>
        <v>9.1608581181576373E-3</v>
      </c>
      <c r="Q18" s="70">
        <f>O18/'סכום נכסי הקרן'!$C$41</f>
        <v>1.0147856668453745E-3</v>
      </c>
    </row>
    <row r="19" spans="1:17">
      <c r="A19" s="62" t="s">
        <v>1886</v>
      </c>
      <c r="B19" s="72" t="s">
        <v>1616</v>
      </c>
      <c r="C19" s="59" t="s">
        <v>1617</v>
      </c>
      <c r="D19" s="124" t="s">
        <v>1993</v>
      </c>
      <c r="E19" s="59" t="s">
        <v>625</v>
      </c>
      <c r="F19" s="78">
        <v>45107</v>
      </c>
      <c r="G19" s="124" t="s">
        <v>1993</v>
      </c>
      <c r="H19" s="69">
        <v>9.2000000000149562</v>
      </c>
      <c r="I19" s="72" t="s">
        <v>28</v>
      </c>
      <c r="J19" s="72" t="s">
        <v>123</v>
      </c>
      <c r="K19" s="73">
        <v>7.0600000000093269E-2</v>
      </c>
      <c r="L19" s="73">
        <v>7.0600000000093269E-2</v>
      </c>
      <c r="M19" s="69">
        <v>216421.63838799999</v>
      </c>
      <c r="N19" s="71">
        <v>105.04</v>
      </c>
      <c r="O19" s="69">
        <v>227.329288948</v>
      </c>
      <c r="P19" s="70">
        <f t="shared" si="0"/>
        <v>7.8689640361836542E-3</v>
      </c>
      <c r="Q19" s="70">
        <f>O19/'סכום נכסי הקרן'!$C$41</f>
        <v>8.7167728326817981E-4</v>
      </c>
    </row>
    <row r="20" spans="1:17">
      <c r="A20" s="62" t="s">
        <v>1886</v>
      </c>
      <c r="B20" s="72" t="s">
        <v>1616</v>
      </c>
      <c r="C20" s="59" t="s">
        <v>1618</v>
      </c>
      <c r="D20" s="124" t="s">
        <v>1993</v>
      </c>
      <c r="E20" s="59" t="s">
        <v>625</v>
      </c>
      <c r="F20" s="78">
        <v>45107</v>
      </c>
      <c r="G20" s="124" t="s">
        <v>1993</v>
      </c>
      <c r="H20" s="69">
        <v>9</v>
      </c>
      <c r="I20" s="72" t="s">
        <v>28</v>
      </c>
      <c r="J20" s="72" t="s">
        <v>123</v>
      </c>
      <c r="K20" s="73">
        <v>7.1400000000026248E-2</v>
      </c>
      <c r="L20" s="73">
        <v>7.1400000000026248E-2</v>
      </c>
      <c r="M20" s="69">
        <v>167390.40544100001</v>
      </c>
      <c r="N20" s="71">
        <v>104.73</v>
      </c>
      <c r="O20" s="69">
        <v>175.30797161100003</v>
      </c>
      <c r="P20" s="70">
        <f t="shared" si="0"/>
        <v>6.0682551300233626E-3</v>
      </c>
      <c r="Q20" s="70">
        <f>O20/'סכום נכסי הקרן'!$C$41</f>
        <v>6.7220540360765559E-4</v>
      </c>
    </row>
    <row r="21" spans="1:17">
      <c r="A21" s="62" t="s">
        <v>1886</v>
      </c>
      <c r="B21" s="72" t="s">
        <v>1616</v>
      </c>
      <c r="C21" s="59" t="s">
        <v>1619</v>
      </c>
      <c r="D21" s="124" t="s">
        <v>1993</v>
      </c>
      <c r="E21" s="59" t="s">
        <v>625</v>
      </c>
      <c r="F21" s="78">
        <v>45107</v>
      </c>
      <c r="G21" s="124" t="s">
        <v>1993</v>
      </c>
      <c r="H21" s="69">
        <v>8.400000000131838</v>
      </c>
      <c r="I21" s="72" t="s">
        <v>28</v>
      </c>
      <c r="J21" s="72" t="s">
        <v>123</v>
      </c>
      <c r="K21" s="73">
        <v>7.1900000001669934E-2</v>
      </c>
      <c r="L21" s="73">
        <v>7.1900000001669934E-2</v>
      </c>
      <c r="M21" s="69">
        <v>13426.329629</v>
      </c>
      <c r="N21" s="71">
        <v>101.69</v>
      </c>
      <c r="O21" s="69">
        <v>13.653234588</v>
      </c>
      <c r="P21" s="70">
        <f t="shared" si="0"/>
        <v>4.7260435488858711E-4</v>
      </c>
      <c r="Q21" s="70">
        <f>O21/'סכום נכסי הקרן'!$C$41</f>
        <v>5.2352314515061486E-5</v>
      </c>
    </row>
    <row r="22" spans="1:17">
      <c r="A22" s="62" t="s">
        <v>1886</v>
      </c>
      <c r="B22" s="72" t="s">
        <v>1616</v>
      </c>
      <c r="C22" s="59" t="s">
        <v>1620</v>
      </c>
      <c r="D22" s="124" t="s">
        <v>1993</v>
      </c>
      <c r="E22" s="59" t="s">
        <v>625</v>
      </c>
      <c r="F22" s="78">
        <v>45107</v>
      </c>
      <c r="G22" s="124" t="s">
        <v>1993</v>
      </c>
      <c r="H22" s="69">
        <v>7.4099999999709718</v>
      </c>
      <c r="I22" s="72" t="s">
        <v>28</v>
      </c>
      <c r="J22" s="72" t="s">
        <v>123</v>
      </c>
      <c r="K22" s="73">
        <v>7.0599999999686303E-2</v>
      </c>
      <c r="L22" s="73">
        <v>7.0599999999686303E-2</v>
      </c>
      <c r="M22" s="69">
        <v>105706.70580299999</v>
      </c>
      <c r="N22" s="71">
        <v>80.819999999999993</v>
      </c>
      <c r="O22" s="69">
        <v>85.432159627999994</v>
      </c>
      <c r="P22" s="70">
        <f t="shared" si="0"/>
        <v>2.957219435987452E-3</v>
      </c>
      <c r="Q22" s="70">
        <f>O22/'סכום נכסי הקרן'!$C$41</f>
        <v>3.2758327425773474E-4</v>
      </c>
    </row>
    <row r="23" spans="1:17">
      <c r="A23" s="62" t="s">
        <v>1886</v>
      </c>
      <c r="B23" s="72" t="s">
        <v>1616</v>
      </c>
      <c r="C23" s="59" t="s">
        <v>1621</v>
      </c>
      <c r="D23" s="124" t="s">
        <v>1993</v>
      </c>
      <c r="E23" s="59" t="s">
        <v>625</v>
      </c>
      <c r="F23" s="78">
        <v>45107</v>
      </c>
      <c r="G23" s="124" t="s">
        <v>1993</v>
      </c>
      <c r="H23" s="69">
        <v>11.189999999915718</v>
      </c>
      <c r="I23" s="72" t="s">
        <v>28</v>
      </c>
      <c r="J23" s="72" t="s">
        <v>123</v>
      </c>
      <c r="K23" s="73">
        <v>3.5399999999481332E-2</v>
      </c>
      <c r="L23" s="73">
        <v>3.5399999999481332E-2</v>
      </c>
      <c r="M23" s="69">
        <v>4371.991865</v>
      </c>
      <c r="N23" s="71">
        <v>141.12</v>
      </c>
      <c r="O23" s="69">
        <v>6.169754008</v>
      </c>
      <c r="P23" s="70">
        <f t="shared" si="0"/>
        <v>2.1356496835811306E-4</v>
      </c>
      <c r="Q23" s="70">
        <f>O23/'סכום נכסי הקרן'!$C$41</f>
        <v>2.3657463747914118E-5</v>
      </c>
    </row>
    <row r="24" spans="1:17">
      <c r="A24" s="62" t="s">
        <v>1886</v>
      </c>
      <c r="B24" s="72" t="s">
        <v>1616</v>
      </c>
      <c r="C24" s="59" t="s">
        <v>1622</v>
      </c>
      <c r="D24" s="124" t="s">
        <v>1993</v>
      </c>
      <c r="E24" s="59" t="s">
        <v>625</v>
      </c>
      <c r="F24" s="78">
        <v>45107</v>
      </c>
      <c r="G24" s="124" t="s">
        <v>1993</v>
      </c>
      <c r="H24" s="69">
        <v>10.419999999956609</v>
      </c>
      <c r="I24" s="72" t="s">
        <v>28</v>
      </c>
      <c r="J24" s="72" t="s">
        <v>123</v>
      </c>
      <c r="K24" s="73">
        <v>3.1799999999721523E-2</v>
      </c>
      <c r="L24" s="73">
        <v>3.1799999999721523E-2</v>
      </c>
      <c r="M24" s="69">
        <v>21760.403644999999</v>
      </c>
      <c r="N24" s="71">
        <v>141.91999999999999</v>
      </c>
      <c r="O24" s="69">
        <v>30.882366177000002</v>
      </c>
      <c r="P24" s="70">
        <f t="shared" si="0"/>
        <v>1.0689877662647107E-3</v>
      </c>
      <c r="Q24" s="70">
        <f>O24/'סכום נכסי הקרן'!$C$41</f>
        <v>1.184161406329746E-4</v>
      </c>
    </row>
    <row r="25" spans="1:17">
      <c r="A25" s="62" t="s">
        <v>1886</v>
      </c>
      <c r="B25" s="72" t="s">
        <v>1616</v>
      </c>
      <c r="C25" s="59" t="s">
        <v>1623</v>
      </c>
      <c r="D25" s="124" t="s">
        <v>1993</v>
      </c>
      <c r="E25" s="59" t="s">
        <v>625</v>
      </c>
      <c r="F25" s="78">
        <v>45107</v>
      </c>
      <c r="G25" s="124" t="s">
        <v>1993</v>
      </c>
      <c r="H25" s="69">
        <v>10.510000000112651</v>
      </c>
      <c r="I25" s="72" t="s">
        <v>28</v>
      </c>
      <c r="J25" s="72" t="s">
        <v>123</v>
      </c>
      <c r="K25" s="73">
        <v>3.4300000000290709E-2</v>
      </c>
      <c r="L25" s="73">
        <v>3.4300000000290709E-2</v>
      </c>
      <c r="M25" s="69">
        <v>16981.453764000002</v>
      </c>
      <c r="N25" s="71">
        <v>129.63999999999999</v>
      </c>
      <c r="O25" s="69">
        <v>22.014754352000004</v>
      </c>
      <c r="P25" s="70">
        <f t="shared" si="0"/>
        <v>7.6203691597756041E-4</v>
      </c>
      <c r="Q25" s="70">
        <f>O25/'סכום נכסי הקרן'!$C$41</f>
        <v>8.441394135428465E-5</v>
      </c>
    </row>
    <row r="26" spans="1:17">
      <c r="A26" s="62" t="s">
        <v>1886</v>
      </c>
      <c r="B26" s="72" t="s">
        <v>1616</v>
      </c>
      <c r="C26" s="59" t="s">
        <v>1624</v>
      </c>
      <c r="D26" s="124" t="s">
        <v>1993</v>
      </c>
      <c r="E26" s="59" t="s">
        <v>625</v>
      </c>
      <c r="F26" s="78">
        <v>45107</v>
      </c>
      <c r="G26" s="124" t="s">
        <v>1993</v>
      </c>
      <c r="H26" s="69">
        <v>10.010000000007073</v>
      </c>
      <c r="I26" s="72" t="s">
        <v>28</v>
      </c>
      <c r="J26" s="72" t="s">
        <v>123</v>
      </c>
      <c r="K26" s="73">
        <v>3.3900000000049675E-2</v>
      </c>
      <c r="L26" s="73">
        <v>3.3900000000049675E-2</v>
      </c>
      <c r="M26" s="69">
        <v>64216.615725000011</v>
      </c>
      <c r="N26" s="71">
        <v>103.45</v>
      </c>
      <c r="O26" s="69">
        <v>66.432078953000001</v>
      </c>
      <c r="P26" s="70">
        <f t="shared" si="0"/>
        <v>2.2995349281616146E-3</v>
      </c>
      <c r="Q26" s="70">
        <f>O26/'סכום נכסי הקרן'!$C$41</f>
        <v>2.5472887533138845E-4</v>
      </c>
    </row>
    <row r="27" spans="1:17">
      <c r="A27" s="62" t="s">
        <v>1885</v>
      </c>
      <c r="B27" s="72" t="s">
        <v>1616</v>
      </c>
      <c r="C27" s="59">
        <v>5211</v>
      </c>
      <c r="D27" s="124" t="s">
        <v>1993</v>
      </c>
      <c r="E27" s="59" t="s">
        <v>625</v>
      </c>
      <c r="F27" s="78">
        <v>42643</v>
      </c>
      <c r="G27" s="124" t="s">
        <v>1993</v>
      </c>
      <c r="H27" s="69">
        <v>4.4899999999959279</v>
      </c>
      <c r="I27" s="72" t="s">
        <v>28</v>
      </c>
      <c r="J27" s="72" t="s">
        <v>123</v>
      </c>
      <c r="K27" s="73">
        <v>4.9799999999918555E-2</v>
      </c>
      <c r="L27" s="73">
        <v>4.9799999999918555E-2</v>
      </c>
      <c r="M27" s="69">
        <v>202765.23166300001</v>
      </c>
      <c r="N27" s="71">
        <v>95.69</v>
      </c>
      <c r="O27" s="69">
        <v>194.02605017100004</v>
      </c>
      <c r="P27" s="70">
        <f t="shared" si="0"/>
        <v>6.7161781833910807E-3</v>
      </c>
      <c r="Q27" s="70">
        <f>O27/'סכום נכסי הקרן'!$C$41</f>
        <v>7.4397848635773345E-4</v>
      </c>
    </row>
    <row r="28" spans="1:17">
      <c r="A28" s="62" t="s">
        <v>1885</v>
      </c>
      <c r="B28" s="72" t="s">
        <v>1616</v>
      </c>
      <c r="C28" s="59">
        <v>6027</v>
      </c>
      <c r="D28" s="124" t="s">
        <v>1993</v>
      </c>
      <c r="E28" s="59" t="s">
        <v>625</v>
      </c>
      <c r="F28" s="78">
        <v>43100</v>
      </c>
      <c r="G28" s="124" t="s">
        <v>1993</v>
      </c>
      <c r="H28" s="69">
        <v>8.1599999999947794</v>
      </c>
      <c r="I28" s="72" t="s">
        <v>28</v>
      </c>
      <c r="J28" s="72" t="s">
        <v>123</v>
      </c>
      <c r="K28" s="73">
        <v>4.7699999999974124E-2</v>
      </c>
      <c r="L28" s="73">
        <v>4.7699999999974124E-2</v>
      </c>
      <c r="M28" s="69">
        <v>445203.87696199998</v>
      </c>
      <c r="N28" s="71">
        <v>101.57</v>
      </c>
      <c r="O28" s="69">
        <v>452.19357782100002</v>
      </c>
      <c r="P28" s="70">
        <f t="shared" si="0"/>
        <v>1.5652602520921089E-2</v>
      </c>
      <c r="Q28" s="70">
        <f>O28/'סכום נכסי הקרן'!$C$41</f>
        <v>1.7339027067316895E-3</v>
      </c>
    </row>
    <row r="29" spans="1:17">
      <c r="A29" s="62" t="s">
        <v>1885</v>
      </c>
      <c r="B29" s="72" t="s">
        <v>1616</v>
      </c>
      <c r="C29" s="59">
        <v>5025</v>
      </c>
      <c r="D29" s="124" t="s">
        <v>1993</v>
      </c>
      <c r="E29" s="59" t="s">
        <v>625</v>
      </c>
      <c r="F29" s="78">
        <v>42551</v>
      </c>
      <c r="G29" s="124" t="s">
        <v>1993</v>
      </c>
      <c r="H29" s="69">
        <v>7.6300000000044088</v>
      </c>
      <c r="I29" s="72" t="s">
        <v>28</v>
      </c>
      <c r="J29" s="72" t="s">
        <v>123</v>
      </c>
      <c r="K29" s="73">
        <v>5.0800000000024374E-2</v>
      </c>
      <c r="L29" s="73">
        <v>5.0800000000024374E-2</v>
      </c>
      <c r="M29" s="69">
        <v>282057.64326600003</v>
      </c>
      <c r="N29" s="71">
        <v>98.9</v>
      </c>
      <c r="O29" s="69">
        <v>278.955009179</v>
      </c>
      <c r="P29" s="70">
        <f t="shared" si="0"/>
        <v>9.6559794169106955E-3</v>
      </c>
      <c r="Q29" s="70">
        <f>O29/'סכום נכסי הקרן'!$C$41</f>
        <v>1.0696322751918771E-3</v>
      </c>
    </row>
    <row r="30" spans="1:17">
      <c r="A30" s="62" t="s">
        <v>1885</v>
      </c>
      <c r="B30" s="72" t="s">
        <v>1616</v>
      </c>
      <c r="C30" s="59">
        <v>5024</v>
      </c>
      <c r="D30" s="124" t="s">
        <v>1993</v>
      </c>
      <c r="E30" s="59" t="s">
        <v>625</v>
      </c>
      <c r="F30" s="78">
        <v>42551</v>
      </c>
      <c r="G30" s="124" t="s">
        <v>1993</v>
      </c>
      <c r="H30" s="69">
        <v>5.3300000000104779</v>
      </c>
      <c r="I30" s="72" t="s">
        <v>28</v>
      </c>
      <c r="J30" s="72" t="s">
        <v>123</v>
      </c>
      <c r="K30" s="73">
        <v>5.1200000000094142E-2</v>
      </c>
      <c r="L30" s="73">
        <v>5.1200000000094142E-2</v>
      </c>
      <c r="M30" s="69">
        <v>184370.10835500003</v>
      </c>
      <c r="N30" s="71">
        <v>96.79</v>
      </c>
      <c r="O30" s="69">
        <v>178.451827861</v>
      </c>
      <c r="P30" s="70">
        <f t="shared" si="0"/>
        <v>6.1770791706063592E-3</v>
      </c>
      <c r="Q30" s="70">
        <f>O30/'סכום נכסי הקרן'!$C$41</f>
        <v>6.8426028702222739E-4</v>
      </c>
    </row>
    <row r="31" spans="1:17">
      <c r="A31" s="62" t="s">
        <v>1885</v>
      </c>
      <c r="B31" s="72" t="s">
        <v>1616</v>
      </c>
      <c r="C31" s="59">
        <v>6026</v>
      </c>
      <c r="D31" s="124" t="s">
        <v>1993</v>
      </c>
      <c r="E31" s="59" t="s">
        <v>625</v>
      </c>
      <c r="F31" s="78">
        <v>43100</v>
      </c>
      <c r="G31" s="124" t="s">
        <v>1993</v>
      </c>
      <c r="H31" s="69">
        <v>6.0000000000058806</v>
      </c>
      <c r="I31" s="72" t="s">
        <v>28</v>
      </c>
      <c r="J31" s="72" t="s">
        <v>123</v>
      </c>
      <c r="K31" s="73">
        <v>4.9300000000036065E-2</v>
      </c>
      <c r="L31" s="73">
        <v>4.9300000000036065E-2</v>
      </c>
      <c r="M31" s="69">
        <v>543418.33524199994</v>
      </c>
      <c r="N31" s="71">
        <v>93.88</v>
      </c>
      <c r="O31" s="69">
        <v>510.16113311200002</v>
      </c>
      <c r="P31" s="70">
        <f t="shared" si="0"/>
        <v>1.7659139425871804E-2</v>
      </c>
      <c r="Q31" s="70">
        <f>O31/'סכום נכסי הקרן'!$C$41</f>
        <v>1.9561749944232024E-3</v>
      </c>
    </row>
    <row r="32" spans="1:17">
      <c r="A32" s="62" t="s">
        <v>1885</v>
      </c>
      <c r="B32" s="72" t="s">
        <v>1616</v>
      </c>
      <c r="C32" s="59">
        <v>5023</v>
      </c>
      <c r="D32" s="124" t="s">
        <v>1993</v>
      </c>
      <c r="E32" s="59" t="s">
        <v>625</v>
      </c>
      <c r="F32" s="78">
        <v>42551</v>
      </c>
      <c r="G32" s="124" t="s">
        <v>1993</v>
      </c>
      <c r="H32" s="69">
        <v>7.259999999968703</v>
      </c>
      <c r="I32" s="72" t="s">
        <v>28</v>
      </c>
      <c r="J32" s="72" t="s">
        <v>123</v>
      </c>
      <c r="K32" s="73">
        <v>5.6199999999810506E-2</v>
      </c>
      <c r="L32" s="73">
        <v>5.6199999999810506E-2</v>
      </c>
      <c r="M32" s="69">
        <v>81834.656583000004</v>
      </c>
      <c r="N32" s="71">
        <v>114.79</v>
      </c>
      <c r="O32" s="69">
        <v>93.937959669000008</v>
      </c>
      <c r="P32" s="70">
        <f t="shared" si="0"/>
        <v>3.2516462339215661E-3</v>
      </c>
      <c r="Q32" s="70">
        <f>O32/'סכום נכסי הקרן'!$C$41</f>
        <v>3.6019813310884051E-4</v>
      </c>
    </row>
    <row r="33" spans="1:17">
      <c r="A33" s="62" t="s">
        <v>1885</v>
      </c>
      <c r="B33" s="72" t="s">
        <v>1616</v>
      </c>
      <c r="C33" s="59">
        <v>5210</v>
      </c>
      <c r="D33" s="124" t="s">
        <v>1993</v>
      </c>
      <c r="E33" s="59" t="s">
        <v>625</v>
      </c>
      <c r="F33" s="78">
        <v>42643</v>
      </c>
      <c r="G33" s="124" t="s">
        <v>1993</v>
      </c>
      <c r="H33" s="69">
        <v>6.8399999999994563</v>
      </c>
      <c r="I33" s="72" t="s">
        <v>28</v>
      </c>
      <c r="J33" s="72" t="s">
        <v>123</v>
      </c>
      <c r="K33" s="73">
        <v>4.4999999999999998E-2</v>
      </c>
      <c r="L33" s="73">
        <v>4.4999999999999998E-2</v>
      </c>
      <c r="M33" s="69">
        <v>61308.548750000002</v>
      </c>
      <c r="N33" s="71">
        <v>119.75</v>
      </c>
      <c r="O33" s="69">
        <v>73.416956005999992</v>
      </c>
      <c r="P33" s="70">
        <f t="shared" si="0"/>
        <v>2.5413152398037014E-3</v>
      </c>
      <c r="Q33" s="70">
        <f>O33/'סכום נכסי הקרן'!$C$41</f>
        <v>2.8151186788679994E-4</v>
      </c>
    </row>
    <row r="34" spans="1:17">
      <c r="A34" s="62" t="s">
        <v>1885</v>
      </c>
      <c r="B34" s="72" t="s">
        <v>1616</v>
      </c>
      <c r="C34" s="59">
        <v>6025</v>
      </c>
      <c r="D34" s="124" t="s">
        <v>1993</v>
      </c>
      <c r="E34" s="59" t="s">
        <v>625</v>
      </c>
      <c r="F34" s="78">
        <v>43100</v>
      </c>
      <c r="G34" s="124" t="s">
        <v>1993</v>
      </c>
      <c r="H34" s="69">
        <v>7.7100000000208055</v>
      </c>
      <c r="I34" s="72" t="s">
        <v>28</v>
      </c>
      <c r="J34" s="72" t="s">
        <v>123</v>
      </c>
      <c r="K34" s="73">
        <v>5.0500000000142584E-2</v>
      </c>
      <c r="L34" s="73">
        <v>5.0500000000142584E-2</v>
      </c>
      <c r="M34" s="69">
        <v>78491.566311999995</v>
      </c>
      <c r="N34" s="71">
        <v>120.63</v>
      </c>
      <c r="O34" s="69">
        <v>94.684364993000003</v>
      </c>
      <c r="P34" s="70">
        <f t="shared" si="0"/>
        <v>3.2774829251730636E-3</v>
      </c>
      <c r="Q34" s="70">
        <f>O34/'סכום נכסי הקרן'!$C$41</f>
        <v>3.6306016891624607E-4</v>
      </c>
    </row>
    <row r="35" spans="1:17">
      <c r="A35" s="62" t="s">
        <v>1885</v>
      </c>
      <c r="B35" s="72" t="s">
        <v>1616</v>
      </c>
      <c r="C35" s="59">
        <v>5022</v>
      </c>
      <c r="D35" s="124" t="s">
        <v>1993</v>
      </c>
      <c r="E35" s="59" t="s">
        <v>625</v>
      </c>
      <c r="F35" s="78">
        <v>42551</v>
      </c>
      <c r="G35" s="124" t="s">
        <v>1993</v>
      </c>
      <c r="H35" s="69">
        <v>6.8099999999966254</v>
      </c>
      <c r="I35" s="72" t="s">
        <v>28</v>
      </c>
      <c r="J35" s="72" t="s">
        <v>123</v>
      </c>
      <c r="K35" s="73">
        <v>2.5800000000035336E-2</v>
      </c>
      <c r="L35" s="73">
        <v>2.5800000000035336E-2</v>
      </c>
      <c r="M35" s="69">
        <v>54564.480736999998</v>
      </c>
      <c r="N35" s="71">
        <v>114.1</v>
      </c>
      <c r="O35" s="69">
        <v>62.258055941000009</v>
      </c>
      <c r="P35" s="70">
        <f t="shared" si="0"/>
        <v>2.1550518432075063E-3</v>
      </c>
      <c r="Q35" s="70">
        <f>O35/'סכום נכסי הקרן'!$C$41</f>
        <v>2.3872389393969772E-4</v>
      </c>
    </row>
    <row r="36" spans="1:17">
      <c r="A36" s="62" t="s">
        <v>1885</v>
      </c>
      <c r="B36" s="72" t="s">
        <v>1616</v>
      </c>
      <c r="C36" s="59">
        <v>6024</v>
      </c>
      <c r="D36" s="124" t="s">
        <v>1993</v>
      </c>
      <c r="E36" s="59" t="s">
        <v>625</v>
      </c>
      <c r="F36" s="78">
        <v>43100</v>
      </c>
      <c r="G36" s="124" t="s">
        <v>1993</v>
      </c>
      <c r="H36" s="69">
        <v>7.0900000000024352</v>
      </c>
      <c r="I36" s="72" t="s">
        <v>28</v>
      </c>
      <c r="J36" s="72" t="s">
        <v>123</v>
      </c>
      <c r="K36" s="73">
        <v>2.3500000000060868E-2</v>
      </c>
      <c r="L36" s="73">
        <v>2.3500000000060868E-2</v>
      </c>
      <c r="M36" s="69">
        <v>56672.301991999993</v>
      </c>
      <c r="N36" s="71">
        <f t="shared" ref="N36" si="1">O36/M36*100000</f>
        <v>114.55458992501201</v>
      </c>
      <c r="O36" s="69">
        <v>64.920723148000008</v>
      </c>
      <c r="P36" s="70">
        <f t="shared" si="0"/>
        <v>2.2472196082551563E-3</v>
      </c>
      <c r="Q36" s="70">
        <f>O36/'סכום נכסי הקרן'!$C$41</f>
        <v>2.4893369368871266E-4</v>
      </c>
    </row>
    <row r="37" spans="1:17">
      <c r="A37" s="62" t="s">
        <v>1885</v>
      </c>
      <c r="B37" s="72" t="s">
        <v>1616</v>
      </c>
      <c r="C37" s="59">
        <v>5209</v>
      </c>
      <c r="D37" s="124" t="s">
        <v>1993</v>
      </c>
      <c r="E37" s="59" t="s">
        <v>625</v>
      </c>
      <c r="F37" s="78">
        <v>42643</v>
      </c>
      <c r="G37" s="124" t="s">
        <v>1993</v>
      </c>
      <c r="H37" s="69">
        <v>5.8800000000602122</v>
      </c>
      <c r="I37" s="72" t="s">
        <v>28</v>
      </c>
      <c r="J37" s="72" t="s">
        <v>123</v>
      </c>
      <c r="K37" s="73">
        <v>2.3500000000222617E-2</v>
      </c>
      <c r="L37" s="73">
        <v>2.3500000000222617E-2</v>
      </c>
      <c r="M37" s="69">
        <v>41046.854739000002</v>
      </c>
      <c r="N37" s="71">
        <v>114.91</v>
      </c>
      <c r="O37" s="69">
        <v>47.166954556999997</v>
      </c>
      <c r="P37" s="70">
        <f t="shared" si="0"/>
        <v>1.6326759777541945E-3</v>
      </c>
      <c r="Q37" s="70">
        <f>O37/'סכום נכסי הקרן'!$C$41</f>
        <v>1.8085818593170403E-4</v>
      </c>
    </row>
    <row r="38" spans="1:17">
      <c r="A38" s="62" t="s">
        <v>1886</v>
      </c>
      <c r="B38" s="72" t="s">
        <v>1616</v>
      </c>
      <c r="C38" s="59">
        <v>9902</v>
      </c>
      <c r="D38" s="124" t="s">
        <v>1993</v>
      </c>
      <c r="E38" s="59" t="s">
        <v>625</v>
      </c>
      <c r="F38" s="78">
        <v>45286</v>
      </c>
      <c r="G38" s="124" t="s">
        <v>1993</v>
      </c>
      <c r="H38" s="101">
        <v>8.39</v>
      </c>
      <c r="I38" s="72" t="s">
        <v>28</v>
      </c>
      <c r="J38" s="72" t="s">
        <v>123</v>
      </c>
      <c r="K38" s="73">
        <v>4.4699999999999997E-2</v>
      </c>
      <c r="L38" s="73">
        <v>4.4699999999999997E-2</v>
      </c>
      <c r="M38" s="69">
        <v>25634.535792999999</v>
      </c>
      <c r="N38" s="71">
        <v>104.551463</v>
      </c>
      <c r="O38" s="69">
        <v>26.801282218000001</v>
      </c>
      <c r="P38" s="70">
        <f t="shared" si="0"/>
        <v>9.2772175056286756E-4</v>
      </c>
      <c r="Q38" s="70">
        <f>O38/'סכום נכסי הקרן'!$C$41</f>
        <v>1.0276752714092168E-4</v>
      </c>
    </row>
    <row r="39" spans="1:17">
      <c r="A39" s="62" t="s">
        <v>1886</v>
      </c>
      <c r="B39" s="72" t="s">
        <v>1616</v>
      </c>
      <c r="C39" s="59">
        <v>9903</v>
      </c>
      <c r="D39" s="124" t="s">
        <v>1993</v>
      </c>
      <c r="E39" s="59" t="s">
        <v>625</v>
      </c>
      <c r="F39" s="78">
        <v>45286</v>
      </c>
      <c r="G39" s="124" t="s">
        <v>1993</v>
      </c>
      <c r="H39" s="69">
        <v>8.2799999999999994</v>
      </c>
      <c r="I39" s="72" t="s">
        <v>28</v>
      </c>
      <c r="J39" s="72" t="s">
        <v>123</v>
      </c>
      <c r="K39" s="73">
        <v>7.9500000000000001E-2</v>
      </c>
      <c r="L39" s="73">
        <v>7.9500000000000001E-2</v>
      </c>
      <c r="M39" s="69">
        <v>257924.05903999999</v>
      </c>
      <c r="N39" s="71">
        <v>103.45296500000001</v>
      </c>
      <c r="O39" s="69">
        <v>266.83008651499995</v>
      </c>
      <c r="P39" s="70">
        <f t="shared" si="0"/>
        <v>9.2362773150563727E-3</v>
      </c>
      <c r="Q39" s="70">
        <f>O39/'סכום נכסי הקרן'!$C$41</f>
        <v>1.0231401592991031E-3</v>
      </c>
    </row>
    <row r="40" spans="1:17">
      <c r="A40" s="62" t="s">
        <v>1886</v>
      </c>
      <c r="B40" s="72" t="s">
        <v>1616</v>
      </c>
      <c r="C40" s="59">
        <v>9901</v>
      </c>
      <c r="D40" s="124" t="s">
        <v>1993</v>
      </c>
      <c r="E40" s="59" t="s">
        <v>625</v>
      </c>
      <c r="F40" s="78">
        <v>45286</v>
      </c>
      <c r="G40" s="124" t="s">
        <v>1993</v>
      </c>
      <c r="H40" s="69">
        <v>7.92</v>
      </c>
      <c r="I40" s="72" t="s">
        <v>28</v>
      </c>
      <c r="J40" s="72" t="s">
        <v>123</v>
      </c>
      <c r="K40" s="73">
        <v>7.6600000000000001E-2</v>
      </c>
      <c r="L40" s="73">
        <v>7.6600000000000001E-2</v>
      </c>
      <c r="M40" s="69">
        <v>51722.44714199999</v>
      </c>
      <c r="N40" s="71">
        <v>104.248654</v>
      </c>
      <c r="O40" s="69">
        <v>53.919954973000003</v>
      </c>
      <c r="P40" s="70">
        <f t="shared" si="0"/>
        <v>1.8664299196934249E-3</v>
      </c>
      <c r="Q40" s="70">
        <f>O40/'סכום נכסי הקרן'!$C$41</f>
        <v>2.0675206473530269E-4</v>
      </c>
    </row>
    <row r="41" spans="1:17">
      <c r="A41" s="62" t="s">
        <v>1886</v>
      </c>
      <c r="B41" s="72" t="s">
        <v>1616</v>
      </c>
      <c r="C41" s="59">
        <v>9900</v>
      </c>
      <c r="D41" s="124" t="s">
        <v>1993</v>
      </c>
      <c r="E41" s="59" t="s">
        <v>625</v>
      </c>
      <c r="F41" s="78">
        <v>45286</v>
      </c>
      <c r="G41" s="124" t="s">
        <v>1993</v>
      </c>
      <c r="H41" s="69">
        <v>8.3800000000000008</v>
      </c>
      <c r="I41" s="72" t="s">
        <v>28</v>
      </c>
      <c r="J41" s="72" t="s">
        <v>123</v>
      </c>
      <c r="K41" s="73">
        <v>7.1099999999999997E-2</v>
      </c>
      <c r="L41" s="73">
        <v>7.1099999999999997E-2</v>
      </c>
      <c r="M41" s="69">
        <v>94949.576562000017</v>
      </c>
      <c r="N41" s="71">
        <v>85.123093999999995</v>
      </c>
      <c r="O41" s="69">
        <v>80.824017300000008</v>
      </c>
      <c r="P41" s="70">
        <f t="shared" si="0"/>
        <v>2.7977093859606734E-3</v>
      </c>
      <c r="Q41" s="70">
        <f>O41/'סכום נכסי הקרן'!$C$41</f>
        <v>3.099136945745688E-4</v>
      </c>
    </row>
    <row r="42" spans="1:17">
      <c r="A42" s="62" t="s">
        <v>1886</v>
      </c>
      <c r="B42" s="72" t="s">
        <v>1616</v>
      </c>
      <c r="C42" s="59">
        <v>9897</v>
      </c>
      <c r="D42" s="124" t="s">
        <v>1993</v>
      </c>
      <c r="E42" s="59" t="s">
        <v>625</v>
      </c>
      <c r="F42" s="78">
        <v>45286</v>
      </c>
      <c r="G42" s="124" t="s">
        <v>1993</v>
      </c>
      <c r="H42" s="69">
        <v>8.8800000000000008</v>
      </c>
      <c r="I42" s="72" t="s">
        <v>28</v>
      </c>
      <c r="J42" s="72" t="s">
        <v>123</v>
      </c>
      <c r="K42" s="73">
        <v>4.6600000000000003E-2</v>
      </c>
      <c r="L42" s="73">
        <v>4.6600000000000003E-2</v>
      </c>
      <c r="M42" s="69">
        <v>44881.817127000002</v>
      </c>
      <c r="N42" s="71">
        <v>139.14890399999999</v>
      </c>
      <c r="O42" s="69">
        <v>62.452551334999995</v>
      </c>
      <c r="P42" s="70">
        <f t="shared" si="0"/>
        <v>2.1617842676463976E-3</v>
      </c>
      <c r="Q42" s="70">
        <f>O42/'סכום נכסי הקרן'!$C$41</f>
        <v>2.3946967209012717E-4</v>
      </c>
    </row>
    <row r="43" spans="1:17">
      <c r="A43" s="62" t="s">
        <v>1886</v>
      </c>
      <c r="B43" s="72" t="s">
        <v>1616</v>
      </c>
      <c r="C43" s="59">
        <v>9896</v>
      </c>
      <c r="D43" s="124" t="s">
        <v>1993</v>
      </c>
      <c r="E43" s="59" t="s">
        <v>625</v>
      </c>
      <c r="F43" s="78">
        <v>45286</v>
      </c>
      <c r="G43" s="124" t="s">
        <v>1993</v>
      </c>
      <c r="H43" s="69">
        <v>9.57</v>
      </c>
      <c r="I43" s="72" t="s">
        <v>28</v>
      </c>
      <c r="J43" s="72" t="s">
        <v>123</v>
      </c>
      <c r="K43" s="73">
        <v>4.4600000000000001E-2</v>
      </c>
      <c r="L43" s="73">
        <v>4.4600000000000001E-2</v>
      </c>
      <c r="M43" s="69">
        <v>68906.007133000006</v>
      </c>
      <c r="N43" s="71">
        <v>105.39944300000001</v>
      </c>
      <c r="O43" s="69">
        <v>72.626556605000005</v>
      </c>
      <c r="P43" s="70">
        <f t="shared" si="0"/>
        <v>2.5139557011825573E-3</v>
      </c>
      <c r="Q43" s="70">
        <f>O43/'סכום נכסי הקרן'!$C$41</f>
        <v>2.7848114005692468E-4</v>
      </c>
    </row>
    <row r="44" spans="1:17">
      <c r="A44" s="62" t="s">
        <v>1886</v>
      </c>
      <c r="B44" s="72" t="s">
        <v>1616</v>
      </c>
      <c r="C44" s="59">
        <v>9898</v>
      </c>
      <c r="D44" s="124" t="s">
        <v>1993</v>
      </c>
      <c r="E44" s="59" t="s">
        <v>625</v>
      </c>
      <c r="F44" s="78">
        <v>45286</v>
      </c>
      <c r="G44" s="124" t="s">
        <v>1993</v>
      </c>
      <c r="H44" s="69">
        <v>9.99</v>
      </c>
      <c r="I44" s="72" t="s">
        <v>28</v>
      </c>
      <c r="J44" s="72" t="s">
        <v>123</v>
      </c>
      <c r="K44" s="73">
        <v>2.5899999999999999E-2</v>
      </c>
      <c r="L44" s="73">
        <v>2.5899999999999999E-2</v>
      </c>
      <c r="M44" s="69">
        <v>12637.382744</v>
      </c>
      <c r="N44" s="71">
        <v>130.05219399999999</v>
      </c>
      <c r="O44" s="69">
        <v>16.435191154000002</v>
      </c>
      <c r="P44" s="70">
        <f t="shared" si="0"/>
        <v>5.689013004752441E-4</v>
      </c>
      <c r="Q44" s="70">
        <f>O44/'סכום נכסי הקרן'!$C$41</f>
        <v>6.3019520456024294E-5</v>
      </c>
    </row>
    <row r="45" spans="1:17">
      <c r="A45" s="62" t="s">
        <v>1886</v>
      </c>
      <c r="B45" s="72" t="s">
        <v>1616</v>
      </c>
      <c r="C45" s="59">
        <v>9899</v>
      </c>
      <c r="D45" s="124" t="s">
        <v>1993</v>
      </c>
      <c r="E45" s="59" t="s">
        <v>625</v>
      </c>
      <c r="F45" s="78">
        <v>45286</v>
      </c>
      <c r="G45" s="124" t="s">
        <v>1993</v>
      </c>
      <c r="H45" s="69">
        <v>9.58</v>
      </c>
      <c r="I45" s="72" t="s">
        <v>28</v>
      </c>
      <c r="J45" s="72" t="s">
        <v>123</v>
      </c>
      <c r="K45" s="73">
        <v>2.9899999999999999E-2</v>
      </c>
      <c r="L45" s="73">
        <v>2.9899999999999999E-2</v>
      </c>
      <c r="M45" s="69">
        <v>14710.054244999999</v>
      </c>
      <c r="N45" s="71">
        <v>125.826601</v>
      </c>
      <c r="O45" s="69">
        <v>18.509161890999998</v>
      </c>
      <c r="P45" s="70">
        <f t="shared" si="0"/>
        <v>6.4069143898785505E-4</v>
      </c>
      <c r="Q45" s="70">
        <f>O45/'סכום נכסי הקרן'!$C$41</f>
        <v>7.0972007291186966E-5</v>
      </c>
    </row>
    <row r="46" spans="1:17">
      <c r="A46" s="123" t="s">
        <v>1993</v>
      </c>
      <c r="B46" s="124" t="s">
        <v>1993</v>
      </c>
      <c r="C46" s="124" t="s">
        <v>1993</v>
      </c>
      <c r="D46" s="124" t="s">
        <v>1993</v>
      </c>
      <c r="E46" s="124" t="s">
        <v>1993</v>
      </c>
      <c r="F46" s="124" t="s">
        <v>1993</v>
      </c>
      <c r="G46" s="124" t="s">
        <v>1993</v>
      </c>
      <c r="H46" s="124" t="s">
        <v>1993</v>
      </c>
      <c r="I46" s="124" t="s">
        <v>1993</v>
      </c>
      <c r="J46" s="124" t="s">
        <v>1993</v>
      </c>
      <c r="K46" s="124" t="s">
        <v>1993</v>
      </c>
      <c r="L46" s="124" t="s">
        <v>1993</v>
      </c>
      <c r="M46" s="124" t="s">
        <v>1993</v>
      </c>
      <c r="N46" s="124" t="s">
        <v>1993</v>
      </c>
      <c r="O46" s="124" t="s">
        <v>1993</v>
      </c>
      <c r="P46" s="124" t="s">
        <v>1993</v>
      </c>
      <c r="Q46" s="124" t="s">
        <v>1993</v>
      </c>
    </row>
    <row r="47" spans="1:17">
      <c r="A47" s="75" t="s">
        <v>37</v>
      </c>
      <c r="B47" s="121" t="s">
        <v>1993</v>
      </c>
      <c r="C47" s="121" t="s">
        <v>1993</v>
      </c>
      <c r="D47" s="121" t="s">
        <v>1993</v>
      </c>
      <c r="E47" s="121" t="s">
        <v>1993</v>
      </c>
      <c r="F47" s="121" t="s">
        <v>1993</v>
      </c>
      <c r="G47" s="121" t="s">
        <v>1993</v>
      </c>
      <c r="H47" s="66">
        <v>4.4352589229519976</v>
      </c>
      <c r="I47" s="121" t="s">
        <v>1993</v>
      </c>
      <c r="J47" s="121" t="s">
        <v>1993</v>
      </c>
      <c r="K47" s="121" t="s">
        <v>1993</v>
      </c>
      <c r="L47" s="77">
        <v>5.5948124732217087E-2</v>
      </c>
      <c r="M47" s="121" t="s">
        <v>1993</v>
      </c>
      <c r="N47" s="121" t="s">
        <v>1993</v>
      </c>
      <c r="O47" s="66">
        <f>SUM(O48:O278)</f>
        <v>14227.534291576007</v>
      </c>
      <c r="P47" s="67">
        <f t="shared" si="0"/>
        <v>0.49248363984277643</v>
      </c>
      <c r="Q47" s="67">
        <f>O47/'סכום נכסי הקרן'!$C$41</f>
        <v>5.4554424096767709E-2</v>
      </c>
    </row>
    <row r="48" spans="1:17">
      <c r="A48" s="62" t="s">
        <v>1887</v>
      </c>
      <c r="B48" s="72" t="s">
        <v>1625</v>
      </c>
      <c r="C48" s="59" t="s">
        <v>1626</v>
      </c>
      <c r="D48" s="124" t="s">
        <v>1993</v>
      </c>
      <c r="E48" s="59" t="s">
        <v>319</v>
      </c>
      <c r="F48" s="78">
        <v>42368</v>
      </c>
      <c r="G48" s="59" t="s">
        <v>291</v>
      </c>
      <c r="H48" s="69">
        <v>6.819999999846952</v>
      </c>
      <c r="I48" s="72" t="s">
        <v>119</v>
      </c>
      <c r="J48" s="72" t="s">
        <v>123</v>
      </c>
      <c r="K48" s="73">
        <v>3.1699999999999999E-2</v>
      </c>
      <c r="L48" s="73">
        <v>2.3899999999234759E-2</v>
      </c>
      <c r="M48" s="69">
        <v>13765.962609999999</v>
      </c>
      <c r="N48" s="71">
        <v>118.66</v>
      </c>
      <c r="O48" s="69">
        <v>16.334692574999998</v>
      </c>
      <c r="P48" s="70">
        <f t="shared" si="0"/>
        <v>5.6542255953738159E-4</v>
      </c>
      <c r="Q48" s="70">
        <f>O48/'סכום נכסי הקרן'!$C$41</f>
        <v>6.2634166115101353E-5</v>
      </c>
    </row>
    <row r="49" spans="1:17">
      <c r="A49" s="62" t="s">
        <v>1887</v>
      </c>
      <c r="B49" s="72" t="s">
        <v>1625</v>
      </c>
      <c r="C49" s="59" t="s">
        <v>1627</v>
      </c>
      <c r="D49" s="124" t="s">
        <v>1993</v>
      </c>
      <c r="E49" s="59" t="s">
        <v>319</v>
      </c>
      <c r="F49" s="78">
        <v>42388</v>
      </c>
      <c r="G49" s="59" t="s">
        <v>291</v>
      </c>
      <c r="H49" s="69">
        <v>6.8200000000209595</v>
      </c>
      <c r="I49" s="72" t="s">
        <v>119</v>
      </c>
      <c r="J49" s="72" t="s">
        <v>123</v>
      </c>
      <c r="K49" s="73">
        <v>3.1899999999999998E-2</v>
      </c>
      <c r="L49" s="73">
        <v>2.4099999999886469E-2</v>
      </c>
      <c r="M49" s="69">
        <v>19272.347809999999</v>
      </c>
      <c r="N49" s="71">
        <v>118.83</v>
      </c>
      <c r="O49" s="69">
        <v>22.901330886</v>
      </c>
      <c r="P49" s="70">
        <f t="shared" si="0"/>
        <v>7.9272560943036987E-4</v>
      </c>
      <c r="Q49" s="70">
        <f>O49/'סכום נכסי הקרן'!$C$41</f>
        <v>8.7813453261187285E-5</v>
      </c>
    </row>
    <row r="50" spans="1:17">
      <c r="A50" s="62" t="s">
        <v>1887</v>
      </c>
      <c r="B50" s="72" t="s">
        <v>1625</v>
      </c>
      <c r="C50" s="59" t="s">
        <v>1628</v>
      </c>
      <c r="D50" s="124" t="s">
        <v>1993</v>
      </c>
      <c r="E50" s="59" t="s">
        <v>319</v>
      </c>
      <c r="F50" s="78">
        <v>42509</v>
      </c>
      <c r="G50" s="59" t="s">
        <v>291</v>
      </c>
      <c r="H50" s="69">
        <v>6.8800000000778985</v>
      </c>
      <c r="I50" s="72" t="s">
        <v>119</v>
      </c>
      <c r="J50" s="72" t="s">
        <v>123</v>
      </c>
      <c r="K50" s="73">
        <v>2.7400000000000001E-2</v>
      </c>
      <c r="L50" s="73">
        <v>2.590000000043478E-2</v>
      </c>
      <c r="M50" s="69">
        <v>19272.347809999999</v>
      </c>
      <c r="N50" s="71">
        <v>114.57</v>
      </c>
      <c r="O50" s="69">
        <v>22.080328756</v>
      </c>
      <c r="P50" s="70">
        <f t="shared" si="0"/>
        <v>7.6430676263549888E-4</v>
      </c>
      <c r="Q50" s="70">
        <f>O50/'סכום נכסי הקרן'!$C$41</f>
        <v>8.4665381538676036E-5</v>
      </c>
    </row>
    <row r="51" spans="1:17">
      <c r="A51" s="62" t="s">
        <v>1887</v>
      </c>
      <c r="B51" s="72" t="s">
        <v>1625</v>
      </c>
      <c r="C51" s="59" t="s">
        <v>1629</v>
      </c>
      <c r="D51" s="124" t="s">
        <v>1993</v>
      </c>
      <c r="E51" s="59" t="s">
        <v>319</v>
      </c>
      <c r="F51" s="78">
        <v>42723</v>
      </c>
      <c r="G51" s="59" t="s">
        <v>291</v>
      </c>
      <c r="H51" s="69">
        <v>6.790000000939024</v>
      </c>
      <c r="I51" s="72" t="s">
        <v>119</v>
      </c>
      <c r="J51" s="72" t="s">
        <v>123</v>
      </c>
      <c r="K51" s="73">
        <v>3.15E-2</v>
      </c>
      <c r="L51" s="73">
        <v>2.7500000003130083E-2</v>
      </c>
      <c r="M51" s="69">
        <v>2753.1924899999999</v>
      </c>
      <c r="N51" s="71">
        <v>116.04</v>
      </c>
      <c r="O51" s="69">
        <v>3.1948047000000002</v>
      </c>
      <c r="P51" s="70">
        <f t="shared" si="0"/>
        <v>1.1058761237176555E-4</v>
      </c>
      <c r="Q51" s="70">
        <f>O51/'סכום נכסי הקרן'!$C$41</f>
        <v>1.225024146407032E-5</v>
      </c>
    </row>
    <row r="52" spans="1:17">
      <c r="A52" s="62" t="s">
        <v>1887</v>
      </c>
      <c r="B52" s="72" t="s">
        <v>1625</v>
      </c>
      <c r="C52" s="59" t="s">
        <v>1630</v>
      </c>
      <c r="D52" s="124" t="s">
        <v>1993</v>
      </c>
      <c r="E52" s="59" t="s">
        <v>319</v>
      </c>
      <c r="F52" s="78">
        <v>42918</v>
      </c>
      <c r="G52" s="59" t="s">
        <v>291</v>
      </c>
      <c r="H52" s="69">
        <v>6.7600000001072882</v>
      </c>
      <c r="I52" s="72" t="s">
        <v>119</v>
      </c>
      <c r="J52" s="72" t="s">
        <v>123</v>
      </c>
      <c r="K52" s="73">
        <v>3.1899999999999998E-2</v>
      </c>
      <c r="L52" s="73">
        <v>2.9900000000523667E-2</v>
      </c>
      <c r="M52" s="69">
        <v>13765.962609999999</v>
      </c>
      <c r="N52" s="71">
        <v>113.75</v>
      </c>
      <c r="O52" s="69">
        <v>15.658782382</v>
      </c>
      <c r="P52" s="70">
        <f t="shared" si="0"/>
        <v>5.4202604505823083E-4</v>
      </c>
      <c r="Q52" s="70">
        <f>O52/'סכום נכסי הקרן'!$C$41</f>
        <v>6.0042438654491215E-5</v>
      </c>
    </row>
    <row r="53" spans="1:17">
      <c r="A53" s="62" t="s">
        <v>1887</v>
      </c>
      <c r="B53" s="72" t="s">
        <v>1625</v>
      </c>
      <c r="C53" s="59" t="s">
        <v>1631</v>
      </c>
      <c r="D53" s="124" t="s">
        <v>1993</v>
      </c>
      <c r="E53" s="59" t="s">
        <v>319</v>
      </c>
      <c r="F53" s="78">
        <v>43915</v>
      </c>
      <c r="G53" s="59" t="s">
        <v>291</v>
      </c>
      <c r="H53" s="69">
        <v>6.790000000044019</v>
      </c>
      <c r="I53" s="72" t="s">
        <v>119</v>
      </c>
      <c r="J53" s="72" t="s">
        <v>123</v>
      </c>
      <c r="K53" s="73">
        <v>2.6600000000000002E-2</v>
      </c>
      <c r="L53" s="73">
        <v>3.5600000000249661E-2</v>
      </c>
      <c r="M53" s="69">
        <v>28980.974068</v>
      </c>
      <c r="N53" s="71">
        <v>105.04</v>
      </c>
      <c r="O53" s="69">
        <v>30.441617653999998</v>
      </c>
      <c r="P53" s="70">
        <f t="shared" si="0"/>
        <v>1.053731332337794E-3</v>
      </c>
      <c r="Q53" s="70">
        <f>O53/'סכום נכסי הקרן'!$C$41</f>
        <v>1.1672612313935992E-4</v>
      </c>
    </row>
    <row r="54" spans="1:17">
      <c r="A54" s="62" t="s">
        <v>1887</v>
      </c>
      <c r="B54" s="72" t="s">
        <v>1625</v>
      </c>
      <c r="C54" s="59" t="s">
        <v>1632</v>
      </c>
      <c r="D54" s="124" t="s">
        <v>1993</v>
      </c>
      <c r="E54" s="59" t="s">
        <v>319</v>
      </c>
      <c r="F54" s="78">
        <v>44168</v>
      </c>
      <c r="G54" s="59" t="s">
        <v>291</v>
      </c>
      <c r="H54" s="69">
        <v>6.9100000000756712</v>
      </c>
      <c r="I54" s="72" t="s">
        <v>119</v>
      </c>
      <c r="J54" s="72" t="s">
        <v>123</v>
      </c>
      <c r="K54" s="73">
        <v>1.89E-2</v>
      </c>
      <c r="L54" s="73">
        <v>3.8100000000512606E-2</v>
      </c>
      <c r="M54" s="69">
        <v>29351.732753</v>
      </c>
      <c r="N54" s="71">
        <v>97.7</v>
      </c>
      <c r="O54" s="69">
        <v>28.676640613000004</v>
      </c>
      <c r="P54" s="70">
        <f t="shared" si="0"/>
        <v>9.9263695719330625E-4</v>
      </c>
      <c r="Q54" s="70">
        <f>O54/'סכום נכסי הקרן'!$C$41</f>
        <v>1.0995844969415987E-4</v>
      </c>
    </row>
    <row r="55" spans="1:17">
      <c r="A55" s="62" t="s">
        <v>1887</v>
      </c>
      <c r="B55" s="72" t="s">
        <v>1625</v>
      </c>
      <c r="C55" s="59" t="s">
        <v>1633</v>
      </c>
      <c r="D55" s="124" t="s">
        <v>1993</v>
      </c>
      <c r="E55" s="59" t="s">
        <v>319</v>
      </c>
      <c r="F55" s="78">
        <v>44277</v>
      </c>
      <c r="G55" s="59" t="s">
        <v>291</v>
      </c>
      <c r="H55" s="69">
        <v>6.8200000000115937</v>
      </c>
      <c r="I55" s="72" t="s">
        <v>119</v>
      </c>
      <c r="J55" s="72" t="s">
        <v>123</v>
      </c>
      <c r="K55" s="73">
        <v>1.9E-2</v>
      </c>
      <c r="L55" s="73">
        <v>4.6200000000164249E-2</v>
      </c>
      <c r="M55" s="69">
        <v>44634.302187000001</v>
      </c>
      <c r="N55" s="71">
        <v>92.75</v>
      </c>
      <c r="O55" s="69">
        <v>41.398313536000003</v>
      </c>
      <c r="P55" s="70">
        <f t="shared" si="0"/>
        <v>1.4329954660965607E-3</v>
      </c>
      <c r="Q55" s="70">
        <f>O55/'סכום נכסי הקרן'!$C$41</f>
        <v>1.5873876015685428E-4</v>
      </c>
    </row>
    <row r="56" spans="1:17">
      <c r="A56" s="62" t="s">
        <v>1888</v>
      </c>
      <c r="B56" s="72" t="s">
        <v>1616</v>
      </c>
      <c r="C56" s="59">
        <v>4069</v>
      </c>
      <c r="D56" s="124" t="s">
        <v>1993</v>
      </c>
      <c r="E56" s="59" t="s">
        <v>325</v>
      </c>
      <c r="F56" s="78">
        <v>42052</v>
      </c>
      <c r="G56" s="59" t="s">
        <v>121</v>
      </c>
      <c r="H56" s="69">
        <v>4.0099999999993736</v>
      </c>
      <c r="I56" s="72" t="s">
        <v>632</v>
      </c>
      <c r="J56" s="72" t="s">
        <v>123</v>
      </c>
      <c r="K56" s="73">
        <v>2.9779E-2</v>
      </c>
      <c r="L56" s="73">
        <v>2.0299999999981201E-2</v>
      </c>
      <c r="M56" s="69">
        <v>40711.131479999996</v>
      </c>
      <c r="N56" s="71">
        <v>117.59</v>
      </c>
      <c r="O56" s="69">
        <v>47.872220102999997</v>
      </c>
      <c r="P56" s="70">
        <f t="shared" si="0"/>
        <v>1.6570886227024787E-3</v>
      </c>
      <c r="Q56" s="70">
        <f>O56/'סכום נכסי הקרן'!$C$41</f>
        <v>1.8356247431427383E-4</v>
      </c>
    </row>
    <row r="57" spans="1:17">
      <c r="A57" s="62" t="s">
        <v>1889</v>
      </c>
      <c r="B57" s="72" t="s">
        <v>1625</v>
      </c>
      <c r="C57" s="59" t="s">
        <v>1634</v>
      </c>
      <c r="D57" s="124" t="s">
        <v>1993</v>
      </c>
      <c r="E57" s="59" t="s">
        <v>325</v>
      </c>
      <c r="F57" s="78">
        <v>42122</v>
      </c>
      <c r="G57" s="59" t="s">
        <v>121</v>
      </c>
      <c r="H57" s="69">
        <v>4.1300000000051735</v>
      </c>
      <c r="I57" s="72" t="s">
        <v>295</v>
      </c>
      <c r="J57" s="72" t="s">
        <v>123</v>
      </c>
      <c r="K57" s="73">
        <v>2.98E-2</v>
      </c>
      <c r="L57" s="73">
        <v>2.6400000000055709E-2</v>
      </c>
      <c r="M57" s="69">
        <v>263146.72583000001</v>
      </c>
      <c r="N57" s="71">
        <v>114.6</v>
      </c>
      <c r="O57" s="69">
        <v>301.56615618799998</v>
      </c>
      <c r="P57" s="70">
        <f t="shared" si="0"/>
        <v>1.0438660361605781E-2</v>
      </c>
      <c r="Q57" s="70">
        <f>O57/'סכום נכסי הקרן'!$C$41</f>
        <v>1.1563330399177588E-3</v>
      </c>
    </row>
    <row r="58" spans="1:17">
      <c r="A58" s="62" t="s">
        <v>1890</v>
      </c>
      <c r="B58" s="72" t="s">
        <v>1616</v>
      </c>
      <c r="C58" s="59">
        <v>4099</v>
      </c>
      <c r="D58" s="124" t="s">
        <v>1993</v>
      </c>
      <c r="E58" s="59" t="s">
        <v>325</v>
      </c>
      <c r="F58" s="78">
        <v>42052</v>
      </c>
      <c r="G58" s="59" t="s">
        <v>121</v>
      </c>
      <c r="H58" s="69">
        <v>3.939999999964984</v>
      </c>
      <c r="I58" s="72" t="s">
        <v>632</v>
      </c>
      <c r="J58" s="72" t="s">
        <v>123</v>
      </c>
      <c r="K58" s="73">
        <v>2.9779E-2</v>
      </c>
      <c r="L58" s="73">
        <v>2.9199999999824922E-2</v>
      </c>
      <c r="M58" s="69">
        <v>30172.334622999999</v>
      </c>
      <c r="N58" s="71">
        <v>113.58</v>
      </c>
      <c r="O58" s="69">
        <v>34.26973813</v>
      </c>
      <c r="P58" s="70">
        <f t="shared" si="0"/>
        <v>1.1862410608079904E-3</v>
      </c>
      <c r="Q58" s="70">
        <f>O58/'סכום נכסי הקרן'!$C$41</f>
        <v>1.3140476693394049E-4</v>
      </c>
    </row>
    <row r="59" spans="1:17">
      <c r="A59" s="62" t="s">
        <v>1890</v>
      </c>
      <c r="B59" s="72" t="s">
        <v>1616</v>
      </c>
      <c r="C59" s="59" t="s">
        <v>1635</v>
      </c>
      <c r="D59" s="124" t="s">
        <v>1993</v>
      </c>
      <c r="E59" s="59" t="s">
        <v>325</v>
      </c>
      <c r="F59" s="78">
        <v>42054</v>
      </c>
      <c r="G59" s="59" t="s">
        <v>121</v>
      </c>
      <c r="H59" s="69">
        <v>3.9399999985141876</v>
      </c>
      <c r="I59" s="72" t="s">
        <v>632</v>
      </c>
      <c r="J59" s="72" t="s">
        <v>123</v>
      </c>
      <c r="K59" s="73">
        <v>2.9779E-2</v>
      </c>
      <c r="L59" s="73">
        <v>2.9199999990507309E-2</v>
      </c>
      <c r="M59" s="69">
        <v>853.29002800000001</v>
      </c>
      <c r="N59" s="71">
        <v>113.58</v>
      </c>
      <c r="O59" s="69">
        <v>0.96916682600000004</v>
      </c>
      <c r="P59" s="70">
        <f t="shared" si="0"/>
        <v>3.3547542132156735E-5</v>
      </c>
      <c r="Q59" s="70">
        <f>O59/'סכום נכסי הקרן'!$C$41</f>
        <v>3.7161982506995263E-6</v>
      </c>
    </row>
    <row r="60" spans="1:17">
      <c r="A60" s="62" t="s">
        <v>1891</v>
      </c>
      <c r="B60" s="72" t="s">
        <v>1625</v>
      </c>
      <c r="C60" s="59" t="s">
        <v>1636</v>
      </c>
      <c r="D60" s="124" t="s">
        <v>1993</v>
      </c>
      <c r="E60" s="59" t="s">
        <v>1297</v>
      </c>
      <c r="F60" s="78">
        <v>40742</v>
      </c>
      <c r="G60" s="59" t="s">
        <v>1615</v>
      </c>
      <c r="H60" s="69">
        <v>2.9599999999921387</v>
      </c>
      <c r="I60" s="72" t="s">
        <v>312</v>
      </c>
      <c r="J60" s="72" t="s">
        <v>123</v>
      </c>
      <c r="K60" s="73">
        <v>4.4999999999999998E-2</v>
      </c>
      <c r="L60" s="73">
        <v>1.659999999994595E-2</v>
      </c>
      <c r="M60" s="69">
        <v>96869.829014999996</v>
      </c>
      <c r="N60" s="71">
        <v>126.06</v>
      </c>
      <c r="O60" s="69">
        <v>122.114109001</v>
      </c>
      <c r="P60" s="70">
        <f t="shared" si="0"/>
        <v>4.2269587719481298E-3</v>
      </c>
      <c r="Q60" s="70">
        <f>O60/'סכום נכסי הקרן'!$C$41</f>
        <v>4.6823748613868409E-4</v>
      </c>
    </row>
    <row r="61" spans="1:17">
      <c r="A61" s="62" t="s">
        <v>1892</v>
      </c>
      <c r="B61" s="72" t="s">
        <v>1625</v>
      </c>
      <c r="C61" s="59" t="s">
        <v>1637</v>
      </c>
      <c r="D61" s="124" t="s">
        <v>1993</v>
      </c>
      <c r="E61" s="59" t="s">
        <v>1297</v>
      </c>
      <c r="F61" s="78">
        <v>41534</v>
      </c>
      <c r="G61" s="59" t="s">
        <v>1615</v>
      </c>
      <c r="H61" s="69">
        <v>5.2699999999970872</v>
      </c>
      <c r="I61" s="72" t="s">
        <v>518</v>
      </c>
      <c r="J61" s="72" t="s">
        <v>123</v>
      </c>
      <c r="K61" s="73">
        <v>3.9842000000000002E-2</v>
      </c>
      <c r="L61" s="73">
        <v>3.3599999999961175E-2</v>
      </c>
      <c r="M61" s="69">
        <v>292871.47009800002</v>
      </c>
      <c r="N61" s="71">
        <v>116.09</v>
      </c>
      <c r="O61" s="69">
        <v>339.994465537</v>
      </c>
      <c r="P61" s="70">
        <f t="shared" si="0"/>
        <v>1.1768849646224495E-2</v>
      </c>
      <c r="Q61" s="70">
        <f>O61/'סכום נכסי הקרן'!$C$41</f>
        <v>1.3036835394901556E-3</v>
      </c>
    </row>
    <row r="62" spans="1:17">
      <c r="A62" s="62" t="s">
        <v>1893</v>
      </c>
      <c r="B62" s="72" t="s">
        <v>1625</v>
      </c>
      <c r="C62" s="59" t="s">
        <v>1638</v>
      </c>
      <c r="D62" s="124" t="s">
        <v>1993</v>
      </c>
      <c r="E62" s="59" t="s">
        <v>432</v>
      </c>
      <c r="F62" s="78">
        <v>43431</v>
      </c>
      <c r="G62" s="59" t="s">
        <v>291</v>
      </c>
      <c r="H62" s="69">
        <v>7.6999999997316237</v>
      </c>
      <c r="I62" s="72" t="s">
        <v>295</v>
      </c>
      <c r="J62" s="72" t="s">
        <v>123</v>
      </c>
      <c r="K62" s="73">
        <v>3.6600000000000001E-2</v>
      </c>
      <c r="L62" s="73">
        <v>3.4199999998802633E-2</v>
      </c>
      <c r="M62" s="69">
        <v>8558.9906879999999</v>
      </c>
      <c r="N62" s="71">
        <v>113.19</v>
      </c>
      <c r="O62" s="69">
        <v>9.6879212480000003</v>
      </c>
      <c r="P62" s="70">
        <f t="shared" si="0"/>
        <v>3.3534571914897179E-4</v>
      </c>
      <c r="Q62" s="70">
        <f>O62/'סכום נכסי הקרן'!$C$41</f>
        <v>3.7147614867631028E-5</v>
      </c>
    </row>
    <row r="63" spans="1:17">
      <c r="A63" s="62" t="s">
        <v>1893</v>
      </c>
      <c r="B63" s="72" t="s">
        <v>1625</v>
      </c>
      <c r="C63" s="59" t="s">
        <v>1639</v>
      </c>
      <c r="D63" s="124" t="s">
        <v>1993</v>
      </c>
      <c r="E63" s="59" t="s">
        <v>432</v>
      </c>
      <c r="F63" s="78">
        <v>43276</v>
      </c>
      <c r="G63" s="59" t="s">
        <v>291</v>
      </c>
      <c r="H63" s="69">
        <v>7.7500000004009388</v>
      </c>
      <c r="I63" s="72" t="s">
        <v>295</v>
      </c>
      <c r="J63" s="72" t="s">
        <v>123</v>
      </c>
      <c r="K63" s="73">
        <v>3.2599999999999997E-2</v>
      </c>
      <c r="L63" s="73">
        <v>3.5100000002127651E-2</v>
      </c>
      <c r="M63" s="69">
        <v>8527.5706179999997</v>
      </c>
      <c r="N63" s="71">
        <v>109.68</v>
      </c>
      <c r="O63" s="69">
        <v>9.3530395510000002</v>
      </c>
      <c r="P63" s="70">
        <f t="shared" si="0"/>
        <v>3.2375384710175872E-4</v>
      </c>
      <c r="Q63" s="70">
        <f>O63/'סכום נכסי הקרן'!$C$41</f>
        <v>3.5863535859562823E-5</v>
      </c>
    </row>
    <row r="64" spans="1:17">
      <c r="A64" s="62" t="s">
        <v>1893</v>
      </c>
      <c r="B64" s="72" t="s">
        <v>1625</v>
      </c>
      <c r="C64" s="59" t="s">
        <v>1640</v>
      </c>
      <c r="D64" s="124" t="s">
        <v>1993</v>
      </c>
      <c r="E64" s="59" t="s">
        <v>432</v>
      </c>
      <c r="F64" s="78">
        <v>43222</v>
      </c>
      <c r="G64" s="59" t="s">
        <v>291</v>
      </c>
      <c r="H64" s="69">
        <v>7.7599999999759621</v>
      </c>
      <c r="I64" s="72" t="s">
        <v>295</v>
      </c>
      <c r="J64" s="72" t="s">
        <v>123</v>
      </c>
      <c r="K64" s="73">
        <v>3.2199999999999999E-2</v>
      </c>
      <c r="L64" s="73">
        <v>3.5099999999982187E-2</v>
      </c>
      <c r="M64" s="69">
        <v>40750.434978999998</v>
      </c>
      <c r="N64" s="71">
        <v>110.26</v>
      </c>
      <c r="O64" s="69">
        <v>44.931432308000005</v>
      </c>
      <c r="P64" s="70">
        <f t="shared" si="0"/>
        <v>1.5552937615827746E-3</v>
      </c>
      <c r="Q64" s="70">
        <f>O64/'סכום נכסי הקרן'!$C$41</f>
        <v>1.7228624181613681E-4</v>
      </c>
    </row>
    <row r="65" spans="1:17">
      <c r="A65" s="62" t="s">
        <v>1893</v>
      </c>
      <c r="B65" s="72" t="s">
        <v>1625</v>
      </c>
      <c r="C65" s="59" t="s">
        <v>1641</v>
      </c>
      <c r="D65" s="124" t="s">
        <v>1993</v>
      </c>
      <c r="E65" s="59" t="s">
        <v>432</v>
      </c>
      <c r="F65" s="78">
        <v>43922</v>
      </c>
      <c r="G65" s="59" t="s">
        <v>291</v>
      </c>
      <c r="H65" s="69">
        <v>7.8900000003344042</v>
      </c>
      <c r="I65" s="72" t="s">
        <v>295</v>
      </c>
      <c r="J65" s="72" t="s">
        <v>123</v>
      </c>
      <c r="K65" s="73">
        <v>2.7699999999999999E-2</v>
      </c>
      <c r="L65" s="73">
        <v>3.2600000001596026E-2</v>
      </c>
      <c r="M65" s="69">
        <v>9804.5423219999993</v>
      </c>
      <c r="N65" s="71">
        <v>107.36</v>
      </c>
      <c r="O65" s="69">
        <v>10.526156332000001</v>
      </c>
      <c r="P65" s="70">
        <f t="shared" si="0"/>
        <v>3.6436108166731495E-4</v>
      </c>
      <c r="Q65" s="70">
        <f>O65/'סכום נכסי הקרן'!$C$41</f>
        <v>4.0361765073011429E-5</v>
      </c>
    </row>
    <row r="66" spans="1:17">
      <c r="A66" s="62" t="s">
        <v>1893</v>
      </c>
      <c r="B66" s="72" t="s">
        <v>1625</v>
      </c>
      <c r="C66" s="59" t="s">
        <v>1642</v>
      </c>
      <c r="D66" s="124" t="s">
        <v>1993</v>
      </c>
      <c r="E66" s="59" t="s">
        <v>432</v>
      </c>
      <c r="F66" s="78">
        <v>43978</v>
      </c>
      <c r="G66" s="59" t="s">
        <v>291</v>
      </c>
      <c r="H66" s="69">
        <v>7.9200000005348956</v>
      </c>
      <c r="I66" s="72" t="s">
        <v>295</v>
      </c>
      <c r="J66" s="72" t="s">
        <v>123</v>
      </c>
      <c r="K66" s="73">
        <v>2.3E-2</v>
      </c>
      <c r="L66" s="73">
        <v>3.6800000001945075E-2</v>
      </c>
      <c r="M66" s="69">
        <v>4112.95028</v>
      </c>
      <c r="N66" s="71">
        <v>100</v>
      </c>
      <c r="O66" s="69">
        <v>4.1129505399999999</v>
      </c>
      <c r="P66" s="70">
        <f t="shared" si="0"/>
        <v>1.4236907189405467E-4</v>
      </c>
      <c r="Q66" s="70">
        <f>O66/'סכום נכסי הקרן'!$C$41</f>
        <v>1.5770803531364032E-5</v>
      </c>
    </row>
    <row r="67" spans="1:17">
      <c r="A67" s="62" t="s">
        <v>1893</v>
      </c>
      <c r="B67" s="72" t="s">
        <v>1625</v>
      </c>
      <c r="C67" s="59" t="s">
        <v>1643</v>
      </c>
      <c r="D67" s="124" t="s">
        <v>1993</v>
      </c>
      <c r="E67" s="59" t="s">
        <v>432</v>
      </c>
      <c r="F67" s="78">
        <v>44010</v>
      </c>
      <c r="G67" s="59" t="s">
        <v>291</v>
      </c>
      <c r="H67" s="69">
        <v>7.9799999998898645</v>
      </c>
      <c r="I67" s="72" t="s">
        <v>295</v>
      </c>
      <c r="J67" s="72" t="s">
        <v>123</v>
      </c>
      <c r="K67" s="73">
        <v>2.2000000000000002E-2</v>
      </c>
      <c r="L67" s="73">
        <v>3.4299999999204578E-2</v>
      </c>
      <c r="M67" s="69">
        <v>6449.0833220000004</v>
      </c>
      <c r="N67" s="71">
        <v>101.37</v>
      </c>
      <c r="O67" s="69">
        <v>6.5374358639999999</v>
      </c>
      <c r="P67" s="70">
        <f t="shared" si="0"/>
        <v>2.2629221223861046E-4</v>
      </c>
      <c r="Q67" s="70">
        <f>O67/'סכום נכסי הקרן'!$C$41</f>
        <v>2.5067312530832691E-5</v>
      </c>
    </row>
    <row r="68" spans="1:17">
      <c r="A68" s="62" t="s">
        <v>1893</v>
      </c>
      <c r="B68" s="72" t="s">
        <v>1625</v>
      </c>
      <c r="C68" s="59" t="s">
        <v>1644</v>
      </c>
      <c r="D68" s="124" t="s">
        <v>1993</v>
      </c>
      <c r="E68" s="59" t="s">
        <v>432</v>
      </c>
      <c r="F68" s="78">
        <v>44133</v>
      </c>
      <c r="G68" s="59" t="s">
        <v>291</v>
      </c>
      <c r="H68" s="69">
        <v>7.8900000003072339</v>
      </c>
      <c r="I68" s="72" t="s">
        <v>295</v>
      </c>
      <c r="J68" s="72" t="s">
        <v>123</v>
      </c>
      <c r="K68" s="73">
        <v>2.3799999999999998E-2</v>
      </c>
      <c r="L68" s="73">
        <v>3.6800000001417997E-2</v>
      </c>
      <c r="M68" s="69">
        <v>8386.3018609999999</v>
      </c>
      <c r="N68" s="71">
        <v>100.91</v>
      </c>
      <c r="O68" s="69">
        <v>8.4626173599999994</v>
      </c>
      <c r="P68" s="70">
        <f t="shared" si="0"/>
        <v>2.9293203689673234E-4</v>
      </c>
      <c r="Q68" s="70">
        <f>O68/'סכום נכסי הקרן'!$C$41</f>
        <v>3.244927806636609E-5</v>
      </c>
    </row>
    <row r="69" spans="1:17">
      <c r="A69" s="62" t="s">
        <v>1893</v>
      </c>
      <c r="B69" s="72" t="s">
        <v>1625</v>
      </c>
      <c r="C69" s="59" t="s">
        <v>1645</v>
      </c>
      <c r="D69" s="124" t="s">
        <v>1993</v>
      </c>
      <c r="E69" s="59" t="s">
        <v>432</v>
      </c>
      <c r="F69" s="78">
        <v>44251</v>
      </c>
      <c r="G69" s="59" t="s">
        <v>291</v>
      </c>
      <c r="H69" s="69">
        <v>7.7999999998754577</v>
      </c>
      <c r="I69" s="72" t="s">
        <v>295</v>
      </c>
      <c r="J69" s="72" t="s">
        <v>123</v>
      </c>
      <c r="K69" s="73">
        <v>2.3599999999999999E-2</v>
      </c>
      <c r="L69" s="73">
        <v>4.2299999999335779E-2</v>
      </c>
      <c r="M69" s="69">
        <v>24899.94023</v>
      </c>
      <c r="N69" s="71">
        <v>96.74</v>
      </c>
      <c r="O69" s="69">
        <v>24.088201720000001</v>
      </c>
      <c r="P69" s="70">
        <f t="shared" si="0"/>
        <v>8.3380893816271658E-4</v>
      </c>
      <c r="Q69" s="70">
        <f>O69/'סכום נכסי הקרן'!$C$41</f>
        <v>9.2364421369867775E-5</v>
      </c>
    </row>
    <row r="70" spans="1:17">
      <c r="A70" s="62" t="s">
        <v>1893</v>
      </c>
      <c r="B70" s="72" t="s">
        <v>1625</v>
      </c>
      <c r="C70" s="59" t="s">
        <v>1646</v>
      </c>
      <c r="D70" s="124" t="s">
        <v>1993</v>
      </c>
      <c r="E70" s="59" t="s">
        <v>432</v>
      </c>
      <c r="F70" s="78">
        <v>44294</v>
      </c>
      <c r="G70" s="59" t="s">
        <v>291</v>
      </c>
      <c r="H70" s="69">
        <v>7.7699999999758358</v>
      </c>
      <c r="I70" s="72" t="s">
        <v>295</v>
      </c>
      <c r="J70" s="72" t="s">
        <v>123</v>
      </c>
      <c r="K70" s="73">
        <v>2.3199999999999998E-2</v>
      </c>
      <c r="L70" s="73">
        <v>4.4299999999888026E-2</v>
      </c>
      <c r="M70" s="69">
        <v>17915.205536000001</v>
      </c>
      <c r="N70" s="71">
        <v>94.71</v>
      </c>
      <c r="O70" s="69">
        <v>16.967490132999998</v>
      </c>
      <c r="P70" s="70">
        <f t="shared" si="0"/>
        <v>5.873267376093319E-4</v>
      </c>
      <c r="Q70" s="70">
        <f>O70/'סכום נכסי הקרן'!$C$41</f>
        <v>6.5060581377159173E-5</v>
      </c>
    </row>
    <row r="71" spans="1:17">
      <c r="A71" s="62" t="s">
        <v>1893</v>
      </c>
      <c r="B71" s="72" t="s">
        <v>1625</v>
      </c>
      <c r="C71" s="59" t="s">
        <v>1647</v>
      </c>
      <c r="D71" s="124" t="s">
        <v>1993</v>
      </c>
      <c r="E71" s="59" t="s">
        <v>432</v>
      </c>
      <c r="F71" s="78">
        <v>44602</v>
      </c>
      <c r="G71" s="59" t="s">
        <v>291</v>
      </c>
      <c r="H71" s="69">
        <v>7.6299999998615462</v>
      </c>
      <c r="I71" s="72" t="s">
        <v>295</v>
      </c>
      <c r="J71" s="72" t="s">
        <v>123</v>
      </c>
      <c r="K71" s="73">
        <v>2.0899999999999998E-2</v>
      </c>
      <c r="L71" s="73">
        <v>5.3699999999076979E-2</v>
      </c>
      <c r="M71" s="69">
        <v>25666.789416</v>
      </c>
      <c r="N71" s="71">
        <v>84.42</v>
      </c>
      <c r="O71" s="69">
        <v>21.6679016</v>
      </c>
      <c r="P71" s="70">
        <f t="shared" si="0"/>
        <v>7.5003066793108148E-4</v>
      </c>
      <c r="Q71" s="70">
        <f>O71/'סכום נכסי הקרן'!$C$41</f>
        <v>8.3083960224459303E-5</v>
      </c>
    </row>
    <row r="72" spans="1:17">
      <c r="A72" s="62" t="s">
        <v>1893</v>
      </c>
      <c r="B72" s="72" t="s">
        <v>1625</v>
      </c>
      <c r="C72" s="59" t="s">
        <v>1648</v>
      </c>
      <c r="D72" s="124" t="s">
        <v>1993</v>
      </c>
      <c r="E72" s="59" t="s">
        <v>432</v>
      </c>
      <c r="F72" s="78">
        <v>43500</v>
      </c>
      <c r="G72" s="59" t="s">
        <v>291</v>
      </c>
      <c r="H72" s="69">
        <v>7.7600000002132585</v>
      </c>
      <c r="I72" s="72" t="s">
        <v>295</v>
      </c>
      <c r="J72" s="72" t="s">
        <v>123</v>
      </c>
      <c r="K72" s="73">
        <v>3.4500000000000003E-2</v>
      </c>
      <c r="L72" s="73">
        <v>3.2700000000692536E-2</v>
      </c>
      <c r="M72" s="69">
        <v>16065.272448</v>
      </c>
      <c r="N72" s="71">
        <v>113.25</v>
      </c>
      <c r="O72" s="69">
        <v>18.193921161999999</v>
      </c>
      <c r="P72" s="70">
        <f t="shared" si="0"/>
        <v>6.2977943565242593E-4</v>
      </c>
      <c r="Q72" s="70">
        <f>O72/'סכום נכסי הקרן'!$C$41</f>
        <v>6.97632401169182E-5</v>
      </c>
    </row>
    <row r="73" spans="1:17">
      <c r="A73" s="62" t="s">
        <v>1893</v>
      </c>
      <c r="B73" s="72" t="s">
        <v>1625</v>
      </c>
      <c r="C73" s="59" t="s">
        <v>1649</v>
      </c>
      <c r="D73" s="124" t="s">
        <v>1993</v>
      </c>
      <c r="E73" s="59" t="s">
        <v>432</v>
      </c>
      <c r="F73" s="78">
        <v>43556</v>
      </c>
      <c r="G73" s="59" t="s">
        <v>291</v>
      </c>
      <c r="H73" s="69">
        <v>7.8399999999482572</v>
      </c>
      <c r="I73" s="72" t="s">
        <v>295</v>
      </c>
      <c r="J73" s="72" t="s">
        <v>123</v>
      </c>
      <c r="K73" s="73">
        <v>3.0499999999999999E-2</v>
      </c>
      <c r="L73" s="73">
        <v>3.2799999999640048E-2</v>
      </c>
      <c r="M73" s="69">
        <v>16200.636094</v>
      </c>
      <c r="N73" s="71">
        <v>109.75</v>
      </c>
      <c r="O73" s="69">
        <v>17.780198088000002</v>
      </c>
      <c r="P73" s="70">
        <f t="shared" ref="P73:P136" si="2">IFERROR(O73/$O$8,0)</f>
        <v>6.1545848297047735E-4</v>
      </c>
      <c r="Q73" s="70">
        <f>O73/'סכום נכסי הקרן'!$C$41</f>
        <v>6.8176849701329607E-5</v>
      </c>
    </row>
    <row r="74" spans="1:17">
      <c r="A74" s="62" t="s">
        <v>1893</v>
      </c>
      <c r="B74" s="72" t="s">
        <v>1625</v>
      </c>
      <c r="C74" s="59" t="s">
        <v>1650</v>
      </c>
      <c r="D74" s="124" t="s">
        <v>1993</v>
      </c>
      <c r="E74" s="59" t="s">
        <v>432</v>
      </c>
      <c r="F74" s="78">
        <v>43647</v>
      </c>
      <c r="G74" s="59" t="s">
        <v>291</v>
      </c>
      <c r="H74" s="69">
        <v>7.8200000001659165</v>
      </c>
      <c r="I74" s="72" t="s">
        <v>295</v>
      </c>
      <c r="J74" s="72" t="s">
        <v>123</v>
      </c>
      <c r="K74" s="73">
        <v>2.8999999999999998E-2</v>
      </c>
      <c r="L74" s="73">
        <v>3.5100000000576281E-2</v>
      </c>
      <c r="M74" s="69">
        <v>15039.106863000001</v>
      </c>
      <c r="N74" s="71">
        <v>105</v>
      </c>
      <c r="O74" s="69">
        <v>15.791060959000001</v>
      </c>
      <c r="P74" s="70">
        <f t="shared" si="2"/>
        <v>5.4660484513272824E-4</v>
      </c>
      <c r="Q74" s="70">
        <f>O74/'סכום נכסי הקרן'!$C$41</f>
        <v>6.0549651038639027E-5</v>
      </c>
    </row>
    <row r="75" spans="1:17">
      <c r="A75" s="62" t="s">
        <v>1893</v>
      </c>
      <c r="B75" s="72" t="s">
        <v>1625</v>
      </c>
      <c r="C75" s="59" t="s">
        <v>1651</v>
      </c>
      <c r="D75" s="124" t="s">
        <v>1993</v>
      </c>
      <c r="E75" s="59" t="s">
        <v>432</v>
      </c>
      <c r="F75" s="78">
        <v>43703</v>
      </c>
      <c r="G75" s="59" t="s">
        <v>291</v>
      </c>
      <c r="H75" s="69">
        <v>7.9500000020196389</v>
      </c>
      <c r="I75" s="72" t="s">
        <v>295</v>
      </c>
      <c r="J75" s="72" t="s">
        <v>123</v>
      </c>
      <c r="K75" s="73">
        <v>2.3799999999999998E-2</v>
      </c>
      <c r="L75" s="73">
        <v>3.4500000011016219E-2</v>
      </c>
      <c r="M75" s="69">
        <v>1067.944205</v>
      </c>
      <c r="N75" s="71">
        <v>102</v>
      </c>
      <c r="O75" s="69">
        <v>1.0893031040000001</v>
      </c>
      <c r="P75" s="70">
        <f t="shared" si="2"/>
        <v>3.770603862593323E-5</v>
      </c>
      <c r="Q75" s="70">
        <f>O75/'סכום נכסי הקרן'!$C$41</f>
        <v>4.1768518906840549E-6</v>
      </c>
    </row>
    <row r="76" spans="1:17">
      <c r="A76" s="62" t="s">
        <v>1893</v>
      </c>
      <c r="B76" s="72" t="s">
        <v>1625</v>
      </c>
      <c r="C76" s="59" t="s">
        <v>1652</v>
      </c>
      <c r="D76" s="124" t="s">
        <v>1993</v>
      </c>
      <c r="E76" s="59" t="s">
        <v>432</v>
      </c>
      <c r="F76" s="78">
        <v>43740</v>
      </c>
      <c r="G76" s="59" t="s">
        <v>291</v>
      </c>
      <c r="H76" s="69">
        <v>7.8700000000762884</v>
      </c>
      <c r="I76" s="72" t="s">
        <v>295</v>
      </c>
      <c r="J76" s="72" t="s">
        <v>123</v>
      </c>
      <c r="K76" s="73">
        <v>2.4300000000000002E-2</v>
      </c>
      <c r="L76" s="73">
        <v>3.780000000050858E-2</v>
      </c>
      <c r="M76" s="69">
        <v>15782.13428</v>
      </c>
      <c r="N76" s="71">
        <v>99.67</v>
      </c>
      <c r="O76" s="69">
        <v>15.730053040000001</v>
      </c>
      <c r="P76" s="70">
        <f t="shared" si="2"/>
        <v>5.444930665636095E-4</v>
      </c>
      <c r="Q76" s="70">
        <f>O76/'סכום נכסי הקרן'!$C$41</f>
        <v>6.0315720701998901E-5</v>
      </c>
    </row>
    <row r="77" spans="1:17">
      <c r="A77" s="62" t="s">
        <v>1893</v>
      </c>
      <c r="B77" s="72" t="s">
        <v>1625</v>
      </c>
      <c r="C77" s="59" t="s">
        <v>1653</v>
      </c>
      <c r="D77" s="124" t="s">
        <v>1993</v>
      </c>
      <c r="E77" s="59" t="s">
        <v>432</v>
      </c>
      <c r="F77" s="78">
        <v>43831</v>
      </c>
      <c r="G77" s="59" t="s">
        <v>291</v>
      </c>
      <c r="H77" s="69">
        <v>7.860000000238192</v>
      </c>
      <c r="I77" s="72" t="s">
        <v>295</v>
      </c>
      <c r="J77" s="72" t="s">
        <v>123</v>
      </c>
      <c r="K77" s="73">
        <v>2.3799999999999998E-2</v>
      </c>
      <c r="L77" s="73">
        <v>3.9200000000918028E-2</v>
      </c>
      <c r="M77" s="69">
        <v>16380.245612000001</v>
      </c>
      <c r="N77" s="71">
        <v>98.42</v>
      </c>
      <c r="O77" s="69">
        <v>16.121438006000002</v>
      </c>
      <c r="P77" s="70">
        <f t="shared" si="2"/>
        <v>5.5804078949895654E-4</v>
      </c>
      <c r="Q77" s="70">
        <f>O77/'סכום נכסי הקרן'!$C$41</f>
        <v>6.18164573006733E-5</v>
      </c>
    </row>
    <row r="78" spans="1:17">
      <c r="A78" s="62" t="s">
        <v>1894</v>
      </c>
      <c r="B78" s="72" t="s">
        <v>1625</v>
      </c>
      <c r="C78" s="59">
        <v>7936</v>
      </c>
      <c r="D78" s="124" t="s">
        <v>1993</v>
      </c>
      <c r="E78" s="59" t="s">
        <v>1654</v>
      </c>
      <c r="F78" s="78">
        <v>44087</v>
      </c>
      <c r="G78" s="59" t="s">
        <v>1615</v>
      </c>
      <c r="H78" s="69">
        <v>5.1599999999935511</v>
      </c>
      <c r="I78" s="72" t="s">
        <v>312</v>
      </c>
      <c r="J78" s="72" t="s">
        <v>123</v>
      </c>
      <c r="K78" s="73">
        <v>1.7947999999999999E-2</v>
      </c>
      <c r="L78" s="73">
        <v>2.8999999999962792E-2</v>
      </c>
      <c r="M78" s="69">
        <v>76425.581713000007</v>
      </c>
      <c r="N78" s="71">
        <v>105.5</v>
      </c>
      <c r="O78" s="69">
        <v>80.628987347000006</v>
      </c>
      <c r="P78" s="70">
        <f t="shared" si="2"/>
        <v>2.7909584578544116E-3</v>
      </c>
      <c r="Q78" s="70">
        <f>O78/'סכום נכסי הקרן'!$C$41</f>
        <v>3.091658666973354E-4</v>
      </c>
    </row>
    <row r="79" spans="1:17">
      <c r="A79" s="62" t="s">
        <v>1894</v>
      </c>
      <c r="B79" s="72" t="s">
        <v>1625</v>
      </c>
      <c r="C79" s="59">
        <v>7937</v>
      </c>
      <c r="D79" s="124" t="s">
        <v>1993</v>
      </c>
      <c r="E79" s="59" t="s">
        <v>1654</v>
      </c>
      <c r="F79" s="78">
        <v>44087</v>
      </c>
      <c r="G79" s="59" t="s">
        <v>1615</v>
      </c>
      <c r="H79" s="69">
        <v>6.5300000002335965</v>
      </c>
      <c r="I79" s="72" t="s">
        <v>312</v>
      </c>
      <c r="J79" s="72" t="s">
        <v>123</v>
      </c>
      <c r="K79" s="73">
        <v>7.5499999999999998E-2</v>
      </c>
      <c r="L79" s="73">
        <v>7.5700000001612158E-2</v>
      </c>
      <c r="M79" s="69">
        <v>5969.5961749999997</v>
      </c>
      <c r="N79" s="71">
        <v>101.83</v>
      </c>
      <c r="O79" s="69">
        <v>6.0788456859999993</v>
      </c>
      <c r="P79" s="70">
        <f t="shared" si="2"/>
        <v>2.104181925083393E-4</v>
      </c>
      <c r="Q79" s="70">
        <f>O79/'סכום נכסי הקרן'!$C$41</f>
        <v>2.3308882535549724E-5</v>
      </c>
    </row>
    <row r="80" spans="1:17">
      <c r="A80" s="62" t="s">
        <v>1895</v>
      </c>
      <c r="B80" s="72" t="s">
        <v>1616</v>
      </c>
      <c r="C80" s="59">
        <v>8063</v>
      </c>
      <c r="D80" s="124" t="s">
        <v>1993</v>
      </c>
      <c r="E80" s="59" t="s">
        <v>436</v>
      </c>
      <c r="F80" s="78">
        <v>44147</v>
      </c>
      <c r="G80" s="59" t="s">
        <v>121</v>
      </c>
      <c r="H80" s="69">
        <v>7.6099999999761394</v>
      </c>
      <c r="I80" s="72" t="s">
        <v>581</v>
      </c>
      <c r="J80" s="72" t="s">
        <v>123</v>
      </c>
      <c r="K80" s="73">
        <v>1.6250000000000001E-2</v>
      </c>
      <c r="L80" s="73">
        <v>3.1199999999934173E-2</v>
      </c>
      <c r="M80" s="69">
        <v>60999.834408000002</v>
      </c>
      <c r="N80" s="71">
        <v>99.62</v>
      </c>
      <c r="O80" s="69">
        <v>60.768038345000001</v>
      </c>
      <c r="P80" s="70">
        <f t="shared" si="2"/>
        <v>2.1034751417166268E-3</v>
      </c>
      <c r="Q80" s="70">
        <f>O80/'סכום נכסי הקרן'!$C$41</f>
        <v>2.3301053207544552E-4</v>
      </c>
    </row>
    <row r="81" spans="1:17">
      <c r="A81" s="62" t="s">
        <v>1895</v>
      </c>
      <c r="B81" s="72" t="s">
        <v>1616</v>
      </c>
      <c r="C81" s="59">
        <v>8145</v>
      </c>
      <c r="D81" s="124" t="s">
        <v>1993</v>
      </c>
      <c r="E81" s="59" t="s">
        <v>436</v>
      </c>
      <c r="F81" s="78">
        <v>44185</v>
      </c>
      <c r="G81" s="59" t="s">
        <v>121</v>
      </c>
      <c r="H81" s="69">
        <v>7.6200000001003927</v>
      </c>
      <c r="I81" s="72" t="s">
        <v>581</v>
      </c>
      <c r="J81" s="72" t="s">
        <v>123</v>
      </c>
      <c r="K81" s="73">
        <v>1.4990000000000002E-2</v>
      </c>
      <c r="L81" s="73">
        <v>3.1900000000388035E-2</v>
      </c>
      <c r="M81" s="69">
        <v>28674.810328000003</v>
      </c>
      <c r="N81" s="71">
        <v>97.96</v>
      </c>
      <c r="O81" s="69">
        <v>28.089842889</v>
      </c>
      <c r="P81" s="70">
        <f t="shared" si="2"/>
        <v>9.7232505542280156E-4</v>
      </c>
      <c r="Q81" s="70">
        <f>O81/'סכום נכסי הקרן'!$C$41</f>
        <v>1.0770841738089611E-4</v>
      </c>
    </row>
    <row r="82" spans="1:17">
      <c r="A82" s="62" t="s">
        <v>1896</v>
      </c>
      <c r="B82" s="72" t="s">
        <v>1616</v>
      </c>
      <c r="C82" s="59" t="s">
        <v>1655</v>
      </c>
      <c r="D82" s="124" t="s">
        <v>1993</v>
      </c>
      <c r="E82" s="59" t="s">
        <v>432</v>
      </c>
      <c r="F82" s="78">
        <v>42901</v>
      </c>
      <c r="G82" s="59" t="s">
        <v>291</v>
      </c>
      <c r="H82" s="69">
        <v>0.46000000000365188</v>
      </c>
      <c r="I82" s="72" t="s">
        <v>144</v>
      </c>
      <c r="J82" s="72" t="s">
        <v>123</v>
      </c>
      <c r="K82" s="73">
        <v>0.04</v>
      </c>
      <c r="L82" s="73">
        <v>5.4799999999866102E-2</v>
      </c>
      <c r="M82" s="69">
        <v>99033.401374999987</v>
      </c>
      <c r="N82" s="71">
        <v>99.54</v>
      </c>
      <c r="O82" s="69">
        <v>98.577845533999991</v>
      </c>
      <c r="P82" s="70">
        <f t="shared" si="2"/>
        <v>3.412255080993768E-3</v>
      </c>
      <c r="Q82" s="70">
        <f>O82/'סכום נכסי הקרן'!$C$41</f>
        <v>3.7798943102823341E-4</v>
      </c>
    </row>
    <row r="83" spans="1:17">
      <c r="A83" s="62" t="s">
        <v>1897</v>
      </c>
      <c r="B83" s="72" t="s">
        <v>1616</v>
      </c>
      <c r="C83" s="59">
        <v>8224</v>
      </c>
      <c r="D83" s="124" t="s">
        <v>1993</v>
      </c>
      <c r="E83" s="59" t="s">
        <v>436</v>
      </c>
      <c r="F83" s="78">
        <v>44223</v>
      </c>
      <c r="G83" s="59" t="s">
        <v>121</v>
      </c>
      <c r="H83" s="69">
        <v>12.249999999955978</v>
      </c>
      <c r="I83" s="72" t="s">
        <v>312</v>
      </c>
      <c r="J83" s="72" t="s">
        <v>123</v>
      </c>
      <c r="K83" s="73">
        <v>2.1537000000000001E-2</v>
      </c>
      <c r="L83" s="73">
        <v>4.0699999999819721E-2</v>
      </c>
      <c r="M83" s="69">
        <v>134602.785042</v>
      </c>
      <c r="N83" s="71">
        <v>88.6</v>
      </c>
      <c r="O83" s="69">
        <v>119.25806774499999</v>
      </c>
      <c r="P83" s="70">
        <f t="shared" si="2"/>
        <v>4.1280973976249051E-3</v>
      </c>
      <c r="Q83" s="70">
        <f>O83/'סכום נכסי הקרן'!$C$41</f>
        <v>4.57286207953402E-4</v>
      </c>
    </row>
    <row r="84" spans="1:17">
      <c r="A84" s="62" t="s">
        <v>1897</v>
      </c>
      <c r="B84" s="72" t="s">
        <v>1616</v>
      </c>
      <c r="C84" s="59">
        <v>2963</v>
      </c>
      <c r="D84" s="124" t="s">
        <v>1993</v>
      </c>
      <c r="E84" s="59" t="s">
        <v>436</v>
      </c>
      <c r="F84" s="78">
        <v>41423</v>
      </c>
      <c r="G84" s="59" t="s">
        <v>121</v>
      </c>
      <c r="H84" s="69">
        <v>2.8399999999833883</v>
      </c>
      <c r="I84" s="72" t="s">
        <v>312</v>
      </c>
      <c r="J84" s="72" t="s">
        <v>123</v>
      </c>
      <c r="K84" s="73">
        <v>0.05</v>
      </c>
      <c r="L84" s="73">
        <v>2.0400000000041531E-2</v>
      </c>
      <c r="M84" s="69">
        <v>23620.172073999998</v>
      </c>
      <c r="N84" s="71">
        <v>122.33</v>
      </c>
      <c r="O84" s="69">
        <v>28.894557046999996</v>
      </c>
      <c r="P84" s="70">
        <f t="shared" si="2"/>
        <v>1.0001800968827616E-3</v>
      </c>
      <c r="Q84" s="70">
        <f>O84/'סכום נכסי הקרן'!$C$41</f>
        <v>1.1079403408386892E-4</v>
      </c>
    </row>
    <row r="85" spans="1:17">
      <c r="A85" s="62" t="s">
        <v>1897</v>
      </c>
      <c r="B85" s="72" t="s">
        <v>1616</v>
      </c>
      <c r="C85" s="59">
        <v>2968</v>
      </c>
      <c r="D85" s="124" t="s">
        <v>1993</v>
      </c>
      <c r="E85" s="59" t="s">
        <v>436</v>
      </c>
      <c r="F85" s="78">
        <v>41423</v>
      </c>
      <c r="G85" s="59" t="s">
        <v>121</v>
      </c>
      <c r="H85" s="69">
        <v>2.8400000000430428</v>
      </c>
      <c r="I85" s="72" t="s">
        <v>312</v>
      </c>
      <c r="J85" s="72" t="s">
        <v>123</v>
      </c>
      <c r="K85" s="73">
        <v>0.05</v>
      </c>
      <c r="L85" s="73">
        <v>2.0400000000430428E-2</v>
      </c>
      <c r="M85" s="69">
        <v>7596.7168339999998</v>
      </c>
      <c r="N85" s="71">
        <v>122.33</v>
      </c>
      <c r="O85" s="69">
        <v>9.2930638650000006</v>
      </c>
      <c r="P85" s="70">
        <f t="shared" si="2"/>
        <v>3.2167779909948215E-4</v>
      </c>
      <c r="Q85" s="70">
        <f>O85/'סכום נכסי הקרן'!$C$41</f>
        <v>3.5633563543736052E-5</v>
      </c>
    </row>
    <row r="86" spans="1:17">
      <c r="A86" s="62" t="s">
        <v>1897</v>
      </c>
      <c r="B86" s="72" t="s">
        <v>1616</v>
      </c>
      <c r="C86" s="59">
        <v>4605</v>
      </c>
      <c r="D86" s="124" t="s">
        <v>1993</v>
      </c>
      <c r="E86" s="59" t="s">
        <v>436</v>
      </c>
      <c r="F86" s="78">
        <v>42352</v>
      </c>
      <c r="G86" s="59" t="s">
        <v>121</v>
      </c>
      <c r="H86" s="69">
        <v>5.1099999999889905</v>
      </c>
      <c r="I86" s="72" t="s">
        <v>312</v>
      </c>
      <c r="J86" s="72" t="s">
        <v>123</v>
      </c>
      <c r="K86" s="73">
        <v>0.05</v>
      </c>
      <c r="L86" s="73">
        <v>2.6099999999889909E-2</v>
      </c>
      <c r="M86" s="69">
        <v>30293.999627000001</v>
      </c>
      <c r="N86" s="71">
        <v>125.93</v>
      </c>
      <c r="O86" s="69">
        <v>38.149232821999995</v>
      </c>
      <c r="P86" s="70">
        <f t="shared" si="2"/>
        <v>1.3205290988834374E-3</v>
      </c>
      <c r="Q86" s="70">
        <f>O86/'סכום נכסי הקרן'!$C$41</f>
        <v>1.4628040134614072E-4</v>
      </c>
    </row>
    <row r="87" spans="1:17">
      <c r="A87" s="62" t="s">
        <v>1897</v>
      </c>
      <c r="B87" s="72" t="s">
        <v>1616</v>
      </c>
      <c r="C87" s="59">
        <v>4606</v>
      </c>
      <c r="D87" s="124" t="s">
        <v>1993</v>
      </c>
      <c r="E87" s="59" t="s">
        <v>436</v>
      </c>
      <c r="F87" s="78">
        <v>42352</v>
      </c>
      <c r="G87" s="59" t="s">
        <v>121</v>
      </c>
      <c r="H87" s="69">
        <v>6.8200000000262264</v>
      </c>
      <c r="I87" s="72" t="s">
        <v>312</v>
      </c>
      <c r="J87" s="72" t="s">
        <v>123</v>
      </c>
      <c r="K87" s="73">
        <v>4.0999999999999995E-2</v>
      </c>
      <c r="L87" s="73">
        <v>2.710000000009663E-2</v>
      </c>
      <c r="M87" s="69">
        <v>94365.743709999995</v>
      </c>
      <c r="N87" s="71">
        <v>122.83</v>
      </c>
      <c r="O87" s="69">
        <v>115.90944332799999</v>
      </c>
      <c r="P87" s="70">
        <f t="shared" si="2"/>
        <v>4.0121853423415801E-3</v>
      </c>
      <c r="Q87" s="70">
        <f>O87/'סכום נכסי הקרן'!$C$41</f>
        <v>4.4444615620290481E-4</v>
      </c>
    </row>
    <row r="88" spans="1:17">
      <c r="A88" s="62" t="s">
        <v>1897</v>
      </c>
      <c r="B88" s="72" t="s">
        <v>1616</v>
      </c>
      <c r="C88" s="59">
        <v>5150</v>
      </c>
      <c r="D88" s="124" t="s">
        <v>1993</v>
      </c>
      <c r="E88" s="59" t="s">
        <v>436</v>
      </c>
      <c r="F88" s="78">
        <v>42631</v>
      </c>
      <c r="G88" s="59" t="s">
        <v>121</v>
      </c>
      <c r="H88" s="69">
        <v>6.7800000000223637</v>
      </c>
      <c r="I88" s="72" t="s">
        <v>312</v>
      </c>
      <c r="J88" s="72" t="s">
        <v>123</v>
      </c>
      <c r="K88" s="73">
        <v>4.0999999999999995E-2</v>
      </c>
      <c r="L88" s="73">
        <v>2.9500000000117699E-2</v>
      </c>
      <c r="M88" s="69">
        <v>28003.104959</v>
      </c>
      <c r="N88" s="71">
        <v>121.36</v>
      </c>
      <c r="O88" s="69">
        <v>33.984568207999999</v>
      </c>
      <c r="P88" s="70">
        <f t="shared" si="2"/>
        <v>1.1763699532582165E-3</v>
      </c>
      <c r="Q88" s="70">
        <f>O88/'סכום נכסי הקרן'!$C$41</f>
        <v>1.3031130403688449E-4</v>
      </c>
    </row>
    <row r="89" spans="1:17">
      <c r="A89" s="62" t="s">
        <v>1898</v>
      </c>
      <c r="B89" s="72" t="s">
        <v>1625</v>
      </c>
      <c r="C89" s="59" t="s">
        <v>1656</v>
      </c>
      <c r="D89" s="124" t="s">
        <v>1993</v>
      </c>
      <c r="E89" s="59" t="s">
        <v>432</v>
      </c>
      <c r="F89" s="78">
        <v>42033</v>
      </c>
      <c r="G89" s="59" t="s">
        <v>291</v>
      </c>
      <c r="H89" s="69">
        <v>3.6999999997392199</v>
      </c>
      <c r="I89" s="72" t="s">
        <v>295</v>
      </c>
      <c r="J89" s="72" t="s">
        <v>123</v>
      </c>
      <c r="K89" s="73">
        <v>5.0999999999999997E-2</v>
      </c>
      <c r="L89" s="73">
        <v>2.5499999998833355E-2</v>
      </c>
      <c r="M89" s="69">
        <v>5938.9099059999999</v>
      </c>
      <c r="N89" s="71">
        <v>122.68</v>
      </c>
      <c r="O89" s="69">
        <v>7.2858550070000003</v>
      </c>
      <c r="P89" s="70">
        <f t="shared" si="2"/>
        <v>2.5219861148664368E-4</v>
      </c>
      <c r="Q89" s="70">
        <f>O89/'סכום נכסי הקרן'!$C$41</f>
        <v>2.7937070177703116E-5</v>
      </c>
    </row>
    <row r="90" spans="1:17">
      <c r="A90" s="62" t="s">
        <v>1898</v>
      </c>
      <c r="B90" s="72" t="s">
        <v>1625</v>
      </c>
      <c r="C90" s="59" t="s">
        <v>1657</v>
      </c>
      <c r="D90" s="124" t="s">
        <v>1993</v>
      </c>
      <c r="E90" s="59" t="s">
        <v>432</v>
      </c>
      <c r="F90" s="78">
        <v>42054</v>
      </c>
      <c r="G90" s="59" t="s">
        <v>291</v>
      </c>
      <c r="H90" s="69">
        <v>3.7000000001044744</v>
      </c>
      <c r="I90" s="72" t="s">
        <v>295</v>
      </c>
      <c r="J90" s="72" t="s">
        <v>123</v>
      </c>
      <c r="K90" s="73">
        <v>5.0999999999999997E-2</v>
      </c>
      <c r="L90" s="73">
        <v>2.5600000000696496E-2</v>
      </c>
      <c r="M90" s="69">
        <v>11601.129873</v>
      </c>
      <c r="N90" s="71">
        <v>123.76</v>
      </c>
      <c r="O90" s="69">
        <v>14.357559375000001</v>
      </c>
      <c r="P90" s="70">
        <f t="shared" si="2"/>
        <v>4.9698443562672502E-4</v>
      </c>
      <c r="Q90" s="70">
        <f>O90/'סכום נכסי הקרן'!$C$41</f>
        <v>5.5052995627080604E-5</v>
      </c>
    </row>
    <row r="91" spans="1:17">
      <c r="A91" s="62" t="s">
        <v>1898</v>
      </c>
      <c r="B91" s="72" t="s">
        <v>1625</v>
      </c>
      <c r="C91" s="59" t="s">
        <v>1658</v>
      </c>
      <c r="D91" s="124" t="s">
        <v>1993</v>
      </c>
      <c r="E91" s="59" t="s">
        <v>432</v>
      </c>
      <c r="F91" s="78">
        <v>42565</v>
      </c>
      <c r="G91" s="59" t="s">
        <v>291</v>
      </c>
      <c r="H91" s="69">
        <v>3.7000000000852489</v>
      </c>
      <c r="I91" s="72" t="s">
        <v>295</v>
      </c>
      <c r="J91" s="72" t="s">
        <v>123</v>
      </c>
      <c r="K91" s="73">
        <v>5.0999999999999997E-2</v>
      </c>
      <c r="L91" s="73">
        <v>2.5600000000341003E-2</v>
      </c>
      <c r="M91" s="69">
        <v>14160.210736000001</v>
      </c>
      <c r="N91" s="71">
        <v>124.26</v>
      </c>
      <c r="O91" s="69">
        <v>17.595478915000001</v>
      </c>
      <c r="P91" s="70">
        <f t="shared" si="2"/>
        <v>6.0906446073138488E-4</v>
      </c>
      <c r="Q91" s="70">
        <f>O91/'סכום נכסי הקרן'!$C$41</f>
        <v>6.7468557744612077E-5</v>
      </c>
    </row>
    <row r="92" spans="1:17">
      <c r="A92" s="62" t="s">
        <v>1898</v>
      </c>
      <c r="B92" s="72" t="s">
        <v>1625</v>
      </c>
      <c r="C92" s="59" t="s">
        <v>1659</v>
      </c>
      <c r="D92" s="124" t="s">
        <v>1993</v>
      </c>
      <c r="E92" s="59" t="s">
        <v>432</v>
      </c>
      <c r="F92" s="78">
        <v>40570</v>
      </c>
      <c r="G92" s="59" t="s">
        <v>291</v>
      </c>
      <c r="H92" s="69">
        <v>3.7200000000191609</v>
      </c>
      <c r="I92" s="72" t="s">
        <v>295</v>
      </c>
      <c r="J92" s="72" t="s">
        <v>123</v>
      </c>
      <c r="K92" s="73">
        <v>5.0999999999999997E-2</v>
      </c>
      <c r="L92" s="73">
        <v>2.2600000000095807E-2</v>
      </c>
      <c r="M92" s="69">
        <v>71798.549712000007</v>
      </c>
      <c r="N92" s="71">
        <v>130.84</v>
      </c>
      <c r="O92" s="69">
        <v>93.941226135000008</v>
      </c>
      <c r="P92" s="70">
        <f t="shared" si="2"/>
        <v>3.2517593020774485E-3</v>
      </c>
      <c r="Q92" s="70">
        <f>O92/'סכום נכסי הקרן'!$C$41</f>
        <v>3.6021065813023984E-4</v>
      </c>
    </row>
    <row r="93" spans="1:17">
      <c r="A93" s="62" t="s">
        <v>1898</v>
      </c>
      <c r="B93" s="72" t="s">
        <v>1625</v>
      </c>
      <c r="C93" s="59" t="s">
        <v>1660</v>
      </c>
      <c r="D93" s="124" t="s">
        <v>1993</v>
      </c>
      <c r="E93" s="59" t="s">
        <v>432</v>
      </c>
      <c r="F93" s="78">
        <v>41207</v>
      </c>
      <c r="G93" s="59" t="s">
        <v>291</v>
      </c>
      <c r="H93" s="69">
        <v>3.720000000499962</v>
      </c>
      <c r="I93" s="72" t="s">
        <v>295</v>
      </c>
      <c r="J93" s="72" t="s">
        <v>123</v>
      </c>
      <c r="K93" s="73">
        <v>5.0999999999999997E-2</v>
      </c>
      <c r="L93" s="73">
        <v>2.2500000007811903E-2</v>
      </c>
      <c r="M93" s="69">
        <v>1020.56783</v>
      </c>
      <c r="N93" s="71">
        <v>125.43</v>
      </c>
      <c r="O93" s="69">
        <v>1.2800982879999998</v>
      </c>
      <c r="P93" s="70">
        <f t="shared" si="2"/>
        <v>4.4310380935368184E-5</v>
      </c>
      <c r="Q93" s="70">
        <f>O93/'סכום נכסי הקרן'!$C$41</f>
        <v>4.9084418605440977E-6</v>
      </c>
    </row>
    <row r="94" spans="1:17">
      <c r="A94" s="62" t="s">
        <v>1898</v>
      </c>
      <c r="B94" s="72" t="s">
        <v>1625</v>
      </c>
      <c r="C94" s="59" t="s">
        <v>1661</v>
      </c>
      <c r="D94" s="124" t="s">
        <v>1993</v>
      </c>
      <c r="E94" s="59" t="s">
        <v>432</v>
      </c>
      <c r="F94" s="78">
        <v>41239</v>
      </c>
      <c r="G94" s="59" t="s">
        <v>291</v>
      </c>
      <c r="H94" s="69">
        <v>3.700000000125153</v>
      </c>
      <c r="I94" s="72" t="s">
        <v>295</v>
      </c>
      <c r="J94" s="72" t="s">
        <v>123</v>
      </c>
      <c r="K94" s="73">
        <v>5.0999999999999997E-2</v>
      </c>
      <c r="L94" s="73">
        <v>2.5500000000983344E-2</v>
      </c>
      <c r="M94" s="69">
        <v>9000.1544369999992</v>
      </c>
      <c r="N94" s="71">
        <v>124.29</v>
      </c>
      <c r="O94" s="69">
        <v>11.186292438000001</v>
      </c>
      <c r="P94" s="70">
        <f t="shared" si="2"/>
        <v>3.8721157885198939E-4</v>
      </c>
      <c r="Q94" s="70">
        <f>O94/'סכום נכסי הקרן'!$C$41</f>
        <v>4.2893007967968703E-5</v>
      </c>
    </row>
    <row r="95" spans="1:17">
      <c r="A95" s="62" t="s">
        <v>1898</v>
      </c>
      <c r="B95" s="72" t="s">
        <v>1625</v>
      </c>
      <c r="C95" s="59" t="s">
        <v>1662</v>
      </c>
      <c r="D95" s="124" t="s">
        <v>1993</v>
      </c>
      <c r="E95" s="59" t="s">
        <v>432</v>
      </c>
      <c r="F95" s="78">
        <v>41269</v>
      </c>
      <c r="G95" s="59" t="s">
        <v>291</v>
      </c>
      <c r="H95" s="69">
        <v>3.7200000004655198</v>
      </c>
      <c r="I95" s="72" t="s">
        <v>295</v>
      </c>
      <c r="J95" s="72" t="s">
        <v>123</v>
      </c>
      <c r="K95" s="73">
        <v>5.0999999999999997E-2</v>
      </c>
      <c r="L95" s="73">
        <v>2.2600000003297441E-2</v>
      </c>
      <c r="M95" s="69">
        <v>2450.338816</v>
      </c>
      <c r="N95" s="71">
        <v>126.24</v>
      </c>
      <c r="O95" s="69">
        <v>3.0933078730000001</v>
      </c>
      <c r="P95" s="70">
        <f t="shared" si="2"/>
        <v>1.0707431725196053E-4</v>
      </c>
      <c r="Q95" s="70">
        <f>O95/'סכום נכסי הקרן'!$C$41</f>
        <v>1.1861059415293763E-5</v>
      </c>
    </row>
    <row r="96" spans="1:17">
      <c r="A96" s="62" t="s">
        <v>1898</v>
      </c>
      <c r="B96" s="72" t="s">
        <v>1625</v>
      </c>
      <c r="C96" s="59" t="s">
        <v>1663</v>
      </c>
      <c r="D96" s="124" t="s">
        <v>1993</v>
      </c>
      <c r="E96" s="59" t="s">
        <v>432</v>
      </c>
      <c r="F96" s="78">
        <v>41298</v>
      </c>
      <c r="G96" s="59" t="s">
        <v>291</v>
      </c>
      <c r="H96" s="69">
        <v>3.7000000000161832</v>
      </c>
      <c r="I96" s="72" t="s">
        <v>295</v>
      </c>
      <c r="J96" s="72" t="s">
        <v>123</v>
      </c>
      <c r="K96" s="73">
        <v>5.0999999999999997E-2</v>
      </c>
      <c r="L96" s="73">
        <v>2.5599999999805809E-2</v>
      </c>
      <c r="M96" s="69">
        <v>4958.2327750000004</v>
      </c>
      <c r="N96" s="71">
        <v>124.63</v>
      </c>
      <c r="O96" s="69">
        <v>6.1794458269999994</v>
      </c>
      <c r="P96" s="70">
        <f t="shared" si="2"/>
        <v>2.1390044899727363E-4</v>
      </c>
      <c r="Q96" s="70">
        <f>O96/'סכום נכסי הקרן'!$C$41</f>
        <v>2.3694626308422453E-5</v>
      </c>
    </row>
    <row r="97" spans="1:17">
      <c r="A97" s="62" t="s">
        <v>1898</v>
      </c>
      <c r="B97" s="72" t="s">
        <v>1625</v>
      </c>
      <c r="C97" s="59" t="s">
        <v>1664</v>
      </c>
      <c r="D97" s="124" t="s">
        <v>1993</v>
      </c>
      <c r="E97" s="59" t="s">
        <v>432</v>
      </c>
      <c r="F97" s="78">
        <v>41330</v>
      </c>
      <c r="G97" s="59" t="s">
        <v>291</v>
      </c>
      <c r="H97" s="69">
        <v>3.69999999997916</v>
      </c>
      <c r="I97" s="72" t="s">
        <v>295</v>
      </c>
      <c r="J97" s="72" t="s">
        <v>123</v>
      </c>
      <c r="K97" s="73">
        <v>5.0999999999999997E-2</v>
      </c>
      <c r="L97" s="73">
        <v>2.5499999999687398E-2</v>
      </c>
      <c r="M97" s="69">
        <v>7686.1061</v>
      </c>
      <c r="N97" s="71">
        <v>124.86</v>
      </c>
      <c r="O97" s="69">
        <v>9.5968722060000005</v>
      </c>
      <c r="P97" s="70">
        <f t="shared" si="2"/>
        <v>3.321940723007258E-4</v>
      </c>
      <c r="Q97" s="70">
        <f>O97/'סכום נכסי הקרן'!$C$41</f>
        <v>3.6798494074872624E-5</v>
      </c>
    </row>
    <row r="98" spans="1:17">
      <c r="A98" s="62" t="s">
        <v>1898</v>
      </c>
      <c r="B98" s="72" t="s">
        <v>1625</v>
      </c>
      <c r="C98" s="59" t="s">
        <v>1665</v>
      </c>
      <c r="D98" s="124" t="s">
        <v>1993</v>
      </c>
      <c r="E98" s="59" t="s">
        <v>432</v>
      </c>
      <c r="F98" s="78">
        <v>41389</v>
      </c>
      <c r="G98" s="59" t="s">
        <v>291</v>
      </c>
      <c r="H98" s="69">
        <v>3.7199999999433704</v>
      </c>
      <c r="I98" s="72" t="s">
        <v>295</v>
      </c>
      <c r="J98" s="72" t="s">
        <v>123</v>
      </c>
      <c r="K98" s="73">
        <v>5.0999999999999997E-2</v>
      </c>
      <c r="L98" s="73">
        <v>2.260000000136856E-2</v>
      </c>
      <c r="M98" s="69">
        <v>3364.3240249999999</v>
      </c>
      <c r="N98" s="71">
        <v>125.97</v>
      </c>
      <c r="O98" s="69">
        <v>4.2380392169999999</v>
      </c>
      <c r="P98" s="70">
        <f t="shared" si="2"/>
        <v>1.4669899482304402E-4</v>
      </c>
      <c r="Q98" s="70">
        <f>O98/'סכום נכסי הקרן'!$C$41</f>
        <v>1.6250446777685505E-5</v>
      </c>
    </row>
    <row r="99" spans="1:17">
      <c r="A99" s="62" t="s">
        <v>1898</v>
      </c>
      <c r="B99" s="72" t="s">
        <v>1625</v>
      </c>
      <c r="C99" s="59" t="s">
        <v>1666</v>
      </c>
      <c r="D99" s="124" t="s">
        <v>1993</v>
      </c>
      <c r="E99" s="59" t="s">
        <v>432</v>
      </c>
      <c r="F99" s="78">
        <v>41422</v>
      </c>
      <c r="G99" s="59" t="s">
        <v>291</v>
      </c>
      <c r="H99" s="69">
        <v>3.7199999989388872</v>
      </c>
      <c r="I99" s="72" t="s">
        <v>295</v>
      </c>
      <c r="J99" s="72" t="s">
        <v>123</v>
      </c>
      <c r="K99" s="73">
        <v>5.0999999999999997E-2</v>
      </c>
      <c r="L99" s="73">
        <v>2.2599999992753382E-2</v>
      </c>
      <c r="M99" s="69">
        <v>1232.199155</v>
      </c>
      <c r="N99" s="71">
        <v>125.43</v>
      </c>
      <c r="O99" s="69">
        <v>1.5455474119999999</v>
      </c>
      <c r="P99" s="70">
        <f t="shared" si="2"/>
        <v>5.3498856471709026E-5</v>
      </c>
      <c r="Q99" s="70">
        <f>O99/'סכום נכסי הקרן'!$C$41</f>
        <v>5.926286821591621E-6</v>
      </c>
    </row>
    <row r="100" spans="1:17">
      <c r="A100" s="62" t="s">
        <v>1898</v>
      </c>
      <c r="B100" s="72" t="s">
        <v>1625</v>
      </c>
      <c r="C100" s="59" t="s">
        <v>1667</v>
      </c>
      <c r="D100" s="124" t="s">
        <v>1993</v>
      </c>
      <c r="E100" s="59" t="s">
        <v>432</v>
      </c>
      <c r="F100" s="78">
        <v>41450</v>
      </c>
      <c r="G100" s="59" t="s">
        <v>291</v>
      </c>
      <c r="H100" s="69">
        <v>3.7200000003774578</v>
      </c>
      <c r="I100" s="72" t="s">
        <v>295</v>
      </c>
      <c r="J100" s="72" t="s">
        <v>123</v>
      </c>
      <c r="K100" s="73">
        <v>5.0999999999999997E-2</v>
      </c>
      <c r="L100" s="73">
        <v>2.2700000003381394E-2</v>
      </c>
      <c r="M100" s="69">
        <v>2029.9533819999999</v>
      </c>
      <c r="N100" s="71">
        <v>125.29</v>
      </c>
      <c r="O100" s="69">
        <v>2.5433287820000001</v>
      </c>
      <c r="P100" s="70">
        <f t="shared" si="2"/>
        <v>8.8036886097535348E-5</v>
      </c>
      <c r="Q100" s="70">
        <f>O100/'סכום נכסי הקרן'!$C$41</f>
        <v>9.7522054171323405E-6</v>
      </c>
    </row>
    <row r="101" spans="1:17">
      <c r="A101" s="62" t="s">
        <v>1898</v>
      </c>
      <c r="B101" s="72" t="s">
        <v>1625</v>
      </c>
      <c r="C101" s="59" t="s">
        <v>1668</v>
      </c>
      <c r="D101" s="124" t="s">
        <v>1993</v>
      </c>
      <c r="E101" s="59" t="s">
        <v>432</v>
      </c>
      <c r="F101" s="78">
        <v>41480</v>
      </c>
      <c r="G101" s="59" t="s">
        <v>291</v>
      </c>
      <c r="H101" s="69">
        <v>3.7100000005108971</v>
      </c>
      <c r="I101" s="72" t="s">
        <v>295</v>
      </c>
      <c r="J101" s="72" t="s">
        <v>123</v>
      </c>
      <c r="K101" s="73">
        <v>5.0999999999999997E-2</v>
      </c>
      <c r="L101" s="73">
        <v>2.3200000004340367E-2</v>
      </c>
      <c r="M101" s="69">
        <v>1782.6988589999999</v>
      </c>
      <c r="N101" s="71">
        <v>124.07</v>
      </c>
      <c r="O101" s="69">
        <v>2.2117945969999999</v>
      </c>
      <c r="P101" s="70">
        <f t="shared" si="2"/>
        <v>7.6560887599483427E-5</v>
      </c>
      <c r="Q101" s="70">
        <f>O101/'סכום נכסי הקרן'!$C$41</f>
        <v>8.4809621953342256E-6</v>
      </c>
    </row>
    <row r="102" spans="1:17">
      <c r="A102" s="62" t="s">
        <v>1898</v>
      </c>
      <c r="B102" s="72" t="s">
        <v>1625</v>
      </c>
      <c r="C102" s="59" t="s">
        <v>1669</v>
      </c>
      <c r="D102" s="124" t="s">
        <v>1993</v>
      </c>
      <c r="E102" s="59" t="s">
        <v>432</v>
      </c>
      <c r="F102" s="78">
        <v>41512</v>
      </c>
      <c r="G102" s="59" t="s">
        <v>291</v>
      </c>
      <c r="H102" s="69">
        <v>3.6700000001096926</v>
      </c>
      <c r="I102" s="72" t="s">
        <v>295</v>
      </c>
      <c r="J102" s="72" t="s">
        <v>123</v>
      </c>
      <c r="K102" s="73">
        <v>5.0999999999999997E-2</v>
      </c>
      <c r="L102" s="73">
        <v>3.2300000002058592E-2</v>
      </c>
      <c r="M102" s="69">
        <v>5557.8866580000004</v>
      </c>
      <c r="N102" s="71">
        <v>119.74</v>
      </c>
      <c r="O102" s="69">
        <v>6.6550137810000001</v>
      </c>
      <c r="P102" s="70">
        <f t="shared" si="2"/>
        <v>2.303621515086621E-4</v>
      </c>
      <c r="Q102" s="70">
        <f>O102/'סכום נכסי הקרן'!$C$41</f>
        <v>2.5518156325476044E-5</v>
      </c>
    </row>
    <row r="103" spans="1:17">
      <c r="A103" s="62" t="s">
        <v>1898</v>
      </c>
      <c r="B103" s="72" t="s">
        <v>1625</v>
      </c>
      <c r="C103" s="59" t="s">
        <v>1670</v>
      </c>
      <c r="D103" s="124" t="s">
        <v>1993</v>
      </c>
      <c r="E103" s="59" t="s">
        <v>432</v>
      </c>
      <c r="F103" s="78">
        <v>40871</v>
      </c>
      <c r="G103" s="59" t="s">
        <v>291</v>
      </c>
      <c r="H103" s="69">
        <v>3.6999999996057631</v>
      </c>
      <c r="I103" s="72" t="s">
        <v>295</v>
      </c>
      <c r="J103" s="72" t="s">
        <v>123</v>
      </c>
      <c r="K103" s="73">
        <v>5.1879999999999996E-2</v>
      </c>
      <c r="L103" s="73">
        <v>2.5499999995494425E-2</v>
      </c>
      <c r="M103" s="69">
        <v>2797.0687390000003</v>
      </c>
      <c r="N103" s="71">
        <v>126.96</v>
      </c>
      <c r="O103" s="69">
        <v>3.5511586319999999</v>
      </c>
      <c r="P103" s="70">
        <f t="shared" si="2"/>
        <v>1.2292274212137762E-4</v>
      </c>
      <c r="Q103" s="70">
        <f>O103/'סכום נכסי הקרן'!$C$41</f>
        <v>1.3616654163310087E-5</v>
      </c>
    </row>
    <row r="104" spans="1:17">
      <c r="A104" s="62" t="s">
        <v>1898</v>
      </c>
      <c r="B104" s="72" t="s">
        <v>1625</v>
      </c>
      <c r="C104" s="59" t="s">
        <v>1671</v>
      </c>
      <c r="D104" s="124" t="s">
        <v>1993</v>
      </c>
      <c r="E104" s="59" t="s">
        <v>432</v>
      </c>
      <c r="F104" s="78">
        <v>41547</v>
      </c>
      <c r="G104" s="59" t="s">
        <v>291</v>
      </c>
      <c r="H104" s="69">
        <v>3.6700000001625583</v>
      </c>
      <c r="I104" s="72" t="s">
        <v>295</v>
      </c>
      <c r="J104" s="72" t="s">
        <v>123</v>
      </c>
      <c r="K104" s="73">
        <v>5.0999999999999997E-2</v>
      </c>
      <c r="L104" s="73">
        <v>3.2300000003107142E-2</v>
      </c>
      <c r="M104" s="69">
        <v>4066.754531</v>
      </c>
      <c r="N104" s="71">
        <v>119.5</v>
      </c>
      <c r="O104" s="69">
        <v>4.8597716630000001</v>
      </c>
      <c r="P104" s="70">
        <f t="shared" si="2"/>
        <v>1.6822015595605405E-4</v>
      </c>
      <c r="Q104" s="70">
        <f>O104/'סכום נכסי הקרן'!$C$41</f>
        <v>1.8634433689169349E-5</v>
      </c>
    </row>
    <row r="105" spans="1:17">
      <c r="A105" s="62" t="s">
        <v>1898</v>
      </c>
      <c r="B105" s="72" t="s">
        <v>1625</v>
      </c>
      <c r="C105" s="59" t="s">
        <v>1672</v>
      </c>
      <c r="D105" s="124" t="s">
        <v>1993</v>
      </c>
      <c r="E105" s="59" t="s">
        <v>432</v>
      </c>
      <c r="F105" s="78">
        <v>41571</v>
      </c>
      <c r="G105" s="59" t="s">
        <v>291</v>
      </c>
      <c r="H105" s="69">
        <v>3.7099999999386242</v>
      </c>
      <c r="I105" s="72" t="s">
        <v>295</v>
      </c>
      <c r="J105" s="72" t="s">
        <v>123</v>
      </c>
      <c r="K105" s="73">
        <v>5.0999999999999997E-2</v>
      </c>
      <c r="L105" s="73">
        <v>2.3699999999795412E-2</v>
      </c>
      <c r="M105" s="69">
        <v>1982.9301170000001</v>
      </c>
      <c r="N105" s="71">
        <v>123.25</v>
      </c>
      <c r="O105" s="69">
        <v>2.4439613650000003</v>
      </c>
      <c r="P105" s="70">
        <f t="shared" si="2"/>
        <v>8.4597300136747341E-5</v>
      </c>
      <c r="Q105" s="70">
        <f>O105/'סכום נכסי הקרן'!$C$41</f>
        <v>9.3711884329295303E-6</v>
      </c>
    </row>
    <row r="106" spans="1:17">
      <c r="A106" s="62" t="s">
        <v>1898</v>
      </c>
      <c r="B106" s="72" t="s">
        <v>1625</v>
      </c>
      <c r="C106" s="59" t="s">
        <v>1673</v>
      </c>
      <c r="D106" s="124" t="s">
        <v>1993</v>
      </c>
      <c r="E106" s="59" t="s">
        <v>432</v>
      </c>
      <c r="F106" s="78">
        <v>41597</v>
      </c>
      <c r="G106" s="59" t="s">
        <v>291</v>
      </c>
      <c r="H106" s="69">
        <v>3.7100000017808217</v>
      </c>
      <c r="I106" s="72" t="s">
        <v>295</v>
      </c>
      <c r="J106" s="72" t="s">
        <v>123</v>
      </c>
      <c r="K106" s="73">
        <v>5.0999999999999997E-2</v>
      </c>
      <c r="L106" s="73">
        <v>2.3800000005724069E-2</v>
      </c>
      <c r="M106" s="69">
        <v>512.11057100000005</v>
      </c>
      <c r="N106" s="71">
        <v>122.81</v>
      </c>
      <c r="O106" s="69">
        <v>0.628923028</v>
      </c>
      <c r="P106" s="70">
        <f t="shared" si="2"/>
        <v>2.1770061885830157E-5</v>
      </c>
      <c r="Q106" s="70">
        <f>O106/'סכום נכסי הקרן'!$C$41</f>
        <v>2.4115586643885487E-6</v>
      </c>
    </row>
    <row r="107" spans="1:17">
      <c r="A107" s="62" t="s">
        <v>1898</v>
      </c>
      <c r="B107" s="72" t="s">
        <v>1625</v>
      </c>
      <c r="C107" s="59" t="s">
        <v>1674</v>
      </c>
      <c r="D107" s="124" t="s">
        <v>1993</v>
      </c>
      <c r="E107" s="59" t="s">
        <v>432</v>
      </c>
      <c r="F107" s="78">
        <v>41630</v>
      </c>
      <c r="G107" s="59" t="s">
        <v>291</v>
      </c>
      <c r="H107" s="69">
        <v>3.7000000001400797</v>
      </c>
      <c r="I107" s="72" t="s">
        <v>295</v>
      </c>
      <c r="J107" s="72" t="s">
        <v>123</v>
      </c>
      <c r="K107" s="73">
        <v>5.0999999999999997E-2</v>
      </c>
      <c r="L107" s="73">
        <v>2.5600000000840478E-2</v>
      </c>
      <c r="M107" s="69">
        <v>5826.1650849999996</v>
      </c>
      <c r="N107" s="71">
        <v>122.53</v>
      </c>
      <c r="O107" s="69">
        <v>7.1388004899999995</v>
      </c>
      <c r="P107" s="70">
        <f t="shared" si="2"/>
        <v>2.4710834480351485E-4</v>
      </c>
      <c r="Q107" s="70">
        <f>O107/'סכום נכסי הקרן'!$C$41</f>
        <v>2.7373200548479069E-5</v>
      </c>
    </row>
    <row r="108" spans="1:17">
      <c r="A108" s="62" t="s">
        <v>1898</v>
      </c>
      <c r="B108" s="72" t="s">
        <v>1625</v>
      </c>
      <c r="C108" s="59" t="s">
        <v>1675</v>
      </c>
      <c r="D108" s="124" t="s">
        <v>1993</v>
      </c>
      <c r="E108" s="59" t="s">
        <v>432</v>
      </c>
      <c r="F108" s="78">
        <v>41666</v>
      </c>
      <c r="G108" s="59" t="s">
        <v>291</v>
      </c>
      <c r="H108" s="69">
        <v>3.7000000009422629</v>
      </c>
      <c r="I108" s="72" t="s">
        <v>295</v>
      </c>
      <c r="J108" s="72" t="s">
        <v>123</v>
      </c>
      <c r="K108" s="73">
        <v>5.0999999999999997E-2</v>
      </c>
      <c r="L108" s="73">
        <v>2.5500000003261677E-2</v>
      </c>
      <c r="M108" s="69">
        <v>1126.8956290000001</v>
      </c>
      <c r="N108" s="71">
        <v>122.43</v>
      </c>
      <c r="O108" s="69">
        <v>1.379658321</v>
      </c>
      <c r="P108" s="70">
        <f t="shared" si="2"/>
        <v>4.7756634265696701E-5</v>
      </c>
      <c r="Q108" s="70">
        <f>O108/'סכום נכסי הקרן'!$C$41</f>
        <v>5.2901974165005572E-6</v>
      </c>
    </row>
    <row r="109" spans="1:17">
      <c r="A109" s="62" t="s">
        <v>1898</v>
      </c>
      <c r="B109" s="72" t="s">
        <v>1625</v>
      </c>
      <c r="C109" s="59" t="s">
        <v>1676</v>
      </c>
      <c r="D109" s="124" t="s">
        <v>1993</v>
      </c>
      <c r="E109" s="59" t="s">
        <v>432</v>
      </c>
      <c r="F109" s="78">
        <v>41696</v>
      </c>
      <c r="G109" s="59" t="s">
        <v>291</v>
      </c>
      <c r="H109" s="69">
        <v>3.7000000001497191</v>
      </c>
      <c r="I109" s="72" t="s">
        <v>295</v>
      </c>
      <c r="J109" s="72" t="s">
        <v>123</v>
      </c>
      <c r="K109" s="73">
        <v>5.0999999999999997E-2</v>
      </c>
      <c r="L109" s="73">
        <v>2.5500000002245778E-2</v>
      </c>
      <c r="M109" s="69">
        <v>1084.6366270000001</v>
      </c>
      <c r="N109" s="71">
        <v>123.16</v>
      </c>
      <c r="O109" s="69">
        <v>1.3358384539999999</v>
      </c>
      <c r="P109" s="70">
        <f t="shared" si="2"/>
        <v>4.6239817145082626E-5</v>
      </c>
      <c r="Q109" s="70">
        <f>O109/'סכום נכסי הקרן'!$C$41</f>
        <v>5.1221733893437656E-6</v>
      </c>
    </row>
    <row r="110" spans="1:17">
      <c r="A110" s="62" t="s">
        <v>1898</v>
      </c>
      <c r="B110" s="72" t="s">
        <v>1625</v>
      </c>
      <c r="C110" s="59" t="s">
        <v>1677</v>
      </c>
      <c r="D110" s="124" t="s">
        <v>1993</v>
      </c>
      <c r="E110" s="59" t="s">
        <v>432</v>
      </c>
      <c r="F110" s="78">
        <v>41725</v>
      </c>
      <c r="G110" s="59" t="s">
        <v>291</v>
      </c>
      <c r="H110" s="69">
        <v>3.7000000004127069</v>
      </c>
      <c r="I110" s="72" t="s">
        <v>295</v>
      </c>
      <c r="J110" s="72" t="s">
        <v>123</v>
      </c>
      <c r="K110" s="73">
        <v>5.0999999999999997E-2</v>
      </c>
      <c r="L110" s="73">
        <v>2.5500000002438725E-2</v>
      </c>
      <c r="M110" s="69">
        <v>2160.0869600000001</v>
      </c>
      <c r="N110" s="71">
        <v>123.39</v>
      </c>
      <c r="O110" s="69">
        <v>2.6653314569999997</v>
      </c>
      <c r="P110" s="70">
        <f t="shared" si="2"/>
        <v>9.2259987600803599E-5</v>
      </c>
      <c r="Q110" s="70">
        <f>O110/'סכום נכסי הקרן'!$C$41</f>
        <v>1.0220015617866204E-5</v>
      </c>
    </row>
    <row r="111" spans="1:17">
      <c r="A111" s="62" t="s">
        <v>1898</v>
      </c>
      <c r="B111" s="72" t="s">
        <v>1625</v>
      </c>
      <c r="C111" s="59" t="s">
        <v>1678</v>
      </c>
      <c r="D111" s="124" t="s">
        <v>1993</v>
      </c>
      <c r="E111" s="59" t="s">
        <v>432</v>
      </c>
      <c r="F111" s="78">
        <v>41787</v>
      </c>
      <c r="G111" s="59" t="s">
        <v>291</v>
      </c>
      <c r="H111" s="69">
        <v>3.700000000418791</v>
      </c>
      <c r="I111" s="72" t="s">
        <v>295</v>
      </c>
      <c r="J111" s="72" t="s">
        <v>123</v>
      </c>
      <c r="K111" s="73">
        <v>5.0999999999999997E-2</v>
      </c>
      <c r="L111" s="73">
        <v>2.5500000003290498E-2</v>
      </c>
      <c r="M111" s="69">
        <v>1359.9195070000001</v>
      </c>
      <c r="N111" s="71">
        <v>122.91</v>
      </c>
      <c r="O111" s="69">
        <v>1.6714771390000001</v>
      </c>
      <c r="P111" s="70">
        <f t="shared" si="2"/>
        <v>5.7857892201047436E-5</v>
      </c>
      <c r="Q111" s="70">
        <f>O111/'סכום נכסי הקרן'!$C$41</f>
        <v>6.4091550117049185E-6</v>
      </c>
    </row>
    <row r="112" spans="1:17">
      <c r="A112" s="62" t="s">
        <v>1898</v>
      </c>
      <c r="B112" s="72" t="s">
        <v>1625</v>
      </c>
      <c r="C112" s="59" t="s">
        <v>1679</v>
      </c>
      <c r="D112" s="124" t="s">
        <v>1993</v>
      </c>
      <c r="E112" s="59" t="s">
        <v>432</v>
      </c>
      <c r="F112" s="78">
        <v>41815</v>
      </c>
      <c r="G112" s="59" t="s">
        <v>291</v>
      </c>
      <c r="H112" s="69">
        <v>3.6999999986154797</v>
      </c>
      <c r="I112" s="72" t="s">
        <v>295</v>
      </c>
      <c r="J112" s="72" t="s">
        <v>123</v>
      </c>
      <c r="K112" s="73">
        <v>5.0999999999999997E-2</v>
      </c>
      <c r="L112" s="73">
        <v>2.5499999989882352E-2</v>
      </c>
      <c r="M112" s="69">
        <v>764.61999500000002</v>
      </c>
      <c r="N112" s="71">
        <v>122.8</v>
      </c>
      <c r="O112" s="69">
        <v>0.93895338900000003</v>
      </c>
      <c r="P112" s="70">
        <f t="shared" si="2"/>
        <v>3.250170923370921E-5</v>
      </c>
      <c r="Q112" s="70">
        <f>O112/'סכום נכסי הקרן'!$C$41</f>
        <v>3.6003470693395277E-6</v>
      </c>
    </row>
    <row r="113" spans="1:17">
      <c r="A113" s="62" t="s">
        <v>1898</v>
      </c>
      <c r="B113" s="72" t="s">
        <v>1625</v>
      </c>
      <c r="C113" s="59" t="s">
        <v>1680</v>
      </c>
      <c r="D113" s="124" t="s">
        <v>1993</v>
      </c>
      <c r="E113" s="59" t="s">
        <v>432</v>
      </c>
      <c r="F113" s="78">
        <v>41836</v>
      </c>
      <c r="G113" s="59" t="s">
        <v>291</v>
      </c>
      <c r="H113" s="69">
        <v>3.7000000005389451</v>
      </c>
      <c r="I113" s="72" t="s">
        <v>295</v>
      </c>
      <c r="J113" s="72" t="s">
        <v>123</v>
      </c>
      <c r="K113" s="73">
        <v>5.0999999999999997E-2</v>
      </c>
      <c r="L113" s="73">
        <v>2.5500000004491211E-2</v>
      </c>
      <c r="M113" s="69">
        <v>2273.1256109999999</v>
      </c>
      <c r="N113" s="71">
        <v>122.44</v>
      </c>
      <c r="O113" s="69">
        <v>2.7832150050000002</v>
      </c>
      <c r="P113" s="70">
        <f t="shared" si="2"/>
        <v>9.6340506235082705E-5</v>
      </c>
      <c r="Q113" s="70">
        <f>O113/'סכום נכסי הקרן'!$C$41</f>
        <v>1.0672031331891331E-5</v>
      </c>
    </row>
    <row r="114" spans="1:17">
      <c r="A114" s="62" t="s">
        <v>1898</v>
      </c>
      <c r="B114" s="72" t="s">
        <v>1625</v>
      </c>
      <c r="C114" s="59" t="s">
        <v>1681</v>
      </c>
      <c r="D114" s="124" t="s">
        <v>1993</v>
      </c>
      <c r="E114" s="59" t="s">
        <v>432</v>
      </c>
      <c r="F114" s="78">
        <v>40903</v>
      </c>
      <c r="G114" s="59" t="s">
        <v>291</v>
      </c>
      <c r="H114" s="69">
        <v>3.6700000005655427</v>
      </c>
      <c r="I114" s="72" t="s">
        <v>295</v>
      </c>
      <c r="J114" s="72" t="s">
        <v>123</v>
      </c>
      <c r="K114" s="73">
        <v>5.2619999999999993E-2</v>
      </c>
      <c r="L114" s="73">
        <v>3.2100000003527647E-2</v>
      </c>
      <c r="M114" s="69">
        <v>2869.8323619999996</v>
      </c>
      <c r="N114" s="71">
        <v>124.46</v>
      </c>
      <c r="O114" s="69">
        <v>3.5717932939999999</v>
      </c>
      <c r="P114" s="70">
        <f t="shared" si="2"/>
        <v>1.2363700737918145E-4</v>
      </c>
      <c r="Q114" s="70">
        <f>O114/'סכום נכסי הקרן'!$C$41</f>
        <v>1.3695776242988221E-5</v>
      </c>
    </row>
    <row r="115" spans="1:17">
      <c r="A115" s="62" t="s">
        <v>1898</v>
      </c>
      <c r="B115" s="72" t="s">
        <v>1625</v>
      </c>
      <c r="C115" s="59" t="s">
        <v>1682</v>
      </c>
      <c r="D115" s="124" t="s">
        <v>1993</v>
      </c>
      <c r="E115" s="59" t="s">
        <v>432</v>
      </c>
      <c r="F115" s="78">
        <v>41911</v>
      </c>
      <c r="G115" s="59" t="s">
        <v>291</v>
      </c>
      <c r="H115" s="69">
        <v>3.6999999992676731</v>
      </c>
      <c r="I115" s="72" t="s">
        <v>295</v>
      </c>
      <c r="J115" s="72" t="s">
        <v>123</v>
      </c>
      <c r="K115" s="73">
        <v>5.0999999999999997E-2</v>
      </c>
      <c r="L115" s="73">
        <v>2.5499999998169182E-2</v>
      </c>
      <c r="M115" s="69">
        <v>892.19869100000005</v>
      </c>
      <c r="N115" s="71">
        <v>122.44</v>
      </c>
      <c r="O115" s="69">
        <v>1.0924080839999999</v>
      </c>
      <c r="P115" s="70">
        <f t="shared" si="2"/>
        <v>3.7813516971843405E-5</v>
      </c>
      <c r="Q115" s="70">
        <f>O115/'סכום נכסי הקרן'!$C$41</f>
        <v>4.1887577060038787E-6</v>
      </c>
    </row>
    <row r="116" spans="1:17">
      <c r="A116" s="62" t="s">
        <v>1898</v>
      </c>
      <c r="B116" s="72" t="s">
        <v>1625</v>
      </c>
      <c r="C116" s="59" t="s">
        <v>1683</v>
      </c>
      <c r="D116" s="124" t="s">
        <v>1993</v>
      </c>
      <c r="E116" s="59" t="s">
        <v>432</v>
      </c>
      <c r="F116" s="78">
        <v>40933</v>
      </c>
      <c r="G116" s="59" t="s">
        <v>291</v>
      </c>
      <c r="H116" s="69">
        <v>3.6999999998882522</v>
      </c>
      <c r="I116" s="72" t="s">
        <v>295</v>
      </c>
      <c r="J116" s="72" t="s">
        <v>123</v>
      </c>
      <c r="K116" s="73">
        <v>5.1330999999999995E-2</v>
      </c>
      <c r="L116" s="73">
        <v>2.5499999999441258E-2</v>
      </c>
      <c r="M116" s="69">
        <v>10582.663653</v>
      </c>
      <c r="N116" s="71">
        <v>126.84</v>
      </c>
      <c r="O116" s="69">
        <v>13.423050685</v>
      </c>
      <c r="P116" s="70">
        <f t="shared" si="2"/>
        <v>4.6463657888049995E-4</v>
      </c>
      <c r="Q116" s="70">
        <f>O116/'סכום נכסי הקרן'!$C$41</f>
        <v>5.1469691426115816E-5</v>
      </c>
    </row>
    <row r="117" spans="1:17">
      <c r="A117" s="62" t="s">
        <v>1898</v>
      </c>
      <c r="B117" s="72" t="s">
        <v>1625</v>
      </c>
      <c r="C117" s="59" t="s">
        <v>1684</v>
      </c>
      <c r="D117" s="124" t="s">
        <v>1993</v>
      </c>
      <c r="E117" s="59" t="s">
        <v>432</v>
      </c>
      <c r="F117" s="78">
        <v>40993</v>
      </c>
      <c r="G117" s="59" t="s">
        <v>291</v>
      </c>
      <c r="H117" s="69">
        <v>3.7000000002175146</v>
      </c>
      <c r="I117" s="72" t="s">
        <v>295</v>
      </c>
      <c r="J117" s="72" t="s">
        <v>123</v>
      </c>
      <c r="K117" s="73">
        <v>5.1451999999999998E-2</v>
      </c>
      <c r="L117" s="73">
        <v>2.5500000001983221E-2</v>
      </c>
      <c r="M117" s="69">
        <v>6158.8352150000001</v>
      </c>
      <c r="N117" s="71">
        <v>126.9</v>
      </c>
      <c r="O117" s="69">
        <v>7.8155621389999999</v>
      </c>
      <c r="P117" s="70">
        <f t="shared" si="2"/>
        <v>2.7053433228490582E-4</v>
      </c>
      <c r="Q117" s="70">
        <f>O117/'סכום נכסי הקרן'!$C$41</f>
        <v>2.9968192853915581E-5</v>
      </c>
    </row>
    <row r="118" spans="1:17">
      <c r="A118" s="62" t="s">
        <v>1898</v>
      </c>
      <c r="B118" s="72" t="s">
        <v>1625</v>
      </c>
      <c r="C118" s="59" t="s">
        <v>1685</v>
      </c>
      <c r="D118" s="124" t="s">
        <v>1993</v>
      </c>
      <c r="E118" s="59" t="s">
        <v>432</v>
      </c>
      <c r="F118" s="78">
        <v>41053</v>
      </c>
      <c r="G118" s="59" t="s">
        <v>291</v>
      </c>
      <c r="H118" s="69">
        <v>3.7699999998193561</v>
      </c>
      <c r="I118" s="72" t="s">
        <v>295</v>
      </c>
      <c r="J118" s="72" t="s">
        <v>123</v>
      </c>
      <c r="K118" s="73">
        <v>5.0999999999999997E-2</v>
      </c>
      <c r="L118" s="73">
        <v>2.5999999999262679E-2</v>
      </c>
      <c r="M118" s="69">
        <v>4336.2115610000001</v>
      </c>
      <c r="N118" s="71">
        <v>125.11</v>
      </c>
      <c r="O118" s="69">
        <v>5.4250342739999997</v>
      </c>
      <c r="P118" s="70">
        <f t="shared" si="2"/>
        <v>1.8778662351305996E-4</v>
      </c>
      <c r="Q118" s="70">
        <f>O118/'סכום נכסי הקרן'!$C$41</f>
        <v>2.0801891210238114E-5</v>
      </c>
    </row>
    <row r="119" spans="1:17">
      <c r="A119" s="62" t="s">
        <v>1898</v>
      </c>
      <c r="B119" s="72" t="s">
        <v>1625</v>
      </c>
      <c r="C119" s="59" t="s">
        <v>1686</v>
      </c>
      <c r="D119" s="124" t="s">
        <v>1993</v>
      </c>
      <c r="E119" s="59" t="s">
        <v>432</v>
      </c>
      <c r="F119" s="78">
        <v>41085</v>
      </c>
      <c r="G119" s="59" t="s">
        <v>291</v>
      </c>
      <c r="H119" s="69">
        <v>3.7000000000400521</v>
      </c>
      <c r="I119" s="72" t="s">
        <v>295</v>
      </c>
      <c r="J119" s="72" t="s">
        <v>123</v>
      </c>
      <c r="K119" s="73">
        <v>5.0999999999999997E-2</v>
      </c>
      <c r="L119" s="73">
        <v>2.5600000000120159E-2</v>
      </c>
      <c r="M119" s="69">
        <v>7982.4757730000001</v>
      </c>
      <c r="N119" s="71">
        <v>125.11</v>
      </c>
      <c r="O119" s="69">
        <v>9.9868753980000005</v>
      </c>
      <c r="P119" s="70">
        <f t="shared" si="2"/>
        <v>3.4569396536794433E-4</v>
      </c>
      <c r="Q119" s="70">
        <f>O119/'סכום נכסי הקרן'!$C$41</f>
        <v>3.8293932363716439E-5</v>
      </c>
    </row>
    <row r="120" spans="1:17">
      <c r="A120" s="62" t="s">
        <v>1898</v>
      </c>
      <c r="B120" s="72" t="s">
        <v>1625</v>
      </c>
      <c r="C120" s="59" t="s">
        <v>1687</v>
      </c>
      <c r="D120" s="124" t="s">
        <v>1993</v>
      </c>
      <c r="E120" s="59" t="s">
        <v>432</v>
      </c>
      <c r="F120" s="78">
        <v>41115</v>
      </c>
      <c r="G120" s="59" t="s">
        <v>291</v>
      </c>
      <c r="H120" s="69">
        <v>3.7000000003153652</v>
      </c>
      <c r="I120" s="72" t="s">
        <v>295</v>
      </c>
      <c r="J120" s="72" t="s">
        <v>123</v>
      </c>
      <c r="K120" s="73">
        <v>5.0999999999999997E-2</v>
      </c>
      <c r="L120" s="73">
        <v>2.5700000002567974E-2</v>
      </c>
      <c r="M120" s="69">
        <v>3539.8315189999998</v>
      </c>
      <c r="N120" s="71">
        <v>125.41</v>
      </c>
      <c r="O120" s="69">
        <v>4.4393027979999999</v>
      </c>
      <c r="P120" s="70">
        <f t="shared" si="2"/>
        <v>1.536656988848546E-4</v>
      </c>
      <c r="Q120" s="70">
        <f>O120/'סכום נכסי הקרן'!$C$41</f>
        <v>1.7022177038747622E-5</v>
      </c>
    </row>
    <row r="121" spans="1:17">
      <c r="A121" s="62" t="s">
        <v>1898</v>
      </c>
      <c r="B121" s="72" t="s">
        <v>1625</v>
      </c>
      <c r="C121" s="59" t="s">
        <v>1688</v>
      </c>
      <c r="D121" s="124" t="s">
        <v>1993</v>
      </c>
      <c r="E121" s="59" t="s">
        <v>432</v>
      </c>
      <c r="F121" s="78">
        <v>41179</v>
      </c>
      <c r="G121" s="59" t="s">
        <v>291</v>
      </c>
      <c r="H121" s="69">
        <v>3.6999999997471669</v>
      </c>
      <c r="I121" s="72" t="s">
        <v>295</v>
      </c>
      <c r="J121" s="72" t="s">
        <v>123</v>
      </c>
      <c r="K121" s="73">
        <v>5.0999999999999997E-2</v>
      </c>
      <c r="L121" s="73">
        <v>2.5599999998338525E-2</v>
      </c>
      <c r="M121" s="69">
        <v>4463.7278489999999</v>
      </c>
      <c r="N121" s="71">
        <v>124.05</v>
      </c>
      <c r="O121" s="69">
        <v>5.5372546319999998</v>
      </c>
      <c r="P121" s="70">
        <f t="shared" si="2"/>
        <v>1.9167111180454295E-4</v>
      </c>
      <c r="Q121" s="70">
        <f>O121/'סכום נכסי הקרן'!$C$41</f>
        <v>2.1232191842600531E-5</v>
      </c>
    </row>
    <row r="122" spans="1:17">
      <c r="A122" s="62" t="s">
        <v>1899</v>
      </c>
      <c r="B122" s="72" t="s">
        <v>1616</v>
      </c>
      <c r="C122" s="59">
        <v>9079</v>
      </c>
      <c r="D122" s="124" t="s">
        <v>1993</v>
      </c>
      <c r="E122" s="59" t="s">
        <v>1654</v>
      </c>
      <c r="F122" s="78">
        <v>44705</v>
      </c>
      <c r="G122" s="59" t="s">
        <v>1615</v>
      </c>
      <c r="H122" s="69">
        <v>7.4000000000028932</v>
      </c>
      <c r="I122" s="72" t="s">
        <v>312</v>
      </c>
      <c r="J122" s="72" t="s">
        <v>123</v>
      </c>
      <c r="K122" s="73">
        <v>2.3671999999999999E-2</v>
      </c>
      <c r="L122" s="73">
        <v>2.6000000000043405E-2</v>
      </c>
      <c r="M122" s="69">
        <v>132304.014043</v>
      </c>
      <c r="N122" s="71">
        <v>104.47</v>
      </c>
      <c r="O122" s="69">
        <v>138.21799169900001</v>
      </c>
      <c r="P122" s="70">
        <f t="shared" si="2"/>
        <v>4.7843918874956332E-3</v>
      </c>
      <c r="Q122" s="70">
        <f>O122/'סכום נכסי הקרן'!$C$41</f>
        <v>5.299866289140044E-4</v>
      </c>
    </row>
    <row r="123" spans="1:17">
      <c r="A123" s="62" t="s">
        <v>1899</v>
      </c>
      <c r="B123" s="72" t="s">
        <v>1616</v>
      </c>
      <c r="C123" s="59">
        <v>9017</v>
      </c>
      <c r="D123" s="124" t="s">
        <v>1993</v>
      </c>
      <c r="E123" s="59" t="s">
        <v>1654</v>
      </c>
      <c r="F123" s="78">
        <v>44651</v>
      </c>
      <c r="G123" s="59" t="s">
        <v>1615</v>
      </c>
      <c r="H123" s="69">
        <v>7.5000000000099405</v>
      </c>
      <c r="I123" s="72" t="s">
        <v>312</v>
      </c>
      <c r="J123" s="72" t="s">
        <v>123</v>
      </c>
      <c r="K123" s="73">
        <v>1.797E-2</v>
      </c>
      <c r="L123" s="73">
        <v>3.7700000000052351E-2</v>
      </c>
      <c r="M123" s="69">
        <v>324159.61461599998</v>
      </c>
      <c r="N123" s="71">
        <v>93.1</v>
      </c>
      <c r="O123" s="69">
        <v>301.79261644600001</v>
      </c>
      <c r="P123" s="70">
        <f t="shared" si="2"/>
        <v>1.0446499244285938E-2</v>
      </c>
      <c r="Q123" s="70">
        <f>O123/'סכום נכסי הקרן'!$C$41</f>
        <v>1.1572013849663672E-3</v>
      </c>
    </row>
    <row r="124" spans="1:17">
      <c r="A124" s="62" t="s">
        <v>1899</v>
      </c>
      <c r="B124" s="72" t="s">
        <v>1616</v>
      </c>
      <c r="C124" s="59">
        <v>9080</v>
      </c>
      <c r="D124" s="124" t="s">
        <v>1993</v>
      </c>
      <c r="E124" s="59" t="s">
        <v>1654</v>
      </c>
      <c r="F124" s="78">
        <v>44705</v>
      </c>
      <c r="G124" s="59" t="s">
        <v>1615</v>
      </c>
      <c r="H124" s="69">
        <v>7.0299999999867016</v>
      </c>
      <c r="I124" s="72" t="s">
        <v>312</v>
      </c>
      <c r="J124" s="72" t="s">
        <v>123</v>
      </c>
      <c r="K124" s="73">
        <v>2.3184999999999997E-2</v>
      </c>
      <c r="L124" s="73">
        <v>2.7399999999915471E-2</v>
      </c>
      <c r="M124" s="69">
        <v>94023.156803999984</v>
      </c>
      <c r="N124" s="71">
        <v>103.18</v>
      </c>
      <c r="O124" s="69">
        <v>97.013093043000012</v>
      </c>
      <c r="P124" s="70">
        <f t="shared" si="2"/>
        <v>3.3580914440326541E-3</v>
      </c>
      <c r="Q124" s="70">
        <f>O124/'סכום נכסי הקרן'!$C$41</f>
        <v>3.7198950375685582E-4</v>
      </c>
    </row>
    <row r="125" spans="1:17">
      <c r="A125" s="62" t="s">
        <v>1899</v>
      </c>
      <c r="B125" s="72" t="s">
        <v>1616</v>
      </c>
      <c r="C125" s="59">
        <v>9019</v>
      </c>
      <c r="D125" s="124" t="s">
        <v>1993</v>
      </c>
      <c r="E125" s="59" t="s">
        <v>1654</v>
      </c>
      <c r="F125" s="78">
        <v>44651</v>
      </c>
      <c r="G125" s="59" t="s">
        <v>1615</v>
      </c>
      <c r="H125" s="69">
        <v>7.0900000000085432</v>
      </c>
      <c r="I125" s="72" t="s">
        <v>312</v>
      </c>
      <c r="J125" s="72" t="s">
        <v>123</v>
      </c>
      <c r="K125" s="73">
        <v>1.8769999999999998E-2</v>
      </c>
      <c r="L125" s="73">
        <v>3.9000000000053395E-2</v>
      </c>
      <c r="M125" s="69">
        <v>200237.45558000001</v>
      </c>
      <c r="N125" s="71">
        <v>93.53</v>
      </c>
      <c r="O125" s="69">
        <v>187.28209315999999</v>
      </c>
      <c r="P125" s="70">
        <f t="shared" si="2"/>
        <v>6.4827372773524974E-3</v>
      </c>
      <c r="Q125" s="70">
        <f>O125/'סכום נכסי הקרן'!$C$41</f>
        <v>7.1811928381929329E-4</v>
      </c>
    </row>
    <row r="126" spans="1:17">
      <c r="A126" s="62" t="s">
        <v>1900</v>
      </c>
      <c r="B126" s="72" t="s">
        <v>1616</v>
      </c>
      <c r="C126" s="59">
        <v>4100</v>
      </c>
      <c r="D126" s="124" t="s">
        <v>1993</v>
      </c>
      <c r="E126" s="59" t="s">
        <v>436</v>
      </c>
      <c r="F126" s="78">
        <v>42052</v>
      </c>
      <c r="G126" s="59" t="s">
        <v>121</v>
      </c>
      <c r="H126" s="69">
        <v>3.9699999999982611</v>
      </c>
      <c r="I126" s="72" t="s">
        <v>632</v>
      </c>
      <c r="J126" s="72" t="s">
        <v>123</v>
      </c>
      <c r="K126" s="73">
        <v>2.9779E-2</v>
      </c>
      <c r="L126" s="73">
        <v>0.02</v>
      </c>
      <c r="M126" s="69">
        <v>34209.701008999997</v>
      </c>
      <c r="N126" s="71">
        <v>117.66</v>
      </c>
      <c r="O126" s="69">
        <v>40.251134731</v>
      </c>
      <c r="P126" s="70">
        <f t="shared" si="2"/>
        <v>1.3932860700860798E-3</v>
      </c>
      <c r="Q126" s="70">
        <f>O126/'סכום נכסי הקרן'!$C$41</f>
        <v>1.5433998818693899E-4</v>
      </c>
    </row>
    <row r="127" spans="1:17">
      <c r="A127" s="62" t="s">
        <v>1901</v>
      </c>
      <c r="B127" s="72" t="s">
        <v>1625</v>
      </c>
      <c r="C127" s="59" t="s">
        <v>1689</v>
      </c>
      <c r="D127" s="124" t="s">
        <v>1993</v>
      </c>
      <c r="E127" s="59" t="s">
        <v>436</v>
      </c>
      <c r="F127" s="78">
        <v>41767</v>
      </c>
      <c r="G127" s="59" t="s">
        <v>121</v>
      </c>
      <c r="H127" s="69">
        <v>4.2500000004657013</v>
      </c>
      <c r="I127" s="72" t="s">
        <v>632</v>
      </c>
      <c r="J127" s="72" t="s">
        <v>123</v>
      </c>
      <c r="K127" s="73">
        <v>5.3499999999999999E-2</v>
      </c>
      <c r="L127" s="73">
        <v>2.5100000004135432E-2</v>
      </c>
      <c r="M127" s="69">
        <v>2108.0041470000001</v>
      </c>
      <c r="N127" s="71">
        <v>127.33</v>
      </c>
      <c r="O127" s="69">
        <v>2.6841217390000001</v>
      </c>
      <c r="P127" s="70">
        <f t="shared" si="2"/>
        <v>9.2910409963764383E-5</v>
      </c>
      <c r="Q127" s="70">
        <f>O127/'סכום נכסי הקרן'!$C$41</f>
        <v>1.0292065559347128E-5</v>
      </c>
    </row>
    <row r="128" spans="1:17">
      <c r="A128" s="62" t="s">
        <v>1901</v>
      </c>
      <c r="B128" s="72" t="s">
        <v>1625</v>
      </c>
      <c r="C128" s="59" t="s">
        <v>1690</v>
      </c>
      <c r="D128" s="124" t="s">
        <v>1993</v>
      </c>
      <c r="E128" s="59" t="s">
        <v>436</v>
      </c>
      <c r="F128" s="78">
        <v>41269</v>
      </c>
      <c r="G128" s="59" t="s">
        <v>121</v>
      </c>
      <c r="H128" s="69">
        <v>4.289999999815346</v>
      </c>
      <c r="I128" s="72" t="s">
        <v>632</v>
      </c>
      <c r="J128" s="72" t="s">
        <v>123</v>
      </c>
      <c r="K128" s="73">
        <v>5.3499999999999999E-2</v>
      </c>
      <c r="L128" s="73">
        <v>1.9299999999624919E-2</v>
      </c>
      <c r="M128" s="69">
        <v>10469.526152</v>
      </c>
      <c r="N128" s="71">
        <v>132.41999999999999</v>
      </c>
      <c r="O128" s="69">
        <v>13.863746164</v>
      </c>
      <c r="P128" s="70">
        <f t="shared" si="2"/>
        <v>4.7989117669852666E-4</v>
      </c>
      <c r="Q128" s="70">
        <f>O128/'סכום נכסי הקרן'!$C$41</f>
        <v>5.3159505526450064E-5</v>
      </c>
    </row>
    <row r="129" spans="1:17">
      <c r="A129" s="62" t="s">
        <v>1901</v>
      </c>
      <c r="B129" s="72" t="s">
        <v>1625</v>
      </c>
      <c r="C129" s="59" t="s">
        <v>1691</v>
      </c>
      <c r="D129" s="124" t="s">
        <v>1993</v>
      </c>
      <c r="E129" s="59" t="s">
        <v>436</v>
      </c>
      <c r="F129" s="78">
        <v>41767</v>
      </c>
      <c r="G129" s="59" t="s">
        <v>121</v>
      </c>
      <c r="H129" s="69">
        <v>4.2500000008330883</v>
      </c>
      <c r="I129" s="72" t="s">
        <v>632</v>
      </c>
      <c r="J129" s="72" t="s">
        <v>123</v>
      </c>
      <c r="K129" s="73">
        <v>5.3499999999999999E-2</v>
      </c>
      <c r="L129" s="73">
        <v>2.5100000004808106E-2</v>
      </c>
      <c r="M129" s="69">
        <v>1649.7424820000001</v>
      </c>
      <c r="N129" s="71">
        <v>127.33</v>
      </c>
      <c r="O129" s="69">
        <v>2.1006171490000001</v>
      </c>
      <c r="P129" s="70">
        <f t="shared" si="2"/>
        <v>7.2712499457351892E-5</v>
      </c>
      <c r="Q129" s="70">
        <f>O129/'סכום נכסי הקרן'!$C$41</f>
        <v>8.0546605239490786E-6</v>
      </c>
    </row>
    <row r="130" spans="1:17">
      <c r="A130" s="62" t="s">
        <v>1901</v>
      </c>
      <c r="B130" s="72" t="s">
        <v>1625</v>
      </c>
      <c r="C130" s="59" t="s">
        <v>1692</v>
      </c>
      <c r="D130" s="124" t="s">
        <v>1993</v>
      </c>
      <c r="E130" s="59" t="s">
        <v>436</v>
      </c>
      <c r="F130" s="78">
        <v>41767</v>
      </c>
      <c r="G130" s="59" t="s">
        <v>121</v>
      </c>
      <c r="H130" s="69">
        <v>4.2500000000931397</v>
      </c>
      <c r="I130" s="72" t="s">
        <v>632</v>
      </c>
      <c r="J130" s="72" t="s">
        <v>123</v>
      </c>
      <c r="K130" s="73">
        <v>5.3499999999999999E-2</v>
      </c>
      <c r="L130" s="73">
        <v>2.5100000001154942E-2</v>
      </c>
      <c r="M130" s="69">
        <v>2108.0040560000002</v>
      </c>
      <c r="N130" s="71">
        <v>127.33</v>
      </c>
      <c r="O130" s="69">
        <v>2.6841216189999999</v>
      </c>
      <c r="P130" s="70">
        <f t="shared" si="2"/>
        <v>9.291040580998512E-5</v>
      </c>
      <c r="Q130" s="70">
        <f>O130/'סכום נכסי הקרן'!$C$41</f>
        <v>1.0292065099216036E-5</v>
      </c>
    </row>
    <row r="131" spans="1:17">
      <c r="A131" s="62" t="s">
        <v>1901</v>
      </c>
      <c r="B131" s="72" t="s">
        <v>1625</v>
      </c>
      <c r="C131" s="59" t="s">
        <v>1693</v>
      </c>
      <c r="D131" s="124" t="s">
        <v>1993</v>
      </c>
      <c r="E131" s="59" t="s">
        <v>436</v>
      </c>
      <c r="F131" s="78">
        <v>41269</v>
      </c>
      <c r="G131" s="59" t="s">
        <v>121</v>
      </c>
      <c r="H131" s="69">
        <v>4.2899999999185345</v>
      </c>
      <c r="I131" s="72" t="s">
        <v>632</v>
      </c>
      <c r="J131" s="72" t="s">
        <v>123</v>
      </c>
      <c r="K131" s="73">
        <v>5.3499999999999999E-2</v>
      </c>
      <c r="L131" s="73">
        <v>1.9299999999728444E-2</v>
      </c>
      <c r="M131" s="69">
        <v>11123.870915</v>
      </c>
      <c r="N131" s="71">
        <v>132.41999999999999</v>
      </c>
      <c r="O131" s="69">
        <v>14.730229480000002</v>
      </c>
      <c r="P131" s="70">
        <f t="shared" si="2"/>
        <v>5.0988434688398752E-4</v>
      </c>
      <c r="Q131" s="70">
        <f>O131/'סכום נכסי הקרן'!$C$41</f>
        <v>5.648197148049989E-5</v>
      </c>
    </row>
    <row r="132" spans="1:17">
      <c r="A132" s="62" t="s">
        <v>1901</v>
      </c>
      <c r="B132" s="72" t="s">
        <v>1625</v>
      </c>
      <c r="C132" s="59" t="s">
        <v>1694</v>
      </c>
      <c r="D132" s="124" t="s">
        <v>1993</v>
      </c>
      <c r="E132" s="59" t="s">
        <v>436</v>
      </c>
      <c r="F132" s="78">
        <v>41281</v>
      </c>
      <c r="G132" s="59" t="s">
        <v>121</v>
      </c>
      <c r="H132" s="69">
        <v>4.2799999999482541</v>
      </c>
      <c r="I132" s="72" t="s">
        <v>632</v>
      </c>
      <c r="J132" s="72" t="s">
        <v>123</v>
      </c>
      <c r="K132" s="73">
        <v>5.3499999999999999E-2</v>
      </c>
      <c r="L132" s="73">
        <v>1.9399999999687372E-2</v>
      </c>
      <c r="M132" s="69">
        <v>14014.472619</v>
      </c>
      <c r="N132" s="71">
        <v>132.38</v>
      </c>
      <c r="O132" s="69">
        <v>18.552358356999999</v>
      </c>
      <c r="P132" s="70">
        <f t="shared" si="2"/>
        <v>6.42186677190628E-4</v>
      </c>
      <c r="Q132" s="70">
        <f>O132/'סכום נכסי הקרן'!$C$41</f>
        <v>7.113764093348583E-5</v>
      </c>
    </row>
    <row r="133" spans="1:17">
      <c r="A133" s="62" t="s">
        <v>1901</v>
      </c>
      <c r="B133" s="72" t="s">
        <v>1625</v>
      </c>
      <c r="C133" s="59" t="s">
        <v>1695</v>
      </c>
      <c r="D133" s="124" t="s">
        <v>1993</v>
      </c>
      <c r="E133" s="59" t="s">
        <v>436</v>
      </c>
      <c r="F133" s="78">
        <v>41767</v>
      </c>
      <c r="G133" s="59" t="s">
        <v>121</v>
      </c>
      <c r="H133" s="69">
        <v>4.2500000003967093</v>
      </c>
      <c r="I133" s="72" t="s">
        <v>632</v>
      </c>
      <c r="J133" s="72" t="s">
        <v>123</v>
      </c>
      <c r="K133" s="73">
        <v>5.3499999999999999E-2</v>
      </c>
      <c r="L133" s="73">
        <v>2.5100000001491627E-2</v>
      </c>
      <c r="M133" s="69">
        <v>2474.6134780000002</v>
      </c>
      <c r="N133" s="71">
        <v>127.33</v>
      </c>
      <c r="O133" s="69">
        <v>3.1509254029999996</v>
      </c>
      <c r="P133" s="70">
        <f t="shared" si="2"/>
        <v>1.0906873809197573E-4</v>
      </c>
      <c r="Q133" s="70">
        <f>O133/'סכום נכסי הקרן'!$C$41</f>
        <v>1.2081989556990159E-5</v>
      </c>
    </row>
    <row r="134" spans="1:17">
      <c r="A134" s="62" t="s">
        <v>1901</v>
      </c>
      <c r="B134" s="72" t="s">
        <v>1625</v>
      </c>
      <c r="C134" s="59" t="s">
        <v>1696</v>
      </c>
      <c r="D134" s="124" t="s">
        <v>1993</v>
      </c>
      <c r="E134" s="59" t="s">
        <v>436</v>
      </c>
      <c r="F134" s="78">
        <v>41281</v>
      </c>
      <c r="G134" s="59" t="s">
        <v>121</v>
      </c>
      <c r="H134" s="69">
        <v>4.2800000000419027</v>
      </c>
      <c r="I134" s="72" t="s">
        <v>632</v>
      </c>
      <c r="J134" s="72" t="s">
        <v>123</v>
      </c>
      <c r="K134" s="73">
        <v>5.3499999999999999E-2</v>
      </c>
      <c r="L134" s="73">
        <v>1.9399999999910204E-2</v>
      </c>
      <c r="M134" s="69">
        <v>10095.170979</v>
      </c>
      <c r="N134" s="71">
        <v>132.38</v>
      </c>
      <c r="O134" s="69">
        <v>13.363986998</v>
      </c>
      <c r="P134" s="70">
        <f t="shared" si="2"/>
        <v>4.6259209956594176E-4</v>
      </c>
      <c r="Q134" s="70">
        <f>O134/'סכום נכסי הקרן'!$C$41</f>
        <v>5.1243216102754646E-5</v>
      </c>
    </row>
    <row r="135" spans="1:17">
      <c r="A135" s="62" t="s">
        <v>1901</v>
      </c>
      <c r="B135" s="72" t="s">
        <v>1625</v>
      </c>
      <c r="C135" s="59" t="s">
        <v>1697</v>
      </c>
      <c r="D135" s="124" t="s">
        <v>1993</v>
      </c>
      <c r="E135" s="59" t="s">
        <v>436</v>
      </c>
      <c r="F135" s="78">
        <v>41767</v>
      </c>
      <c r="G135" s="59" t="s">
        <v>121</v>
      </c>
      <c r="H135" s="69">
        <v>4.2500000004869811</v>
      </c>
      <c r="I135" s="72" t="s">
        <v>632</v>
      </c>
      <c r="J135" s="72" t="s">
        <v>123</v>
      </c>
      <c r="K135" s="73">
        <v>5.3499999999999999E-2</v>
      </c>
      <c r="L135" s="73">
        <v>2.5100000005103564E-2</v>
      </c>
      <c r="M135" s="69">
        <v>2015.8896379999999</v>
      </c>
      <c r="N135" s="71">
        <v>127.33</v>
      </c>
      <c r="O135" s="69">
        <v>2.566832319</v>
      </c>
      <c r="P135" s="70">
        <f t="shared" si="2"/>
        <v>8.8850456967492266E-5</v>
      </c>
      <c r="Q135" s="70">
        <f>O135/'סכום נכסי הקרן'!$C$41</f>
        <v>9.8423279850344446E-6</v>
      </c>
    </row>
    <row r="136" spans="1:17">
      <c r="A136" s="62" t="s">
        <v>1901</v>
      </c>
      <c r="B136" s="72" t="s">
        <v>1625</v>
      </c>
      <c r="C136" s="59" t="s">
        <v>1698</v>
      </c>
      <c r="D136" s="124" t="s">
        <v>1993</v>
      </c>
      <c r="E136" s="59" t="s">
        <v>436</v>
      </c>
      <c r="F136" s="78">
        <v>41281</v>
      </c>
      <c r="G136" s="59" t="s">
        <v>121</v>
      </c>
      <c r="H136" s="69">
        <v>4.2800000000199381</v>
      </c>
      <c r="I136" s="72" t="s">
        <v>632</v>
      </c>
      <c r="J136" s="72" t="s">
        <v>123</v>
      </c>
      <c r="K136" s="73">
        <v>5.3499999999999999E-2</v>
      </c>
      <c r="L136" s="73">
        <v>1.9399999999912772E-2</v>
      </c>
      <c r="M136" s="69">
        <v>12124.102745</v>
      </c>
      <c r="N136" s="71">
        <v>132.38</v>
      </c>
      <c r="O136" s="69">
        <v>16.049886780999998</v>
      </c>
      <c r="P136" s="70">
        <f t="shared" si="2"/>
        <v>5.5556405621537733E-4</v>
      </c>
      <c r="Q136" s="70">
        <f>O136/'סכום נכסי הקרן'!$C$41</f>
        <v>6.1542099439831262E-5</v>
      </c>
    </row>
    <row r="137" spans="1:17">
      <c r="A137" s="62" t="s">
        <v>1903</v>
      </c>
      <c r="B137" s="72" t="s">
        <v>1625</v>
      </c>
      <c r="C137" s="59">
        <v>7127</v>
      </c>
      <c r="D137" s="124" t="s">
        <v>1993</v>
      </c>
      <c r="E137" s="59" t="s">
        <v>1654</v>
      </c>
      <c r="F137" s="78">
        <v>43631</v>
      </c>
      <c r="G137" s="59" t="s">
        <v>1615</v>
      </c>
      <c r="H137" s="69">
        <v>4.7199999999890556</v>
      </c>
      <c r="I137" s="72" t="s">
        <v>312</v>
      </c>
      <c r="J137" s="72" t="s">
        <v>123</v>
      </c>
      <c r="K137" s="73">
        <v>3.1E-2</v>
      </c>
      <c r="L137" s="73">
        <v>2.6699999999993156E-2</v>
      </c>
      <c r="M137" s="69">
        <v>64271.030237999999</v>
      </c>
      <c r="N137" s="71">
        <v>113.73</v>
      </c>
      <c r="O137" s="69">
        <v>73.095440715000009</v>
      </c>
      <c r="P137" s="70">
        <f t="shared" ref="P137:P199" si="3">IFERROR(O137/$O$8,0)</f>
        <v>2.5301860435893906E-3</v>
      </c>
      <c r="Q137" s="70">
        <f>O137/'סכום נכסי הקרן'!$C$41</f>
        <v>2.8027904137031817E-4</v>
      </c>
    </row>
    <row r="138" spans="1:17">
      <c r="A138" s="62" t="s">
        <v>1903</v>
      </c>
      <c r="B138" s="72" t="s">
        <v>1625</v>
      </c>
      <c r="C138" s="59">
        <v>7128</v>
      </c>
      <c r="D138" s="124" t="s">
        <v>1993</v>
      </c>
      <c r="E138" s="59" t="s">
        <v>1654</v>
      </c>
      <c r="F138" s="78">
        <v>43634</v>
      </c>
      <c r="G138" s="59" t="s">
        <v>1615</v>
      </c>
      <c r="H138" s="69">
        <v>4.7399999999532252</v>
      </c>
      <c r="I138" s="72" t="s">
        <v>312</v>
      </c>
      <c r="J138" s="72" t="s">
        <v>123</v>
      </c>
      <c r="K138" s="73">
        <v>2.4900000000000002E-2</v>
      </c>
      <c r="L138" s="73">
        <v>2.6799999999855065E-2</v>
      </c>
      <c r="M138" s="69">
        <v>26999.720559000001</v>
      </c>
      <c r="N138" s="71">
        <v>112.44</v>
      </c>
      <c r="O138" s="69">
        <v>30.358484183000002</v>
      </c>
      <c r="P138" s="70">
        <f t="shared" si="3"/>
        <v>1.050853681611267E-3</v>
      </c>
      <c r="Q138" s="70">
        <f>O138/'סכום נכסי הקרן'!$C$41</f>
        <v>1.1640735401600905E-4</v>
      </c>
    </row>
    <row r="139" spans="1:17">
      <c r="A139" s="62" t="s">
        <v>1903</v>
      </c>
      <c r="B139" s="72" t="s">
        <v>1625</v>
      </c>
      <c r="C139" s="59">
        <v>7130</v>
      </c>
      <c r="D139" s="124" t="s">
        <v>1993</v>
      </c>
      <c r="E139" s="59" t="s">
        <v>1654</v>
      </c>
      <c r="F139" s="78">
        <v>43634</v>
      </c>
      <c r="G139" s="59" t="s">
        <v>1615</v>
      </c>
      <c r="H139" s="69">
        <v>4.9900000000401077</v>
      </c>
      <c r="I139" s="72" t="s">
        <v>312</v>
      </c>
      <c r="J139" s="72" t="s">
        <v>123</v>
      </c>
      <c r="K139" s="73">
        <v>3.6000000000000004E-2</v>
      </c>
      <c r="L139" s="73">
        <v>2.7100000000171893E-2</v>
      </c>
      <c r="M139" s="69">
        <v>17964.989483000001</v>
      </c>
      <c r="N139" s="71">
        <v>116.58</v>
      </c>
      <c r="O139" s="69">
        <v>20.943584884</v>
      </c>
      <c r="P139" s="70">
        <f t="shared" si="3"/>
        <v>7.2495857002681898E-4</v>
      </c>
      <c r="Q139" s="70">
        <f>O139/'סכום נכסי הקרן'!$C$41</f>
        <v>8.0306621544738922E-5</v>
      </c>
    </row>
    <row r="140" spans="1:17">
      <c r="A140" s="62" t="s">
        <v>1904</v>
      </c>
      <c r="B140" s="72" t="s">
        <v>1625</v>
      </c>
      <c r="C140" s="59" t="s">
        <v>1700</v>
      </c>
      <c r="D140" s="124" t="s">
        <v>1993</v>
      </c>
      <c r="E140" s="59" t="s">
        <v>1654</v>
      </c>
      <c r="F140" s="78">
        <v>45273</v>
      </c>
      <c r="G140" s="59" t="s">
        <v>1615</v>
      </c>
      <c r="H140" s="69">
        <v>3.5299999999651894</v>
      </c>
      <c r="I140" s="72" t="s">
        <v>119</v>
      </c>
      <c r="J140" s="72" t="s">
        <v>123</v>
      </c>
      <c r="K140" s="73">
        <v>6.9500000000000006E-2</v>
      </c>
      <c r="L140" s="73">
        <v>7.0799999999465055E-2</v>
      </c>
      <c r="M140" s="69">
        <v>50741.498991</v>
      </c>
      <c r="N140" s="71">
        <v>100.21</v>
      </c>
      <c r="O140" s="69">
        <v>50.84805830900001</v>
      </c>
      <c r="P140" s="70">
        <f t="shared" si="3"/>
        <v>1.7600967477394238E-3</v>
      </c>
      <c r="Q140" s="70">
        <f>O140/'סכום נכסי הקרן'!$C$41</f>
        <v>1.9497310501151362E-4</v>
      </c>
    </row>
    <row r="141" spans="1:17">
      <c r="A141" s="62" t="s">
        <v>1904</v>
      </c>
      <c r="B141" s="72" t="s">
        <v>1625</v>
      </c>
      <c r="C141" s="59" t="s">
        <v>1701</v>
      </c>
      <c r="D141" s="124" t="s">
        <v>1993</v>
      </c>
      <c r="E141" s="59" t="s">
        <v>1654</v>
      </c>
      <c r="F141" s="78">
        <v>45273</v>
      </c>
      <c r="G141" s="59" t="s">
        <v>1615</v>
      </c>
      <c r="H141" s="69">
        <v>4.7299999999627547</v>
      </c>
      <c r="I141" s="72" t="s">
        <v>119</v>
      </c>
      <c r="J141" s="72" t="s">
        <v>123</v>
      </c>
      <c r="K141" s="73">
        <v>6.9500000000000006E-2</v>
      </c>
      <c r="L141" s="73">
        <v>7.0499999999666996E-2</v>
      </c>
      <c r="M141" s="69">
        <v>40375.827976</v>
      </c>
      <c r="N141" s="71">
        <v>100.41</v>
      </c>
      <c r="O141" s="69">
        <v>40.541370586999996</v>
      </c>
      <c r="P141" s="70">
        <f t="shared" si="3"/>
        <v>1.4033325340654635E-3</v>
      </c>
      <c r="Q141" s="70">
        <f>O141/'סכום נכסי הקרן'!$C$41</f>
        <v>1.5545287603186143E-4</v>
      </c>
    </row>
    <row r="142" spans="1:17">
      <c r="A142" s="62" t="s">
        <v>1897</v>
      </c>
      <c r="B142" s="72" t="s">
        <v>1616</v>
      </c>
      <c r="C142" s="59">
        <v>2378</v>
      </c>
      <c r="D142" s="124" t="s">
        <v>1993</v>
      </c>
      <c r="E142" s="59" t="s">
        <v>436</v>
      </c>
      <c r="F142" s="78">
        <v>40489</v>
      </c>
      <c r="G142" s="59" t="s">
        <v>121</v>
      </c>
      <c r="H142" s="69">
        <v>1.6099999999414476</v>
      </c>
      <c r="I142" s="72" t="s">
        <v>312</v>
      </c>
      <c r="J142" s="72" t="s">
        <v>123</v>
      </c>
      <c r="K142" s="73">
        <v>5.7000000000000002E-2</v>
      </c>
      <c r="L142" s="73">
        <v>2.0199999999753464E-2</v>
      </c>
      <c r="M142" s="69">
        <v>15508.732042</v>
      </c>
      <c r="N142" s="71">
        <v>125.54</v>
      </c>
      <c r="O142" s="69">
        <v>19.469662273999997</v>
      </c>
      <c r="P142" s="70">
        <f t="shared" si="3"/>
        <v>6.7393899369382396E-4</v>
      </c>
      <c r="Q142" s="70">
        <f>O142/'סכום נכסי הקרן'!$C$41</f>
        <v>7.4654974709534013E-5</v>
      </c>
    </row>
    <row r="143" spans="1:17">
      <c r="A143" s="62" t="s">
        <v>1905</v>
      </c>
      <c r="B143" s="72" t="s">
        <v>1625</v>
      </c>
      <c r="C143" s="59" t="s">
        <v>1702</v>
      </c>
      <c r="D143" s="124" t="s">
        <v>1993</v>
      </c>
      <c r="E143" s="59" t="s">
        <v>505</v>
      </c>
      <c r="F143" s="78">
        <v>43801</v>
      </c>
      <c r="G143" s="59" t="s">
        <v>291</v>
      </c>
      <c r="H143" s="69">
        <v>4.5700000000034375</v>
      </c>
      <c r="I143" s="72" t="s">
        <v>295</v>
      </c>
      <c r="J143" s="72" t="s">
        <v>124</v>
      </c>
      <c r="K143" s="73">
        <v>2.3629999999999998E-2</v>
      </c>
      <c r="L143" s="73">
        <v>5.4200000000050007E-2</v>
      </c>
      <c r="M143" s="69">
        <v>146161.78834100001</v>
      </c>
      <c r="N143" s="71">
        <v>87.31</v>
      </c>
      <c r="O143" s="69">
        <v>511.93576013200004</v>
      </c>
      <c r="P143" s="70">
        <f t="shared" si="3"/>
        <v>1.7720567833371087E-2</v>
      </c>
      <c r="Q143" s="70">
        <f>O143/'סכום נכסי הקרן'!$C$41</f>
        <v>1.9629796699965367E-3</v>
      </c>
    </row>
    <row r="144" spans="1:17">
      <c r="A144" s="62" t="s">
        <v>1906</v>
      </c>
      <c r="B144" s="72" t="s">
        <v>1625</v>
      </c>
      <c r="C144" s="59">
        <v>9365</v>
      </c>
      <c r="D144" s="124" t="s">
        <v>1993</v>
      </c>
      <c r="E144" s="59" t="s">
        <v>276</v>
      </c>
      <c r="F144" s="78">
        <v>44906</v>
      </c>
      <c r="G144" s="59" t="s">
        <v>1615</v>
      </c>
      <c r="H144" s="69">
        <v>1.7600000005946881</v>
      </c>
      <c r="I144" s="72" t="s">
        <v>312</v>
      </c>
      <c r="J144" s="72" t="s">
        <v>123</v>
      </c>
      <c r="K144" s="73">
        <v>7.6799999999999993E-2</v>
      </c>
      <c r="L144" s="73">
        <v>7.6800000007929178E-2</v>
      </c>
      <c r="M144" s="69">
        <v>802.01256699999999</v>
      </c>
      <c r="N144" s="71">
        <v>100.64</v>
      </c>
      <c r="O144" s="69">
        <v>0.80714542700000003</v>
      </c>
      <c r="P144" s="70">
        <f t="shared" si="3"/>
        <v>2.7939199416076728E-5</v>
      </c>
      <c r="Q144" s="70">
        <f>O144/'סכום נכסי הקרן'!$C$41</f>
        <v>3.0949392234743311E-6</v>
      </c>
    </row>
    <row r="145" spans="1:17">
      <c r="A145" s="62" t="s">
        <v>1906</v>
      </c>
      <c r="B145" s="72" t="s">
        <v>1625</v>
      </c>
      <c r="C145" s="59">
        <v>9509</v>
      </c>
      <c r="D145" s="124" t="s">
        <v>1993</v>
      </c>
      <c r="E145" s="59" t="s">
        <v>276</v>
      </c>
      <c r="F145" s="78">
        <v>44991</v>
      </c>
      <c r="G145" s="59" t="s">
        <v>1615</v>
      </c>
      <c r="H145" s="69">
        <v>1.7700000000082163</v>
      </c>
      <c r="I145" s="72" t="s">
        <v>312</v>
      </c>
      <c r="J145" s="72" t="s">
        <v>123</v>
      </c>
      <c r="K145" s="73">
        <v>7.6799999999999993E-2</v>
      </c>
      <c r="L145" s="73">
        <v>7.3100000000495463E-2</v>
      </c>
      <c r="M145" s="69">
        <v>39664.131769</v>
      </c>
      <c r="N145" s="71">
        <v>101.26</v>
      </c>
      <c r="O145" s="69">
        <v>40.163904471000002</v>
      </c>
      <c r="P145" s="70">
        <f t="shared" si="3"/>
        <v>1.3902666097165717E-3</v>
      </c>
      <c r="Q145" s="70">
        <f>O145/'סכום נכסי הקרן'!$C$41</f>
        <v>1.5400551023028215E-4</v>
      </c>
    </row>
    <row r="146" spans="1:17">
      <c r="A146" s="62" t="s">
        <v>1906</v>
      </c>
      <c r="B146" s="72" t="s">
        <v>1625</v>
      </c>
      <c r="C146" s="59">
        <v>9316</v>
      </c>
      <c r="D146" s="124" t="s">
        <v>1993</v>
      </c>
      <c r="E146" s="59" t="s">
        <v>276</v>
      </c>
      <c r="F146" s="78">
        <v>44885</v>
      </c>
      <c r="G146" s="59" t="s">
        <v>1615</v>
      </c>
      <c r="H146" s="69">
        <v>1.7600000000025788</v>
      </c>
      <c r="I146" s="72" t="s">
        <v>312</v>
      </c>
      <c r="J146" s="72" t="s">
        <v>123</v>
      </c>
      <c r="K146" s="73">
        <v>7.6799999999999993E-2</v>
      </c>
      <c r="L146" s="73">
        <v>8.090000000004674E-2</v>
      </c>
      <c r="M146" s="69">
        <v>310296.95075900003</v>
      </c>
      <c r="N146" s="71">
        <v>99.97</v>
      </c>
      <c r="O146" s="69">
        <v>310.20389919500002</v>
      </c>
      <c r="P146" s="70">
        <f t="shared" si="3"/>
        <v>1.0737654342497648E-2</v>
      </c>
      <c r="Q146" s="70">
        <f>O146/'סכום נכסי הקרן'!$C$41</f>
        <v>1.1894538242775462E-3</v>
      </c>
    </row>
    <row r="147" spans="1:17">
      <c r="A147" s="62" t="s">
        <v>1907</v>
      </c>
      <c r="B147" s="72" t="s">
        <v>1625</v>
      </c>
      <c r="C147" s="59" t="s">
        <v>1703</v>
      </c>
      <c r="D147" s="124" t="s">
        <v>1993</v>
      </c>
      <c r="E147" s="59" t="s">
        <v>522</v>
      </c>
      <c r="F147" s="78">
        <v>45015</v>
      </c>
      <c r="G147" s="59" t="s">
        <v>121</v>
      </c>
      <c r="H147" s="69">
        <v>4.969999999964946</v>
      </c>
      <c r="I147" s="72" t="s">
        <v>295</v>
      </c>
      <c r="J147" s="72" t="s">
        <v>123</v>
      </c>
      <c r="K147" s="73">
        <v>4.4999999999999998E-2</v>
      </c>
      <c r="L147" s="73">
        <v>3.7099999999694211E-2</v>
      </c>
      <c r="M147" s="69">
        <v>62953.456750999998</v>
      </c>
      <c r="N147" s="71">
        <v>106.49</v>
      </c>
      <c r="O147" s="69">
        <v>67.039132455000001</v>
      </c>
      <c r="P147" s="70">
        <f t="shared" si="3"/>
        <v>2.3205479801857646E-3</v>
      </c>
      <c r="Q147" s="70">
        <f>O147/'סכום נכסי הקרן'!$C$41</f>
        <v>2.5705657692175779E-4</v>
      </c>
    </row>
    <row r="148" spans="1:17">
      <c r="A148" s="62" t="s">
        <v>1908</v>
      </c>
      <c r="B148" s="72" t="s">
        <v>1625</v>
      </c>
      <c r="C148" s="59" t="s">
        <v>1704</v>
      </c>
      <c r="D148" s="124" t="s">
        <v>1993</v>
      </c>
      <c r="E148" s="59" t="s">
        <v>522</v>
      </c>
      <c r="F148" s="78">
        <v>44074</v>
      </c>
      <c r="G148" s="59" t="s">
        <v>121</v>
      </c>
      <c r="H148" s="69">
        <v>8.6000000000320806</v>
      </c>
      <c r="I148" s="72" t="s">
        <v>632</v>
      </c>
      <c r="J148" s="72" t="s">
        <v>123</v>
      </c>
      <c r="K148" s="73">
        <v>2.35E-2</v>
      </c>
      <c r="L148" s="73">
        <v>4.090000000018848E-2</v>
      </c>
      <c r="M148" s="69">
        <v>77780.539619000003</v>
      </c>
      <c r="N148" s="71">
        <v>96.18</v>
      </c>
      <c r="O148" s="69">
        <v>74.809321951000001</v>
      </c>
      <c r="P148" s="70">
        <f t="shared" si="3"/>
        <v>2.5895117462772605E-3</v>
      </c>
      <c r="Q148" s="70">
        <f>O148/'סכום נכסי הקרן'!$C$41</f>
        <v>2.8685079174421089E-4</v>
      </c>
    </row>
    <row r="149" spans="1:17">
      <c r="A149" s="62" t="s">
        <v>1908</v>
      </c>
      <c r="B149" s="72" t="s">
        <v>1625</v>
      </c>
      <c r="C149" s="59" t="s">
        <v>1705</v>
      </c>
      <c r="D149" s="124" t="s">
        <v>1993</v>
      </c>
      <c r="E149" s="59" t="s">
        <v>522</v>
      </c>
      <c r="F149" s="78">
        <v>44189</v>
      </c>
      <c r="G149" s="59" t="s">
        <v>121</v>
      </c>
      <c r="H149" s="69">
        <v>8.4999999998383657</v>
      </c>
      <c r="I149" s="72" t="s">
        <v>632</v>
      </c>
      <c r="J149" s="72" t="s">
        <v>123</v>
      </c>
      <c r="K149" s="73">
        <v>2.4700000000000003E-2</v>
      </c>
      <c r="L149" s="73">
        <v>4.329999999947199E-2</v>
      </c>
      <c r="M149" s="69">
        <v>9730.7719209999996</v>
      </c>
      <c r="N149" s="71">
        <v>95.37</v>
      </c>
      <c r="O149" s="69">
        <v>9.2802378530000009</v>
      </c>
      <c r="P149" s="70">
        <f t="shared" si="3"/>
        <v>3.2123382891146673E-4</v>
      </c>
      <c r="Q149" s="70">
        <f>O149/'סכום נכסי הקרן'!$C$41</f>
        <v>3.5584383152827943E-5</v>
      </c>
    </row>
    <row r="150" spans="1:17">
      <c r="A150" s="62" t="s">
        <v>1908</v>
      </c>
      <c r="B150" s="72" t="s">
        <v>1625</v>
      </c>
      <c r="C150" s="59" t="s">
        <v>1706</v>
      </c>
      <c r="D150" s="124" t="s">
        <v>1993</v>
      </c>
      <c r="E150" s="59" t="s">
        <v>522</v>
      </c>
      <c r="F150" s="78">
        <v>44322</v>
      </c>
      <c r="G150" s="59" t="s">
        <v>121</v>
      </c>
      <c r="H150" s="69">
        <v>8.4100000000964599</v>
      </c>
      <c r="I150" s="72" t="s">
        <v>632</v>
      </c>
      <c r="J150" s="72" t="s">
        <v>123</v>
      </c>
      <c r="K150" s="73">
        <v>2.5600000000000001E-2</v>
      </c>
      <c r="L150" s="73">
        <v>4.5900000000467969E-2</v>
      </c>
      <c r="M150" s="69">
        <v>44794.646044000008</v>
      </c>
      <c r="N150" s="71">
        <v>93.5</v>
      </c>
      <c r="O150" s="69">
        <v>41.882993155999998</v>
      </c>
      <c r="P150" s="70">
        <f t="shared" si="3"/>
        <v>1.4497725673513118E-3</v>
      </c>
      <c r="Q150" s="70">
        <f>O150/'סכום נכסי הקרן'!$C$41</f>
        <v>1.6059722818080385E-4</v>
      </c>
    </row>
    <row r="151" spans="1:17">
      <c r="A151" s="62" t="s">
        <v>1908</v>
      </c>
      <c r="B151" s="72" t="s">
        <v>1625</v>
      </c>
      <c r="C151" s="59" t="s">
        <v>1707</v>
      </c>
      <c r="D151" s="124" t="s">
        <v>1993</v>
      </c>
      <c r="E151" s="59" t="s">
        <v>522</v>
      </c>
      <c r="F151" s="78">
        <v>44418</v>
      </c>
      <c r="G151" s="59" t="s">
        <v>121</v>
      </c>
      <c r="H151" s="69">
        <v>8.5300000000215501</v>
      </c>
      <c r="I151" s="72" t="s">
        <v>632</v>
      </c>
      <c r="J151" s="72" t="s">
        <v>123</v>
      </c>
      <c r="K151" s="73">
        <v>2.2700000000000001E-2</v>
      </c>
      <c r="L151" s="73">
        <v>4.4300000000068576E-2</v>
      </c>
      <c r="M151" s="69">
        <v>44641.164220999999</v>
      </c>
      <c r="N151" s="71">
        <v>91.47</v>
      </c>
      <c r="O151" s="69">
        <v>40.833272404000006</v>
      </c>
      <c r="P151" s="70">
        <f t="shared" si="3"/>
        <v>1.4134366649968507E-3</v>
      </c>
      <c r="Q151" s="70">
        <f>O151/'סכום נכסי הקרן'!$C$41</f>
        <v>1.5657215188057011E-4</v>
      </c>
    </row>
    <row r="152" spans="1:17">
      <c r="A152" s="62" t="s">
        <v>1908</v>
      </c>
      <c r="B152" s="72" t="s">
        <v>1625</v>
      </c>
      <c r="C152" s="59" t="s">
        <v>1708</v>
      </c>
      <c r="D152" s="124" t="s">
        <v>1993</v>
      </c>
      <c r="E152" s="59" t="s">
        <v>522</v>
      </c>
      <c r="F152" s="78">
        <v>44530</v>
      </c>
      <c r="G152" s="59" t="s">
        <v>121</v>
      </c>
      <c r="H152" s="69">
        <v>8.5700000000933851</v>
      </c>
      <c r="I152" s="72" t="s">
        <v>632</v>
      </c>
      <c r="J152" s="72" t="s">
        <v>123</v>
      </c>
      <c r="K152" s="73">
        <v>1.7899999999999999E-2</v>
      </c>
      <c r="L152" s="73">
        <v>4.710000000054744E-2</v>
      </c>
      <c r="M152" s="69">
        <v>36784.833126999998</v>
      </c>
      <c r="N152" s="71">
        <v>84.42</v>
      </c>
      <c r="O152" s="69">
        <v>31.05375703</v>
      </c>
      <c r="P152" s="70">
        <f t="shared" si="3"/>
        <v>1.0749204310112068E-3</v>
      </c>
      <c r="Q152" s="70">
        <f>O152/'סכום נכסי הקרן'!$C$41</f>
        <v>1.1907332613604555E-4</v>
      </c>
    </row>
    <row r="153" spans="1:17">
      <c r="A153" s="62" t="s">
        <v>1908</v>
      </c>
      <c r="B153" s="72" t="s">
        <v>1625</v>
      </c>
      <c r="C153" s="59" t="s">
        <v>1709</v>
      </c>
      <c r="D153" s="124" t="s">
        <v>1993</v>
      </c>
      <c r="E153" s="59" t="s">
        <v>522</v>
      </c>
      <c r="F153" s="78">
        <v>44612</v>
      </c>
      <c r="G153" s="59" t="s">
        <v>121</v>
      </c>
      <c r="H153" s="69">
        <v>8.4099999999858444</v>
      </c>
      <c r="I153" s="72" t="s">
        <v>632</v>
      </c>
      <c r="J153" s="72" t="s">
        <v>123</v>
      </c>
      <c r="K153" s="73">
        <v>2.3599999999999999E-2</v>
      </c>
      <c r="L153" s="73">
        <v>4.7799999999916111E-2</v>
      </c>
      <c r="M153" s="69">
        <v>43138.792753000002</v>
      </c>
      <c r="N153" s="71">
        <v>88.43</v>
      </c>
      <c r="O153" s="69">
        <v>38.147635493999999</v>
      </c>
      <c r="P153" s="70">
        <f t="shared" si="3"/>
        <v>1.3204738076508641E-3</v>
      </c>
      <c r="Q153" s="70">
        <f>O153/'סכום נכסי הקרן'!$C$41</f>
        <v>1.4627427651049826E-4</v>
      </c>
    </row>
    <row r="154" spans="1:17">
      <c r="A154" s="62" t="s">
        <v>1908</v>
      </c>
      <c r="B154" s="72" t="s">
        <v>1625</v>
      </c>
      <c r="C154" s="59" t="s">
        <v>1710</v>
      </c>
      <c r="D154" s="124" t="s">
        <v>1993</v>
      </c>
      <c r="E154" s="59" t="s">
        <v>522</v>
      </c>
      <c r="F154" s="78">
        <v>44662</v>
      </c>
      <c r="G154" s="59" t="s">
        <v>121</v>
      </c>
      <c r="H154" s="69">
        <v>8.4499999999784361</v>
      </c>
      <c r="I154" s="72" t="s">
        <v>632</v>
      </c>
      <c r="J154" s="72" t="s">
        <v>123</v>
      </c>
      <c r="K154" s="73">
        <v>2.4E-2</v>
      </c>
      <c r="L154" s="73">
        <v>4.5699999999984114E-2</v>
      </c>
      <c r="M154" s="69">
        <v>49131.705212000001</v>
      </c>
      <c r="N154" s="71">
        <v>89.67</v>
      </c>
      <c r="O154" s="69">
        <v>44.056402650999999</v>
      </c>
      <c r="P154" s="70">
        <f t="shared" si="3"/>
        <v>1.5250047612810924E-3</v>
      </c>
      <c r="Q154" s="70">
        <f>O154/'סכום נכסי הקרן'!$C$41</f>
        <v>1.6893100555193805E-4</v>
      </c>
    </row>
    <row r="155" spans="1:17">
      <c r="A155" s="62" t="s">
        <v>1908</v>
      </c>
      <c r="B155" s="72" t="s">
        <v>1625</v>
      </c>
      <c r="C155" s="59" t="s">
        <v>1711</v>
      </c>
      <c r="D155" s="124" t="s">
        <v>1993</v>
      </c>
      <c r="E155" s="59" t="s">
        <v>522</v>
      </c>
      <c r="F155" s="78">
        <v>45197</v>
      </c>
      <c r="G155" s="59" t="s">
        <v>121</v>
      </c>
      <c r="H155" s="69">
        <v>8.2000000013109062</v>
      </c>
      <c r="I155" s="72" t="s">
        <v>632</v>
      </c>
      <c r="J155" s="72" t="s">
        <v>123</v>
      </c>
      <c r="K155" s="73">
        <v>4.1200000000000001E-2</v>
      </c>
      <c r="L155" s="73">
        <v>4.1400000006554534E-2</v>
      </c>
      <c r="M155" s="69">
        <v>759.11181599999998</v>
      </c>
      <c r="N155" s="71">
        <v>100.49</v>
      </c>
      <c r="O155" s="69">
        <v>0.76283147499999993</v>
      </c>
      <c r="P155" s="70">
        <f t="shared" si="3"/>
        <v>2.6405279628605202E-5</v>
      </c>
      <c r="Q155" s="70">
        <f>O155/'סכום נכסי הקרן'!$C$41</f>
        <v>2.9250206640621633E-6</v>
      </c>
    </row>
    <row r="156" spans="1:17">
      <c r="A156" s="62" t="s">
        <v>1908</v>
      </c>
      <c r="B156" s="72" t="s">
        <v>1625</v>
      </c>
      <c r="C156" s="59" t="s">
        <v>1712</v>
      </c>
      <c r="D156" s="124" t="s">
        <v>1993</v>
      </c>
      <c r="E156" s="59" t="s">
        <v>522</v>
      </c>
      <c r="F156" s="78">
        <v>45197</v>
      </c>
      <c r="G156" s="59" t="s">
        <v>121</v>
      </c>
      <c r="H156" s="69">
        <v>8.2000000000948159</v>
      </c>
      <c r="I156" s="72" t="s">
        <v>632</v>
      </c>
      <c r="J156" s="72" t="s">
        <v>123</v>
      </c>
      <c r="K156" s="73">
        <v>4.1200000000000001E-2</v>
      </c>
      <c r="L156" s="73">
        <v>4.1400000000362015E-2</v>
      </c>
      <c r="M156" s="69">
        <v>23089.651098999999</v>
      </c>
      <c r="N156" s="71">
        <v>100.49</v>
      </c>
      <c r="O156" s="69">
        <v>23.202790494000002</v>
      </c>
      <c r="P156" s="70">
        <f t="shared" si="3"/>
        <v>8.0316058164486815E-4</v>
      </c>
      <c r="Q156" s="70">
        <f>O156/'סכום נכסי הקרן'!$C$41</f>
        <v>8.8969377749987494E-5</v>
      </c>
    </row>
    <row r="157" spans="1:17">
      <c r="A157" s="62" t="s">
        <v>1909</v>
      </c>
      <c r="B157" s="72" t="s">
        <v>1616</v>
      </c>
      <c r="C157" s="59">
        <v>7490</v>
      </c>
      <c r="D157" s="124" t="s">
        <v>1993</v>
      </c>
      <c r="E157" s="59" t="s">
        <v>276</v>
      </c>
      <c r="F157" s="78">
        <v>43899</v>
      </c>
      <c r="G157" s="59" t="s">
        <v>1615</v>
      </c>
      <c r="H157" s="69">
        <v>3.2800000000203755</v>
      </c>
      <c r="I157" s="72" t="s">
        <v>119</v>
      </c>
      <c r="J157" s="72" t="s">
        <v>123</v>
      </c>
      <c r="K157" s="73">
        <v>2.3889999999999998E-2</v>
      </c>
      <c r="L157" s="73">
        <v>4.7400000000215076E-2</v>
      </c>
      <c r="M157" s="69">
        <v>95226.960475999993</v>
      </c>
      <c r="N157" s="71">
        <v>92.77</v>
      </c>
      <c r="O157" s="69">
        <v>88.342046664999998</v>
      </c>
      <c r="P157" s="70">
        <f t="shared" si="3"/>
        <v>3.0579446727111185E-3</v>
      </c>
      <c r="Q157" s="70">
        <f>O157/'סכום נכסי הקרן'!$C$41</f>
        <v>3.3874102009315879E-4</v>
      </c>
    </row>
    <row r="158" spans="1:17">
      <c r="A158" s="62" t="s">
        <v>1909</v>
      </c>
      <c r="B158" s="72" t="s">
        <v>1616</v>
      </c>
      <c r="C158" s="59">
        <v>7491</v>
      </c>
      <c r="D158" s="124" t="s">
        <v>1993</v>
      </c>
      <c r="E158" s="59" t="s">
        <v>276</v>
      </c>
      <c r="F158" s="78">
        <v>43899</v>
      </c>
      <c r="G158" s="59" t="s">
        <v>1615</v>
      </c>
      <c r="H158" s="69">
        <v>3.3900000000181363</v>
      </c>
      <c r="I158" s="72" t="s">
        <v>119</v>
      </c>
      <c r="J158" s="72" t="s">
        <v>123</v>
      </c>
      <c r="K158" s="73">
        <v>1.2969999999999999E-2</v>
      </c>
      <c r="L158" s="73">
        <v>2.1200000000221313E-2</v>
      </c>
      <c r="M158" s="69">
        <v>60151.680281000001</v>
      </c>
      <c r="N158" s="71">
        <v>108.17</v>
      </c>
      <c r="O158" s="69">
        <v>65.066073238000001</v>
      </c>
      <c r="P158" s="70">
        <f t="shared" si="3"/>
        <v>2.2522508764923413E-3</v>
      </c>
      <c r="Q158" s="70">
        <f>O158/'סכום נכסי הקרן'!$C$41</f>
        <v>2.494910278191289E-4</v>
      </c>
    </row>
    <row r="159" spans="1:17">
      <c r="A159" s="62" t="s">
        <v>1910</v>
      </c>
      <c r="B159" s="72" t="s">
        <v>1625</v>
      </c>
      <c r="C159" s="59" t="s">
        <v>1713</v>
      </c>
      <c r="D159" s="124" t="s">
        <v>1993</v>
      </c>
      <c r="E159" s="59" t="s">
        <v>522</v>
      </c>
      <c r="F159" s="78">
        <v>43924</v>
      </c>
      <c r="G159" s="59" t="s">
        <v>121</v>
      </c>
      <c r="H159" s="69">
        <v>7.7999999998025213</v>
      </c>
      <c r="I159" s="72" t="s">
        <v>632</v>
      </c>
      <c r="J159" s="72" t="s">
        <v>123</v>
      </c>
      <c r="K159" s="73">
        <v>2.7900000000000001E-2</v>
      </c>
      <c r="L159" s="73">
        <v>3.1899999999183158E-2</v>
      </c>
      <c r="M159" s="69">
        <v>10291.445229000001</v>
      </c>
      <c r="N159" s="71">
        <v>108.25</v>
      </c>
      <c r="O159" s="69">
        <v>11.140488789000001</v>
      </c>
      <c r="P159" s="70">
        <f t="shared" si="3"/>
        <v>3.8562609346040209E-4</v>
      </c>
      <c r="Q159" s="70">
        <f>O159/'סכום נכסי הקרן'!$C$41</f>
        <v>4.271737727599385E-5</v>
      </c>
    </row>
    <row r="160" spans="1:17">
      <c r="A160" s="62" t="s">
        <v>1910</v>
      </c>
      <c r="B160" s="72" t="s">
        <v>1625</v>
      </c>
      <c r="C160" s="59" t="s">
        <v>1714</v>
      </c>
      <c r="D160" s="124" t="s">
        <v>1993</v>
      </c>
      <c r="E160" s="59" t="s">
        <v>522</v>
      </c>
      <c r="F160" s="78">
        <v>44015</v>
      </c>
      <c r="G160" s="59" t="s">
        <v>121</v>
      </c>
      <c r="H160" s="69">
        <v>7.5799999998944463</v>
      </c>
      <c r="I160" s="72" t="s">
        <v>632</v>
      </c>
      <c r="J160" s="72" t="s">
        <v>123</v>
      </c>
      <c r="K160" s="73">
        <v>2.75E-2</v>
      </c>
      <c r="L160" s="73">
        <v>4.1699999999589517E-2</v>
      </c>
      <c r="M160" s="69">
        <v>8484.0705569999991</v>
      </c>
      <c r="N160" s="71">
        <v>100.5</v>
      </c>
      <c r="O160" s="69">
        <v>8.5264906549999999</v>
      </c>
      <c r="P160" s="70">
        <f t="shared" si="3"/>
        <v>2.9514299996072412E-4</v>
      </c>
      <c r="Q160" s="70">
        <f>O160/'סכום נכסי הקרן'!$C$41</f>
        <v>3.2694195474574423E-5</v>
      </c>
    </row>
    <row r="161" spans="1:17">
      <c r="A161" s="62" t="s">
        <v>1910</v>
      </c>
      <c r="B161" s="72" t="s">
        <v>1625</v>
      </c>
      <c r="C161" s="59" t="s">
        <v>1715</v>
      </c>
      <c r="D161" s="124" t="s">
        <v>1993</v>
      </c>
      <c r="E161" s="59" t="s">
        <v>522</v>
      </c>
      <c r="F161" s="78">
        <v>44108</v>
      </c>
      <c r="G161" s="59" t="s">
        <v>121</v>
      </c>
      <c r="H161" s="69">
        <v>7.4900000001052192</v>
      </c>
      <c r="I161" s="72" t="s">
        <v>632</v>
      </c>
      <c r="J161" s="72" t="s">
        <v>123</v>
      </c>
      <c r="K161" s="73">
        <v>2.75E-2</v>
      </c>
      <c r="L161" s="73">
        <v>4.6000000000298497E-2</v>
      </c>
      <c r="M161" s="69">
        <v>13761.202737</v>
      </c>
      <c r="N161" s="71">
        <v>97.38</v>
      </c>
      <c r="O161" s="69">
        <v>13.400658991</v>
      </c>
      <c r="P161" s="70">
        <f t="shared" si="3"/>
        <v>4.6386149426377231E-4</v>
      </c>
      <c r="Q161" s="70">
        <f>O161/'סכום נכסי הקרן'!$C$41</f>
        <v>5.1383832137662419E-5</v>
      </c>
    </row>
    <row r="162" spans="1:17">
      <c r="A162" s="62" t="s">
        <v>1910</v>
      </c>
      <c r="B162" s="72" t="s">
        <v>1625</v>
      </c>
      <c r="C162" s="59" t="s">
        <v>1716</v>
      </c>
      <c r="D162" s="124" t="s">
        <v>1993</v>
      </c>
      <c r="E162" s="59" t="s">
        <v>522</v>
      </c>
      <c r="F162" s="78">
        <v>44200</v>
      </c>
      <c r="G162" s="59" t="s">
        <v>121</v>
      </c>
      <c r="H162" s="69">
        <v>7.3599999994672149</v>
      </c>
      <c r="I162" s="72" t="s">
        <v>632</v>
      </c>
      <c r="J162" s="72" t="s">
        <v>123</v>
      </c>
      <c r="K162" s="73">
        <v>2.75E-2</v>
      </c>
      <c r="L162" s="73">
        <v>5.1599999996468054E-2</v>
      </c>
      <c r="M162" s="69">
        <v>7139.4971569999998</v>
      </c>
      <c r="N162" s="71">
        <v>93.59</v>
      </c>
      <c r="O162" s="69">
        <v>6.6818552960000002</v>
      </c>
      <c r="P162" s="70">
        <f t="shared" si="3"/>
        <v>2.3129126591001846E-4</v>
      </c>
      <c r="Q162" s="70">
        <f>O162/'סכום נכסי הקרן'!$C$41</f>
        <v>2.5621078122232967E-5</v>
      </c>
    </row>
    <row r="163" spans="1:17">
      <c r="A163" s="62" t="s">
        <v>1910</v>
      </c>
      <c r="B163" s="72" t="s">
        <v>1625</v>
      </c>
      <c r="C163" s="59" t="s">
        <v>1717</v>
      </c>
      <c r="D163" s="124" t="s">
        <v>1993</v>
      </c>
      <c r="E163" s="59" t="s">
        <v>522</v>
      </c>
      <c r="F163" s="78">
        <v>44290</v>
      </c>
      <c r="G163" s="59" t="s">
        <v>121</v>
      </c>
      <c r="H163" s="69">
        <v>7.2699999999623568</v>
      </c>
      <c r="I163" s="72" t="s">
        <v>632</v>
      </c>
      <c r="J163" s="72" t="s">
        <v>123</v>
      </c>
      <c r="K163" s="73">
        <v>2.75E-2</v>
      </c>
      <c r="L163" s="73">
        <v>5.5399999999247135E-2</v>
      </c>
      <c r="M163" s="69">
        <v>13713.173264999999</v>
      </c>
      <c r="N163" s="71">
        <v>91.05</v>
      </c>
      <c r="O163" s="69">
        <v>12.485844161000001</v>
      </c>
      <c r="P163" s="70">
        <f t="shared" si="3"/>
        <v>4.3219533707676729E-4</v>
      </c>
      <c r="Q163" s="70">
        <f>O163/'סכום נכסי הקרן'!$C$41</f>
        <v>4.7876042580944779E-5</v>
      </c>
    </row>
    <row r="164" spans="1:17">
      <c r="A164" s="62" t="s">
        <v>1910</v>
      </c>
      <c r="B164" s="72" t="s">
        <v>1625</v>
      </c>
      <c r="C164" s="59" t="s">
        <v>1718</v>
      </c>
      <c r="D164" s="124" t="s">
        <v>1993</v>
      </c>
      <c r="E164" s="59" t="s">
        <v>522</v>
      </c>
      <c r="F164" s="78">
        <v>44496</v>
      </c>
      <c r="G164" s="59" t="s">
        <v>121</v>
      </c>
      <c r="H164" s="69">
        <v>6.7099999998306794</v>
      </c>
      <c r="I164" s="72" t="s">
        <v>632</v>
      </c>
      <c r="J164" s="72" t="s">
        <v>123</v>
      </c>
      <c r="K164" s="73">
        <v>2.75E-2</v>
      </c>
      <c r="L164" s="73">
        <v>8.1599999997221409E-2</v>
      </c>
      <c r="M164" s="69">
        <v>15361.687571</v>
      </c>
      <c r="N164" s="71">
        <v>74.97</v>
      </c>
      <c r="O164" s="69">
        <v>11.516657245000001</v>
      </c>
      <c r="P164" s="70">
        <f t="shared" si="3"/>
        <v>3.9864709953273369E-4</v>
      </c>
      <c r="Q164" s="70">
        <f>O164/'סכום נכסי הקרן'!$C$41</f>
        <v>4.4159767296631582E-5</v>
      </c>
    </row>
    <row r="165" spans="1:17">
      <c r="A165" s="62" t="s">
        <v>1910</v>
      </c>
      <c r="B165" s="72" t="s">
        <v>1625</v>
      </c>
      <c r="C165" s="59" t="s">
        <v>1719</v>
      </c>
      <c r="D165" s="124" t="s">
        <v>1993</v>
      </c>
      <c r="E165" s="59" t="s">
        <v>522</v>
      </c>
      <c r="F165" s="78">
        <v>44615</v>
      </c>
      <c r="G165" s="59" t="s">
        <v>121</v>
      </c>
      <c r="H165" s="69">
        <v>6.9500000000367708</v>
      </c>
      <c r="I165" s="72" t="s">
        <v>632</v>
      </c>
      <c r="J165" s="72" t="s">
        <v>123</v>
      </c>
      <c r="K165" s="73">
        <v>2.75E-2</v>
      </c>
      <c r="L165" s="73">
        <v>7.020000000052147E-2</v>
      </c>
      <c r="M165" s="69">
        <v>18647.686818999999</v>
      </c>
      <c r="N165" s="71">
        <v>80.209999999999994</v>
      </c>
      <c r="O165" s="69">
        <v>14.957309711000001</v>
      </c>
      <c r="P165" s="70">
        <f t="shared" si="3"/>
        <v>5.177446898223583E-4</v>
      </c>
      <c r="Q165" s="70">
        <f>O165/'סכום נכסי הקרן'!$C$41</f>
        <v>5.7352693769554632E-5</v>
      </c>
    </row>
    <row r="166" spans="1:17">
      <c r="A166" s="62" t="s">
        <v>1910</v>
      </c>
      <c r="B166" s="72" t="s">
        <v>1625</v>
      </c>
      <c r="C166" s="59" t="s">
        <v>1720</v>
      </c>
      <c r="D166" s="124" t="s">
        <v>1993</v>
      </c>
      <c r="E166" s="59" t="s">
        <v>522</v>
      </c>
      <c r="F166" s="78">
        <v>44753</v>
      </c>
      <c r="G166" s="59" t="s">
        <v>121</v>
      </c>
      <c r="H166" s="69">
        <v>7.5700000000763605</v>
      </c>
      <c r="I166" s="72" t="s">
        <v>632</v>
      </c>
      <c r="J166" s="72" t="s">
        <v>123</v>
      </c>
      <c r="K166" s="73">
        <v>2.9100000000000001E-2</v>
      </c>
      <c r="L166" s="73">
        <v>4.0700000000389286E-2</v>
      </c>
      <c r="M166" s="69">
        <v>27527.538268</v>
      </c>
      <c r="N166" s="71">
        <v>97.05</v>
      </c>
      <c r="O166" s="69">
        <v>26.715474927999999</v>
      </c>
      <c r="P166" s="70">
        <f t="shared" si="3"/>
        <v>9.2475154605390589E-4</v>
      </c>
      <c r="Q166" s="70">
        <f>O166/'סכום נכסי הקרן'!$C$41</f>
        <v>1.0243850545709934E-4</v>
      </c>
    </row>
    <row r="167" spans="1:17">
      <c r="A167" s="62" t="s">
        <v>1910</v>
      </c>
      <c r="B167" s="72" t="s">
        <v>1625</v>
      </c>
      <c r="C167" s="59" t="s">
        <v>1721</v>
      </c>
      <c r="D167" s="124" t="s">
        <v>1993</v>
      </c>
      <c r="E167" s="59" t="s">
        <v>522</v>
      </c>
      <c r="F167" s="78">
        <v>44959</v>
      </c>
      <c r="G167" s="59" t="s">
        <v>121</v>
      </c>
      <c r="H167" s="69">
        <v>7.4499999998658124</v>
      </c>
      <c r="I167" s="72" t="s">
        <v>632</v>
      </c>
      <c r="J167" s="72" t="s">
        <v>123</v>
      </c>
      <c r="K167" s="73">
        <v>3.4599999999999999E-2</v>
      </c>
      <c r="L167" s="73">
        <v>4.2199999999156537E-2</v>
      </c>
      <c r="M167" s="69">
        <v>13319.776285000002</v>
      </c>
      <c r="N167" s="71">
        <v>97.91</v>
      </c>
      <c r="O167" s="69">
        <v>13.041392154999999</v>
      </c>
      <c r="P167" s="70">
        <f t="shared" si="3"/>
        <v>4.5142553484578385E-4</v>
      </c>
      <c r="Q167" s="70">
        <f>O167/'סכום נכסי הקרן'!$C$41</f>
        <v>5.0006250124266549E-5</v>
      </c>
    </row>
    <row r="168" spans="1:17">
      <c r="A168" s="62" t="s">
        <v>1910</v>
      </c>
      <c r="B168" s="72" t="s">
        <v>1625</v>
      </c>
      <c r="C168" s="59" t="s">
        <v>1722</v>
      </c>
      <c r="D168" s="124" t="s">
        <v>1993</v>
      </c>
      <c r="E168" s="59" t="s">
        <v>522</v>
      </c>
      <c r="F168" s="78">
        <v>45153</v>
      </c>
      <c r="G168" s="59" t="s">
        <v>121</v>
      </c>
      <c r="H168" s="69">
        <v>7.3300000001074297</v>
      </c>
      <c r="I168" s="72" t="s">
        <v>632</v>
      </c>
      <c r="J168" s="72" t="s">
        <v>123</v>
      </c>
      <c r="K168" s="73">
        <v>3.9705999999999998E-2</v>
      </c>
      <c r="L168" s="73">
        <v>4.3800000001074306E-2</v>
      </c>
      <c r="M168" s="69">
        <v>15133.977441000001</v>
      </c>
      <c r="N168" s="71">
        <v>98.41</v>
      </c>
      <c r="O168" s="69">
        <v>14.893346680000001</v>
      </c>
      <c r="P168" s="70">
        <f t="shared" si="3"/>
        <v>5.155306205622401E-4</v>
      </c>
      <c r="Q168" s="70">
        <f>O168/'סכום נכסי הקרן'!$C$41</f>
        <v>5.7107432275315621E-5</v>
      </c>
    </row>
    <row r="169" spans="1:17">
      <c r="A169" s="62" t="s">
        <v>1910</v>
      </c>
      <c r="B169" s="72" t="s">
        <v>1625</v>
      </c>
      <c r="C169" s="59" t="s">
        <v>1723</v>
      </c>
      <c r="D169" s="124" t="s">
        <v>1993</v>
      </c>
      <c r="E169" s="59" t="s">
        <v>522</v>
      </c>
      <c r="F169" s="78">
        <v>43011</v>
      </c>
      <c r="G169" s="59" t="s">
        <v>121</v>
      </c>
      <c r="H169" s="69">
        <v>7.5699999998003449</v>
      </c>
      <c r="I169" s="72" t="s">
        <v>632</v>
      </c>
      <c r="J169" s="72" t="s">
        <v>123</v>
      </c>
      <c r="K169" s="73">
        <v>3.5499999999999997E-2</v>
      </c>
      <c r="L169" s="73">
        <v>3.6199999998528846E-2</v>
      </c>
      <c r="M169" s="69">
        <v>8471.0185650000003</v>
      </c>
      <c r="N169" s="71">
        <v>112.34</v>
      </c>
      <c r="O169" s="69">
        <v>9.5163422699999991</v>
      </c>
      <c r="P169" s="70">
        <f t="shared" si="3"/>
        <v>3.2940654248812373E-4</v>
      </c>
      <c r="Q169" s="70">
        <f>O169/'סכום נכסי הקרן'!$C$41</f>
        <v>3.6489708013212534E-5</v>
      </c>
    </row>
    <row r="170" spans="1:17">
      <c r="A170" s="62" t="s">
        <v>1910</v>
      </c>
      <c r="B170" s="72" t="s">
        <v>1625</v>
      </c>
      <c r="C170" s="59" t="s">
        <v>1724</v>
      </c>
      <c r="D170" s="124" t="s">
        <v>1993</v>
      </c>
      <c r="E170" s="59" t="s">
        <v>522</v>
      </c>
      <c r="F170" s="78">
        <v>43104</v>
      </c>
      <c r="G170" s="59" t="s">
        <v>121</v>
      </c>
      <c r="H170" s="69">
        <v>7.4099999999691839</v>
      </c>
      <c r="I170" s="72" t="s">
        <v>632</v>
      </c>
      <c r="J170" s="72" t="s">
        <v>123</v>
      </c>
      <c r="K170" s="73">
        <v>3.4700000000000002E-2</v>
      </c>
      <c r="L170" s="73">
        <v>4.38000000001132E-2</v>
      </c>
      <c r="M170" s="69">
        <v>15052.080437000001</v>
      </c>
      <c r="N170" s="71">
        <v>105.64</v>
      </c>
      <c r="O170" s="69">
        <v>15.901017689</v>
      </c>
      <c r="P170" s="70">
        <f t="shared" si="3"/>
        <v>5.5041097833232789E-4</v>
      </c>
      <c r="Q170" s="70">
        <f>O170/'סכום נכסי הקרן'!$C$41</f>
        <v>6.0971271957470015E-5</v>
      </c>
    </row>
    <row r="171" spans="1:17">
      <c r="A171" s="62" t="s">
        <v>1910</v>
      </c>
      <c r="B171" s="72" t="s">
        <v>1625</v>
      </c>
      <c r="C171" s="59" t="s">
        <v>1725</v>
      </c>
      <c r="D171" s="124" t="s">
        <v>1993</v>
      </c>
      <c r="E171" s="59" t="s">
        <v>522</v>
      </c>
      <c r="F171" s="78">
        <v>43194</v>
      </c>
      <c r="G171" s="59" t="s">
        <v>121</v>
      </c>
      <c r="H171" s="69">
        <v>7.5800000001260468</v>
      </c>
      <c r="I171" s="72" t="s">
        <v>632</v>
      </c>
      <c r="J171" s="72" t="s">
        <v>123</v>
      </c>
      <c r="K171" s="73">
        <v>3.44E-2</v>
      </c>
      <c r="L171" s="73">
        <v>3.690000000090829E-2</v>
      </c>
      <c r="M171" s="69">
        <v>9711.5642059999991</v>
      </c>
      <c r="N171" s="71">
        <v>111.1</v>
      </c>
      <c r="O171" s="69">
        <v>10.789548258</v>
      </c>
      <c r="P171" s="70">
        <f t="shared" si="3"/>
        <v>3.7347834765053467E-4</v>
      </c>
      <c r="Q171" s="70">
        <f>O171/'סכום נכסי הקרן'!$C$41</f>
        <v>4.1371721861038732E-5</v>
      </c>
    </row>
    <row r="172" spans="1:17">
      <c r="A172" s="62" t="s">
        <v>1910</v>
      </c>
      <c r="B172" s="72" t="s">
        <v>1625</v>
      </c>
      <c r="C172" s="59" t="s">
        <v>1726</v>
      </c>
      <c r="D172" s="124" t="s">
        <v>1993</v>
      </c>
      <c r="E172" s="59" t="s">
        <v>522</v>
      </c>
      <c r="F172" s="78">
        <v>43285</v>
      </c>
      <c r="G172" s="59" t="s">
        <v>121</v>
      </c>
      <c r="H172" s="69">
        <v>7.5300000001861145</v>
      </c>
      <c r="I172" s="72" t="s">
        <v>632</v>
      </c>
      <c r="J172" s="72" t="s">
        <v>123</v>
      </c>
      <c r="K172" s="73">
        <v>3.6600000000000001E-2</v>
      </c>
      <c r="L172" s="73">
        <v>3.7000000000761063E-2</v>
      </c>
      <c r="M172" s="69">
        <v>12955.884757</v>
      </c>
      <c r="N172" s="71">
        <v>111.56</v>
      </c>
      <c r="O172" s="69">
        <v>14.453585527</v>
      </c>
      <c r="P172" s="70">
        <f t="shared" si="3"/>
        <v>5.0030836427717676E-4</v>
      </c>
      <c r="Q172" s="70">
        <f>O172/'סכום נכסי הקרן'!$C$41</f>
        <v>5.542120077867109E-5</v>
      </c>
    </row>
    <row r="173" spans="1:17">
      <c r="A173" s="62" t="s">
        <v>1910</v>
      </c>
      <c r="B173" s="72" t="s">
        <v>1625</v>
      </c>
      <c r="C173" s="59" t="s">
        <v>1727</v>
      </c>
      <c r="D173" s="124" t="s">
        <v>1993</v>
      </c>
      <c r="E173" s="59" t="s">
        <v>522</v>
      </c>
      <c r="F173" s="78">
        <v>43377</v>
      </c>
      <c r="G173" s="59" t="s">
        <v>121</v>
      </c>
      <c r="H173" s="69">
        <v>7.5000000001056826</v>
      </c>
      <c r="I173" s="72" t="s">
        <v>632</v>
      </c>
      <c r="J173" s="72" t="s">
        <v>123</v>
      </c>
      <c r="K173" s="73">
        <v>3.6200000000000003E-2</v>
      </c>
      <c r="L173" s="73">
        <v>3.8700000000634095E-2</v>
      </c>
      <c r="M173" s="69">
        <v>25903.000542000002</v>
      </c>
      <c r="N173" s="71">
        <v>109.59</v>
      </c>
      <c r="O173" s="69">
        <v>28.38709996</v>
      </c>
      <c r="P173" s="70">
        <f t="shared" si="3"/>
        <v>9.8261455754558059E-4</v>
      </c>
      <c r="Q173" s="70">
        <f>O173/'סכום נכסי הקרן'!$C$41</f>
        <v>1.0884822755353431E-4</v>
      </c>
    </row>
    <row r="174" spans="1:17">
      <c r="A174" s="62" t="s">
        <v>1910</v>
      </c>
      <c r="B174" s="72" t="s">
        <v>1625</v>
      </c>
      <c r="C174" s="59" t="s">
        <v>1728</v>
      </c>
      <c r="D174" s="124" t="s">
        <v>1993</v>
      </c>
      <c r="E174" s="59" t="s">
        <v>522</v>
      </c>
      <c r="F174" s="78">
        <v>43469</v>
      </c>
      <c r="G174" s="59" t="s">
        <v>121</v>
      </c>
      <c r="H174" s="69">
        <v>7.5800000001024443</v>
      </c>
      <c r="I174" s="72" t="s">
        <v>632</v>
      </c>
      <c r="J174" s="72" t="s">
        <v>123</v>
      </c>
      <c r="K174" s="73">
        <v>3.8199999999999998E-2</v>
      </c>
      <c r="L174" s="73">
        <v>3.3800000000360451E-2</v>
      </c>
      <c r="M174" s="69">
        <v>18298.044281999999</v>
      </c>
      <c r="N174" s="71">
        <v>115.23</v>
      </c>
      <c r="O174" s="69">
        <v>21.084836698</v>
      </c>
      <c r="P174" s="70">
        <f t="shared" si="3"/>
        <v>7.2984797714877568E-4</v>
      </c>
      <c r="Q174" s="70">
        <f>O174/'סכום נכסי הקרן'!$C$41</f>
        <v>8.084824114005814E-5</v>
      </c>
    </row>
    <row r="175" spans="1:17">
      <c r="A175" s="62" t="s">
        <v>1910</v>
      </c>
      <c r="B175" s="72" t="s">
        <v>1625</v>
      </c>
      <c r="C175" s="59" t="s">
        <v>1729</v>
      </c>
      <c r="D175" s="124" t="s">
        <v>1993</v>
      </c>
      <c r="E175" s="59" t="s">
        <v>522</v>
      </c>
      <c r="F175" s="78">
        <v>43559</v>
      </c>
      <c r="G175" s="59" t="s">
        <v>121</v>
      </c>
      <c r="H175" s="69">
        <v>7.5899999999639043</v>
      </c>
      <c r="I175" s="72" t="s">
        <v>632</v>
      </c>
      <c r="J175" s="72" t="s">
        <v>123</v>
      </c>
      <c r="K175" s="73">
        <v>3.3700000000000001E-2</v>
      </c>
      <c r="L175" s="73">
        <v>3.629999999978175E-2</v>
      </c>
      <c r="M175" s="69">
        <v>43448.959577000001</v>
      </c>
      <c r="N175" s="71">
        <v>109.67</v>
      </c>
      <c r="O175" s="69">
        <v>47.650472207999996</v>
      </c>
      <c r="P175" s="70">
        <f t="shared" si="3"/>
        <v>1.6494128576528921E-3</v>
      </c>
      <c r="Q175" s="70">
        <f>O175/'סכום נכסי הקרן'!$C$41</f>
        <v>1.8271219847177886E-4</v>
      </c>
    </row>
    <row r="176" spans="1:17">
      <c r="A176" s="62" t="s">
        <v>1910</v>
      </c>
      <c r="B176" s="72" t="s">
        <v>1625</v>
      </c>
      <c r="C176" s="59" t="s">
        <v>1730</v>
      </c>
      <c r="D176" s="124" t="s">
        <v>1993</v>
      </c>
      <c r="E176" s="59" t="s">
        <v>522</v>
      </c>
      <c r="F176" s="78">
        <v>43742</v>
      </c>
      <c r="G176" s="59" t="s">
        <v>121</v>
      </c>
      <c r="H176" s="69">
        <v>7.4699999999546511</v>
      </c>
      <c r="I176" s="72" t="s">
        <v>632</v>
      </c>
      <c r="J176" s="72" t="s">
        <v>123</v>
      </c>
      <c r="K176" s="73">
        <v>2.75E-2</v>
      </c>
      <c r="L176" s="73">
        <v>4.6399999999688087E-2</v>
      </c>
      <c r="M176" s="69">
        <v>50583.829344999998</v>
      </c>
      <c r="N176" s="71">
        <v>96.34</v>
      </c>
      <c r="O176" s="69">
        <v>48.732462843</v>
      </c>
      <c r="P176" s="70">
        <f t="shared" si="3"/>
        <v>1.6868657764285721E-3</v>
      </c>
      <c r="Q176" s="70">
        <f>O176/'סכום נכסי הקרן'!$C$41</f>
        <v>1.8686101124290469E-4</v>
      </c>
    </row>
    <row r="177" spans="1:17">
      <c r="A177" s="62" t="s">
        <v>1910</v>
      </c>
      <c r="B177" s="72" t="s">
        <v>1625</v>
      </c>
      <c r="C177" s="59" t="s">
        <v>1731</v>
      </c>
      <c r="D177" s="124" t="s">
        <v>1993</v>
      </c>
      <c r="E177" s="59" t="s">
        <v>522</v>
      </c>
      <c r="F177" s="78">
        <v>42935</v>
      </c>
      <c r="G177" s="59" t="s">
        <v>121</v>
      </c>
      <c r="H177" s="69">
        <v>7.5399999999730927</v>
      </c>
      <c r="I177" s="72" t="s">
        <v>632</v>
      </c>
      <c r="J177" s="72" t="s">
        <v>123</v>
      </c>
      <c r="K177" s="73">
        <v>3.73E-2</v>
      </c>
      <c r="L177" s="73">
        <v>3.5999999999823562E-2</v>
      </c>
      <c r="M177" s="69">
        <v>39678.502165999998</v>
      </c>
      <c r="N177" s="71">
        <v>114.27</v>
      </c>
      <c r="O177" s="69">
        <v>45.340626692999997</v>
      </c>
      <c r="P177" s="70">
        <f t="shared" si="3"/>
        <v>1.569457954477909E-3</v>
      </c>
      <c r="Q177" s="70">
        <f>O177/'סכום נכסי הקרן'!$C$41</f>
        <v>1.7385526730993042E-4</v>
      </c>
    </row>
    <row r="178" spans="1:17">
      <c r="A178" s="62" t="s">
        <v>1910</v>
      </c>
      <c r="B178" s="72" t="s">
        <v>1625</v>
      </c>
      <c r="C178" s="59" t="s">
        <v>1732</v>
      </c>
      <c r="D178" s="124" t="s">
        <v>1993</v>
      </c>
      <c r="E178" s="59" t="s">
        <v>522</v>
      </c>
      <c r="F178" s="78">
        <v>45284</v>
      </c>
      <c r="G178" s="59" t="s">
        <v>121</v>
      </c>
      <c r="H178" s="69">
        <v>7.1999999997594664</v>
      </c>
      <c r="I178" s="72" t="s">
        <v>632</v>
      </c>
      <c r="J178" s="72" t="s">
        <v>123</v>
      </c>
      <c r="K178" s="73">
        <v>4.4500000000000005E-2</v>
      </c>
      <c r="L178" s="73">
        <v>4.6899999998131242E-2</v>
      </c>
      <c r="M178" s="69">
        <v>10925.106825999999</v>
      </c>
      <c r="N178" s="71">
        <v>98.94</v>
      </c>
      <c r="O178" s="69">
        <v>10.809301158</v>
      </c>
      <c r="P178" s="70">
        <f t="shared" si="3"/>
        <v>3.741620908691478E-4</v>
      </c>
      <c r="Q178" s="70">
        <f>O178/'סכום נכסי הקרן'!$C$41</f>
        <v>4.144746288978319E-5</v>
      </c>
    </row>
    <row r="179" spans="1:17">
      <c r="A179" s="62" t="s">
        <v>1891</v>
      </c>
      <c r="B179" s="72" t="s">
        <v>1625</v>
      </c>
      <c r="C179" s="59" t="s">
        <v>1733</v>
      </c>
      <c r="D179" s="124" t="s">
        <v>1993</v>
      </c>
      <c r="E179" s="59" t="s">
        <v>276</v>
      </c>
      <c r="F179" s="78">
        <v>40742</v>
      </c>
      <c r="G179" s="59" t="s">
        <v>1615</v>
      </c>
      <c r="H179" s="69">
        <v>4.9399999999886539</v>
      </c>
      <c r="I179" s="72" t="s">
        <v>312</v>
      </c>
      <c r="J179" s="72" t="s">
        <v>123</v>
      </c>
      <c r="K179" s="73">
        <v>0.06</v>
      </c>
      <c r="L179" s="73">
        <v>1.909999999997283E-2</v>
      </c>
      <c r="M179" s="69">
        <v>147797.72942799999</v>
      </c>
      <c r="N179" s="71">
        <v>141.91999999999999</v>
      </c>
      <c r="O179" s="69">
        <v>209.75453412699997</v>
      </c>
      <c r="P179" s="70">
        <f t="shared" si="3"/>
        <v>7.2606169363832913E-3</v>
      </c>
      <c r="Q179" s="70">
        <f>O179/'סכום נכסי הקרן'!$C$41</f>
        <v>8.04288190523611E-4</v>
      </c>
    </row>
    <row r="180" spans="1:17">
      <c r="A180" s="62" t="s">
        <v>1891</v>
      </c>
      <c r="B180" s="72" t="s">
        <v>1625</v>
      </c>
      <c r="C180" s="59" t="s">
        <v>1734</v>
      </c>
      <c r="D180" s="124" t="s">
        <v>1993</v>
      </c>
      <c r="E180" s="59" t="s">
        <v>276</v>
      </c>
      <c r="F180" s="78">
        <v>42201</v>
      </c>
      <c r="G180" s="59" t="s">
        <v>1615</v>
      </c>
      <c r="H180" s="69">
        <v>4.5699999998172407</v>
      </c>
      <c r="I180" s="72" t="s">
        <v>312</v>
      </c>
      <c r="J180" s="72" t="s">
        <v>123</v>
      </c>
      <c r="K180" s="73">
        <v>4.2030000000000005E-2</v>
      </c>
      <c r="L180" s="73">
        <v>3.009999999886083E-2</v>
      </c>
      <c r="M180" s="69">
        <v>10257.961135</v>
      </c>
      <c r="N180" s="71">
        <v>118.95</v>
      </c>
      <c r="O180" s="69">
        <v>12.201843839</v>
      </c>
      <c r="P180" s="70">
        <f t="shared" si="3"/>
        <v>4.2236471502879274E-4</v>
      </c>
      <c r="Q180" s="70">
        <f>O180/'סכום נכסי הקרן'!$C$41</f>
        <v>4.6787064428266546E-5</v>
      </c>
    </row>
    <row r="181" spans="1:17">
      <c r="A181" s="62" t="s">
        <v>1911</v>
      </c>
      <c r="B181" s="72" t="s">
        <v>1625</v>
      </c>
      <c r="C181" s="59" t="s">
        <v>1735</v>
      </c>
      <c r="D181" s="124" t="s">
        <v>1993</v>
      </c>
      <c r="E181" s="59" t="s">
        <v>276</v>
      </c>
      <c r="F181" s="78">
        <v>42521</v>
      </c>
      <c r="G181" s="59" t="s">
        <v>1615</v>
      </c>
      <c r="H181" s="69">
        <v>1.2100000000823843</v>
      </c>
      <c r="I181" s="72" t="s">
        <v>119</v>
      </c>
      <c r="J181" s="72" t="s">
        <v>123</v>
      </c>
      <c r="K181" s="73">
        <v>2.3E-2</v>
      </c>
      <c r="L181" s="73">
        <v>3.2500000001765381E-2</v>
      </c>
      <c r="M181" s="69">
        <v>7580.9688230000002</v>
      </c>
      <c r="N181" s="71">
        <v>112.08</v>
      </c>
      <c r="O181" s="69">
        <v>8.4967501300000006</v>
      </c>
      <c r="P181" s="70">
        <f t="shared" si="3"/>
        <v>2.9411353682939949E-4</v>
      </c>
      <c r="Q181" s="70">
        <f>O181/'סכום נכסי הקרן'!$C$41</f>
        <v>3.2580157639173026E-5</v>
      </c>
    </row>
    <row r="182" spans="1:17">
      <c r="A182" s="62" t="s">
        <v>1912</v>
      </c>
      <c r="B182" s="72" t="s">
        <v>1625</v>
      </c>
      <c r="C182" s="59" t="s">
        <v>1736</v>
      </c>
      <c r="D182" s="124" t="s">
        <v>1993</v>
      </c>
      <c r="E182" s="59" t="s">
        <v>522</v>
      </c>
      <c r="F182" s="78">
        <v>44592</v>
      </c>
      <c r="G182" s="59" t="s">
        <v>121</v>
      </c>
      <c r="H182" s="69">
        <v>11.079999999933911</v>
      </c>
      <c r="I182" s="72" t="s">
        <v>632</v>
      </c>
      <c r="J182" s="72" t="s">
        <v>123</v>
      </c>
      <c r="K182" s="73">
        <v>2.7473999999999998E-2</v>
      </c>
      <c r="L182" s="73">
        <v>4.2499999999483687E-2</v>
      </c>
      <c r="M182" s="69">
        <v>16953.558082</v>
      </c>
      <c r="N182" s="71">
        <v>85.68</v>
      </c>
      <c r="O182" s="69">
        <v>14.525808587</v>
      </c>
      <c r="P182" s="70">
        <f t="shared" si="3"/>
        <v>5.028083530131339E-4</v>
      </c>
      <c r="Q182" s="70">
        <f>O182/'סכום נכסי הקרן'!$C$41</f>
        <v>5.5698134740948672E-5</v>
      </c>
    </row>
    <row r="183" spans="1:17">
      <c r="A183" s="62" t="s">
        <v>1912</v>
      </c>
      <c r="B183" s="72" t="s">
        <v>1625</v>
      </c>
      <c r="C183" s="59" t="s">
        <v>1737</v>
      </c>
      <c r="D183" s="124" t="s">
        <v>1993</v>
      </c>
      <c r="E183" s="59" t="s">
        <v>522</v>
      </c>
      <c r="F183" s="78">
        <v>44837</v>
      </c>
      <c r="G183" s="59" t="s">
        <v>121</v>
      </c>
      <c r="H183" s="69">
        <v>10.899999999701702</v>
      </c>
      <c r="I183" s="72" t="s">
        <v>632</v>
      </c>
      <c r="J183" s="72" t="s">
        <v>123</v>
      </c>
      <c r="K183" s="73">
        <v>3.9636999999999999E-2</v>
      </c>
      <c r="L183" s="73">
        <v>3.899999999905087E-2</v>
      </c>
      <c r="M183" s="69">
        <v>14979.484357000001</v>
      </c>
      <c r="N183" s="71">
        <v>98.47</v>
      </c>
      <c r="O183" s="69">
        <v>14.750298215999999</v>
      </c>
      <c r="P183" s="70">
        <f t="shared" si="3"/>
        <v>5.1057902271113868E-4</v>
      </c>
      <c r="Q183" s="70">
        <f>O183/'סכום נכסי הקרן'!$C$41</f>
        <v>5.6558923558941065E-5</v>
      </c>
    </row>
    <row r="184" spans="1:17">
      <c r="A184" s="62" t="s">
        <v>1912</v>
      </c>
      <c r="B184" s="72" t="s">
        <v>1625</v>
      </c>
      <c r="C184" s="59" t="s">
        <v>1738</v>
      </c>
      <c r="D184" s="124" t="s">
        <v>1993</v>
      </c>
      <c r="E184" s="59" t="s">
        <v>522</v>
      </c>
      <c r="F184" s="78">
        <v>45076</v>
      </c>
      <c r="G184" s="59" t="s">
        <v>121</v>
      </c>
      <c r="H184" s="69">
        <v>10.730000000186815</v>
      </c>
      <c r="I184" s="72" t="s">
        <v>632</v>
      </c>
      <c r="J184" s="72" t="s">
        <v>123</v>
      </c>
      <c r="K184" s="73">
        <v>4.4936999999999998E-2</v>
      </c>
      <c r="L184" s="73">
        <v>4.1700000000800631E-2</v>
      </c>
      <c r="M184" s="69">
        <v>18274.408470999999</v>
      </c>
      <c r="N184" s="71">
        <v>98.42</v>
      </c>
      <c r="O184" s="69">
        <v>17.985672868000002</v>
      </c>
      <c r="P184" s="70">
        <f t="shared" si="3"/>
        <v>6.2257095695763967E-4</v>
      </c>
      <c r="Q184" s="70">
        <f>O184/'סכום נכסי הקרן'!$C$41</f>
        <v>6.896472749234974E-5</v>
      </c>
    </row>
    <row r="185" spans="1:17">
      <c r="A185" s="62" t="s">
        <v>1912</v>
      </c>
      <c r="B185" s="72" t="s">
        <v>1625</v>
      </c>
      <c r="C185" s="59" t="s">
        <v>1739</v>
      </c>
      <c r="D185" s="124" t="s">
        <v>1993</v>
      </c>
      <c r="E185" s="59" t="s">
        <v>522</v>
      </c>
      <c r="F185" s="78">
        <v>45291</v>
      </c>
      <c r="G185" s="59" t="s">
        <v>121</v>
      </c>
      <c r="H185" s="69">
        <v>10.650000000589342</v>
      </c>
      <c r="I185" s="72" t="s">
        <v>632</v>
      </c>
      <c r="J185" s="72" t="s">
        <v>123</v>
      </c>
      <c r="K185" s="73">
        <v>4.7819E-2</v>
      </c>
      <c r="L185" s="73">
        <v>4.2400000002757669E-2</v>
      </c>
      <c r="M185" s="69">
        <v>9015.5436430000009</v>
      </c>
      <c r="N185" s="71">
        <v>99.75</v>
      </c>
      <c r="O185" s="69">
        <v>8.9930760979999995</v>
      </c>
      <c r="P185" s="70">
        <f t="shared" si="3"/>
        <v>3.112937744067466E-4</v>
      </c>
      <c r="Q185" s="70">
        <f>O185/'סכום נכסי הקרן'!$C$41</f>
        <v>3.4483282719992025E-5</v>
      </c>
    </row>
    <row r="186" spans="1:17">
      <c r="A186" s="62" t="s">
        <v>1913</v>
      </c>
      <c r="B186" s="72" t="s">
        <v>1616</v>
      </c>
      <c r="C186" s="59" t="s">
        <v>1740</v>
      </c>
      <c r="D186" s="124" t="s">
        <v>1993</v>
      </c>
      <c r="E186" s="59" t="s">
        <v>522</v>
      </c>
      <c r="F186" s="78">
        <v>42432</v>
      </c>
      <c r="G186" s="59" t="s">
        <v>121</v>
      </c>
      <c r="H186" s="69">
        <v>4.3700000000325101</v>
      </c>
      <c r="I186" s="72" t="s">
        <v>632</v>
      </c>
      <c r="J186" s="72" t="s">
        <v>123</v>
      </c>
      <c r="K186" s="73">
        <v>2.5399999999999999E-2</v>
      </c>
      <c r="L186" s="73">
        <v>2.1200000000110082E-2</v>
      </c>
      <c r="M186" s="69">
        <v>50151.764840999997</v>
      </c>
      <c r="N186" s="71">
        <v>115.92</v>
      </c>
      <c r="O186" s="69">
        <v>58.135925903</v>
      </c>
      <c r="P186" s="70">
        <f t="shared" si="3"/>
        <v>2.0123650245771354E-3</v>
      </c>
      <c r="Q186" s="70">
        <f>O186/'סכום נכסי הקרן'!$C$41</f>
        <v>2.22917892304669E-4</v>
      </c>
    </row>
    <row r="187" spans="1:17">
      <c r="A187" s="62" t="s">
        <v>1914</v>
      </c>
      <c r="B187" s="72" t="s">
        <v>1625</v>
      </c>
      <c r="C187" s="59" t="s">
        <v>1741</v>
      </c>
      <c r="D187" s="124" t="s">
        <v>1993</v>
      </c>
      <c r="E187" s="59" t="s">
        <v>522</v>
      </c>
      <c r="F187" s="78">
        <v>42242</v>
      </c>
      <c r="G187" s="59" t="s">
        <v>121</v>
      </c>
      <c r="H187" s="69">
        <v>2.9199999999990958</v>
      </c>
      <c r="I187" s="72" t="s">
        <v>518</v>
      </c>
      <c r="J187" s="72" t="s">
        <v>123</v>
      </c>
      <c r="K187" s="73">
        <v>2.3599999999999999E-2</v>
      </c>
      <c r="L187" s="73">
        <v>2.7799999999975133E-2</v>
      </c>
      <c r="M187" s="69">
        <v>80355.480194000003</v>
      </c>
      <c r="N187" s="71">
        <v>110.13</v>
      </c>
      <c r="O187" s="69">
        <v>88.495501748999999</v>
      </c>
      <c r="P187" s="70">
        <f t="shared" si="3"/>
        <v>3.0632564939144205E-3</v>
      </c>
      <c r="Q187" s="70">
        <f>O187/'סכום נכסי הקרן'!$C$41</f>
        <v>3.3932943222141472E-4</v>
      </c>
    </row>
    <row r="188" spans="1:17">
      <c r="A188" s="62" t="s">
        <v>1915</v>
      </c>
      <c r="B188" s="72" t="s">
        <v>1616</v>
      </c>
      <c r="C188" s="59">
        <v>7134</v>
      </c>
      <c r="D188" s="124" t="s">
        <v>1993</v>
      </c>
      <c r="E188" s="59" t="s">
        <v>522</v>
      </c>
      <c r="F188" s="78">
        <v>43705</v>
      </c>
      <c r="G188" s="59" t="s">
        <v>121</v>
      </c>
      <c r="H188" s="69">
        <v>5.18</v>
      </c>
      <c r="I188" s="72" t="s">
        <v>632</v>
      </c>
      <c r="J188" s="72" t="s">
        <v>123</v>
      </c>
      <c r="K188" s="73">
        <v>0.04</v>
      </c>
      <c r="L188" s="73">
        <v>3.4700000000000002E-2</v>
      </c>
      <c r="M188" s="69">
        <v>5056.0312970000004</v>
      </c>
      <c r="N188" s="71">
        <v>113.93</v>
      </c>
      <c r="O188" s="69">
        <v>5.7603362999999996</v>
      </c>
      <c r="P188" s="70">
        <f t="shared" si="3"/>
        <v>1.9939304517594146E-4</v>
      </c>
      <c r="Q188" s="70">
        <f>O188/'סכום נכסי הקרן'!$C$41</f>
        <v>2.208758193865478E-5</v>
      </c>
    </row>
    <row r="189" spans="1:17">
      <c r="A189" s="62" t="s">
        <v>1915</v>
      </c>
      <c r="B189" s="72" t="s">
        <v>1616</v>
      </c>
      <c r="C189" s="59" t="s">
        <v>1742</v>
      </c>
      <c r="D189" s="124" t="s">
        <v>1993</v>
      </c>
      <c r="E189" s="59" t="s">
        <v>522</v>
      </c>
      <c r="F189" s="78">
        <v>43256</v>
      </c>
      <c r="G189" s="59" t="s">
        <v>121</v>
      </c>
      <c r="H189" s="69">
        <v>5.1900000000036464</v>
      </c>
      <c r="I189" s="72" t="s">
        <v>632</v>
      </c>
      <c r="J189" s="72" t="s">
        <v>123</v>
      </c>
      <c r="K189" s="73">
        <v>0.04</v>
      </c>
      <c r="L189" s="73">
        <v>3.4100000000067715E-2</v>
      </c>
      <c r="M189" s="69">
        <v>83070.162886999999</v>
      </c>
      <c r="N189" s="71">
        <v>115.56</v>
      </c>
      <c r="O189" s="69">
        <v>95.995873035000002</v>
      </c>
      <c r="P189" s="70">
        <f t="shared" si="3"/>
        <v>3.3228805493130146E-3</v>
      </c>
      <c r="Q189" s="70">
        <f>O189/'סכום נכסי הקרן'!$C$41</f>
        <v>3.6808904914688116E-4</v>
      </c>
    </row>
    <row r="190" spans="1:17">
      <c r="A190" s="62" t="s">
        <v>1916</v>
      </c>
      <c r="B190" s="72" t="s">
        <v>1625</v>
      </c>
      <c r="C190" s="59" t="s">
        <v>1743</v>
      </c>
      <c r="D190" s="124" t="s">
        <v>1993</v>
      </c>
      <c r="E190" s="59" t="s">
        <v>522</v>
      </c>
      <c r="F190" s="78">
        <v>44294</v>
      </c>
      <c r="G190" s="59" t="s">
        <v>121</v>
      </c>
      <c r="H190" s="69">
        <v>7.4899999999229934</v>
      </c>
      <c r="I190" s="72" t="s">
        <v>632</v>
      </c>
      <c r="J190" s="72" t="s">
        <v>123</v>
      </c>
      <c r="K190" s="73">
        <v>0.03</v>
      </c>
      <c r="L190" s="73">
        <v>4.2799999999675771E-2</v>
      </c>
      <c r="M190" s="69">
        <v>48283.909068000001</v>
      </c>
      <c r="N190" s="71">
        <v>102.2</v>
      </c>
      <c r="O190" s="69">
        <v>49.34615702</v>
      </c>
      <c r="P190" s="70">
        <f t="shared" si="3"/>
        <v>1.7081086942698053E-3</v>
      </c>
      <c r="Q190" s="70">
        <f>O190/'סכום נכסי הקרן'!$C$41</f>
        <v>1.8921417600860818E-4</v>
      </c>
    </row>
    <row r="191" spans="1:17">
      <c r="A191" s="62" t="s">
        <v>1916</v>
      </c>
      <c r="B191" s="72" t="s">
        <v>1625</v>
      </c>
      <c r="C191" s="59" t="s">
        <v>1744</v>
      </c>
      <c r="D191" s="124" t="s">
        <v>1993</v>
      </c>
      <c r="E191" s="59" t="s">
        <v>522</v>
      </c>
      <c r="F191" s="78">
        <v>42326</v>
      </c>
      <c r="G191" s="59" t="s">
        <v>121</v>
      </c>
      <c r="H191" s="69">
        <v>6.1900000000905742</v>
      </c>
      <c r="I191" s="72" t="s">
        <v>632</v>
      </c>
      <c r="J191" s="72" t="s">
        <v>123</v>
      </c>
      <c r="K191" s="73">
        <v>8.0500000000000002E-2</v>
      </c>
      <c r="L191" s="73">
        <v>7.3700000001248434E-2</v>
      </c>
      <c r="M191" s="69">
        <v>15232.953707000001</v>
      </c>
      <c r="N191" s="71">
        <v>107.27</v>
      </c>
      <c r="O191" s="69">
        <v>16.340450107999999</v>
      </c>
      <c r="P191" s="70">
        <f t="shared" si="3"/>
        <v>5.6562185554681274E-4</v>
      </c>
      <c r="Q191" s="70">
        <f>O191/'סכום נכסי הקרן'!$C$41</f>
        <v>6.265624294799426E-5</v>
      </c>
    </row>
    <row r="192" spans="1:17">
      <c r="A192" s="62" t="s">
        <v>1916</v>
      </c>
      <c r="B192" s="72" t="s">
        <v>1625</v>
      </c>
      <c r="C192" s="59" t="s">
        <v>1745</v>
      </c>
      <c r="D192" s="124" t="s">
        <v>1993</v>
      </c>
      <c r="E192" s="59" t="s">
        <v>522</v>
      </c>
      <c r="F192" s="78">
        <v>42606</v>
      </c>
      <c r="G192" s="59" t="s">
        <v>121</v>
      </c>
      <c r="H192" s="69">
        <v>6.1899999999879238</v>
      </c>
      <c r="I192" s="72" t="s">
        <v>632</v>
      </c>
      <c r="J192" s="72" t="s">
        <v>123</v>
      </c>
      <c r="K192" s="73">
        <v>8.0500000000000002E-2</v>
      </c>
      <c r="L192" s="73">
        <v>7.3699999999986901E-2</v>
      </c>
      <c r="M192" s="69">
        <v>64074.03444499999</v>
      </c>
      <c r="N192" s="71">
        <v>107.27</v>
      </c>
      <c r="O192" s="69">
        <v>68.732468256999994</v>
      </c>
      <c r="P192" s="70">
        <f t="shared" si="3"/>
        <v>2.3791625062276247E-3</v>
      </c>
      <c r="Q192" s="70">
        <f>O192/'סכום נכסי הקרן'!$C$41</f>
        <v>2.6354954735411474E-4</v>
      </c>
    </row>
    <row r="193" spans="1:17">
      <c r="A193" s="62" t="s">
        <v>1916</v>
      </c>
      <c r="B193" s="72" t="s">
        <v>1625</v>
      </c>
      <c r="C193" s="59" t="s">
        <v>1746</v>
      </c>
      <c r="D193" s="124" t="s">
        <v>1993</v>
      </c>
      <c r="E193" s="59" t="s">
        <v>522</v>
      </c>
      <c r="F193" s="78">
        <v>42648</v>
      </c>
      <c r="G193" s="59" t="s">
        <v>121</v>
      </c>
      <c r="H193" s="69">
        <v>6.1899999999608246</v>
      </c>
      <c r="I193" s="72" t="s">
        <v>632</v>
      </c>
      <c r="J193" s="72" t="s">
        <v>123</v>
      </c>
      <c r="K193" s="73">
        <v>8.0500000000000002E-2</v>
      </c>
      <c r="L193" s="73">
        <v>7.3699999999554316E-2</v>
      </c>
      <c r="M193" s="69">
        <v>58775.478246999999</v>
      </c>
      <c r="N193" s="71">
        <v>107.27</v>
      </c>
      <c r="O193" s="69">
        <v>63.048685613000004</v>
      </c>
      <c r="P193" s="70">
        <f t="shared" si="3"/>
        <v>2.1824193526195062E-3</v>
      </c>
      <c r="Q193" s="70">
        <f>O193/'סכום נכסי הקרן'!$C$41</f>
        <v>2.4175550472662897E-4</v>
      </c>
    </row>
    <row r="194" spans="1:17">
      <c r="A194" s="62" t="s">
        <v>1916</v>
      </c>
      <c r="B194" s="72" t="s">
        <v>1625</v>
      </c>
      <c r="C194" s="59" t="s">
        <v>1747</v>
      </c>
      <c r="D194" s="124" t="s">
        <v>1993</v>
      </c>
      <c r="E194" s="59" t="s">
        <v>522</v>
      </c>
      <c r="F194" s="78">
        <v>42718</v>
      </c>
      <c r="G194" s="59" t="s">
        <v>121</v>
      </c>
      <c r="H194" s="69">
        <v>6.1900000000531215</v>
      </c>
      <c r="I194" s="72" t="s">
        <v>632</v>
      </c>
      <c r="J194" s="72" t="s">
        <v>123</v>
      </c>
      <c r="K194" s="73">
        <v>8.0500000000000002E-2</v>
      </c>
      <c r="L194" s="73">
        <v>7.370000000064017E-2</v>
      </c>
      <c r="M194" s="69">
        <v>41064.948536999997</v>
      </c>
      <c r="N194" s="71">
        <v>107.27</v>
      </c>
      <c r="O194" s="69">
        <v>44.050530913999999</v>
      </c>
      <c r="P194" s="70">
        <f t="shared" si="3"/>
        <v>1.5248015121199449E-3</v>
      </c>
      <c r="Q194" s="70">
        <f>O194/'סכום נכסי הקרן'!$C$41</f>
        <v>1.6890849081228478E-4</v>
      </c>
    </row>
    <row r="195" spans="1:17">
      <c r="A195" s="62" t="s">
        <v>1916</v>
      </c>
      <c r="B195" s="72" t="s">
        <v>1625</v>
      </c>
      <c r="C195" s="59" t="s">
        <v>1748</v>
      </c>
      <c r="D195" s="124" t="s">
        <v>1993</v>
      </c>
      <c r="E195" s="59" t="s">
        <v>522</v>
      </c>
      <c r="F195" s="78">
        <v>42900</v>
      </c>
      <c r="G195" s="59" t="s">
        <v>121</v>
      </c>
      <c r="H195" s="69">
        <v>6.1899999999754689</v>
      </c>
      <c r="I195" s="72" t="s">
        <v>632</v>
      </c>
      <c r="J195" s="72" t="s">
        <v>123</v>
      </c>
      <c r="K195" s="73">
        <v>8.0500000000000002E-2</v>
      </c>
      <c r="L195" s="73">
        <v>7.3699999999724014E-2</v>
      </c>
      <c r="M195" s="69">
        <v>48642.991584000003</v>
      </c>
      <c r="N195" s="71">
        <v>107.27</v>
      </c>
      <c r="O195" s="69">
        <v>52.179528012000006</v>
      </c>
      <c r="P195" s="70">
        <f t="shared" si="3"/>
        <v>1.8061853413239121E-3</v>
      </c>
      <c r="Q195" s="70">
        <f>O195/'סכום נכסי הקרן'!$C$41</f>
        <v>2.0007852674945082E-4</v>
      </c>
    </row>
    <row r="196" spans="1:17">
      <c r="A196" s="62" t="s">
        <v>1916</v>
      </c>
      <c r="B196" s="72" t="s">
        <v>1625</v>
      </c>
      <c r="C196" s="59" t="s">
        <v>1749</v>
      </c>
      <c r="D196" s="124" t="s">
        <v>1993</v>
      </c>
      <c r="E196" s="59" t="s">
        <v>522</v>
      </c>
      <c r="F196" s="78">
        <v>43075</v>
      </c>
      <c r="G196" s="59" t="s">
        <v>121</v>
      </c>
      <c r="H196" s="69">
        <v>6.1899999999789976</v>
      </c>
      <c r="I196" s="72" t="s">
        <v>632</v>
      </c>
      <c r="J196" s="72" t="s">
        <v>123</v>
      </c>
      <c r="K196" s="73">
        <v>8.0500000000000002E-2</v>
      </c>
      <c r="L196" s="73">
        <v>7.3699999999802326E-2</v>
      </c>
      <c r="M196" s="69">
        <v>30183.251831000001</v>
      </c>
      <c r="N196" s="71">
        <v>107.27</v>
      </c>
      <c r="O196" s="69">
        <v>32.377691671999997</v>
      </c>
      <c r="P196" s="70">
        <f t="shared" si="3"/>
        <v>1.1207481997618438E-3</v>
      </c>
      <c r="Q196" s="70">
        <f>O196/'סכום נכסי הקרן'!$C$41</f>
        <v>1.2414985524192407E-4</v>
      </c>
    </row>
    <row r="197" spans="1:17">
      <c r="A197" s="62" t="s">
        <v>1916</v>
      </c>
      <c r="B197" s="72" t="s">
        <v>1625</v>
      </c>
      <c r="C197" s="59" t="s">
        <v>1750</v>
      </c>
      <c r="D197" s="124" t="s">
        <v>1993</v>
      </c>
      <c r="E197" s="59" t="s">
        <v>522</v>
      </c>
      <c r="F197" s="78">
        <v>43292</v>
      </c>
      <c r="G197" s="59" t="s">
        <v>121</v>
      </c>
      <c r="H197" s="69">
        <v>6.1899999999977346</v>
      </c>
      <c r="I197" s="72" t="s">
        <v>632</v>
      </c>
      <c r="J197" s="72" t="s">
        <v>123</v>
      </c>
      <c r="K197" s="73">
        <v>8.0500000000000002E-2</v>
      </c>
      <c r="L197" s="73">
        <v>7.3700000000045299E-2</v>
      </c>
      <c r="M197" s="69">
        <v>82302.866309000005</v>
      </c>
      <c r="N197" s="71">
        <v>107.27</v>
      </c>
      <c r="O197" s="69">
        <v>88.286607180000004</v>
      </c>
      <c r="P197" s="70">
        <f t="shared" si="3"/>
        <v>3.0560256445222372E-3</v>
      </c>
      <c r="Q197" s="70">
        <f>O197/'סכום נכסי הקרן'!$C$41</f>
        <v>3.3852844150333335E-4</v>
      </c>
    </row>
    <row r="198" spans="1:17">
      <c r="A198" s="62" t="s">
        <v>1917</v>
      </c>
      <c r="B198" s="72" t="s">
        <v>1625</v>
      </c>
      <c r="C198" s="59" t="s">
        <v>1751</v>
      </c>
      <c r="D198" s="124" t="s">
        <v>1993</v>
      </c>
      <c r="E198" s="59" t="s">
        <v>505</v>
      </c>
      <c r="F198" s="78">
        <v>44376</v>
      </c>
      <c r="G198" s="59" t="s">
        <v>291</v>
      </c>
      <c r="H198" s="69">
        <v>4.2400000000005607</v>
      </c>
      <c r="I198" s="72" t="s">
        <v>119</v>
      </c>
      <c r="J198" s="72" t="s">
        <v>123</v>
      </c>
      <c r="K198" s="73">
        <v>7.400000000000001E-2</v>
      </c>
      <c r="L198" s="73">
        <v>7.2800000000001863E-2</v>
      </c>
      <c r="M198" s="69">
        <v>1077074.5710489999</v>
      </c>
      <c r="N198" s="71">
        <v>99.42</v>
      </c>
      <c r="O198" s="69">
        <v>1070.8275813100001</v>
      </c>
      <c r="P198" s="70">
        <f t="shared" si="3"/>
        <v>3.7066511602072437E-2</v>
      </c>
      <c r="Q198" s="70">
        <f>O198/'סכום נכסי הקרן'!$C$41</f>
        <v>4.1060088704119833E-3</v>
      </c>
    </row>
    <row r="199" spans="1:17">
      <c r="A199" s="62" t="s">
        <v>1917</v>
      </c>
      <c r="B199" s="72" t="s">
        <v>1625</v>
      </c>
      <c r="C199" s="59" t="s">
        <v>1752</v>
      </c>
      <c r="D199" s="124" t="s">
        <v>1993</v>
      </c>
      <c r="E199" s="59" t="s">
        <v>505</v>
      </c>
      <c r="F199" s="78">
        <v>44431</v>
      </c>
      <c r="G199" s="59" t="s">
        <v>291</v>
      </c>
      <c r="H199" s="69">
        <v>4.2399999999906983</v>
      </c>
      <c r="I199" s="72" t="s">
        <v>119</v>
      </c>
      <c r="J199" s="72" t="s">
        <v>123</v>
      </c>
      <c r="K199" s="73">
        <v>7.400000000000001E-2</v>
      </c>
      <c r="L199" s="73">
        <v>7.2699999999875059E-2</v>
      </c>
      <c r="M199" s="69">
        <v>185911.91451</v>
      </c>
      <c r="N199" s="71">
        <v>99.46</v>
      </c>
      <c r="O199" s="69">
        <v>184.907997553</v>
      </c>
      <c r="P199" s="70">
        <f t="shared" si="3"/>
        <v>6.4005583683505087E-3</v>
      </c>
      <c r="Q199" s="70">
        <f>O199/'סכום נכסי הקרן'!$C$41</f>
        <v>7.0901599044911065E-4</v>
      </c>
    </row>
    <row r="200" spans="1:17">
      <c r="A200" s="62" t="s">
        <v>1917</v>
      </c>
      <c r="B200" s="72" t="s">
        <v>1625</v>
      </c>
      <c r="C200" s="59" t="s">
        <v>1753</v>
      </c>
      <c r="D200" s="124" t="s">
        <v>1993</v>
      </c>
      <c r="E200" s="59" t="s">
        <v>505</v>
      </c>
      <c r="F200" s="78">
        <v>44859</v>
      </c>
      <c r="G200" s="59" t="s">
        <v>291</v>
      </c>
      <c r="H200" s="69">
        <v>4.250000000001303</v>
      </c>
      <c r="I200" s="72" t="s">
        <v>119</v>
      </c>
      <c r="J200" s="72" t="s">
        <v>123</v>
      </c>
      <c r="K200" s="73">
        <v>7.400000000000001E-2</v>
      </c>
      <c r="L200" s="73">
        <v>6.7100000000012677E-2</v>
      </c>
      <c r="M200" s="69">
        <v>565894.83914000005</v>
      </c>
      <c r="N200" s="71">
        <v>101.74</v>
      </c>
      <c r="O200" s="69">
        <v>575.74143183699994</v>
      </c>
      <c r="P200" s="70">
        <f t="shared" ref="P200:P263" si="4">IFERROR(O200/$O$8,0)</f>
        <v>1.9929190128697202E-2</v>
      </c>
      <c r="Q200" s="70">
        <f>O200/'סכום נכסי הקרן'!$C$41</f>
        <v>2.2076377817000308E-3</v>
      </c>
    </row>
    <row r="201" spans="1:17">
      <c r="A201" s="62" t="s">
        <v>1918</v>
      </c>
      <c r="B201" s="72" t="s">
        <v>1625</v>
      </c>
      <c r="C201" s="59" t="s">
        <v>1754</v>
      </c>
      <c r="D201" s="124" t="s">
        <v>1993</v>
      </c>
      <c r="E201" s="59" t="s">
        <v>505</v>
      </c>
      <c r="F201" s="78">
        <v>42516</v>
      </c>
      <c r="G201" s="59" t="s">
        <v>291</v>
      </c>
      <c r="H201" s="69">
        <v>3.3800000000225343</v>
      </c>
      <c r="I201" s="72" t="s">
        <v>295</v>
      </c>
      <c r="J201" s="72" t="s">
        <v>123</v>
      </c>
      <c r="K201" s="73">
        <v>2.3269999999999999E-2</v>
      </c>
      <c r="L201" s="73">
        <v>3.0800000000195688E-2</v>
      </c>
      <c r="M201" s="69">
        <v>61049.008656999998</v>
      </c>
      <c r="N201" s="71">
        <v>110.49</v>
      </c>
      <c r="O201" s="69">
        <v>67.453052696</v>
      </c>
      <c r="P201" s="70">
        <f t="shared" si="4"/>
        <v>2.3348757577693318E-3</v>
      </c>
      <c r="Q201" s="70">
        <f>O201/'סכום נכסי הקרן'!$C$41</f>
        <v>2.586437233595717E-4</v>
      </c>
    </row>
    <row r="202" spans="1:17">
      <c r="A202" s="62" t="s">
        <v>1919</v>
      </c>
      <c r="B202" s="72" t="s">
        <v>1616</v>
      </c>
      <c r="C202" s="59" t="s">
        <v>1755</v>
      </c>
      <c r="D202" s="124" t="s">
        <v>1993</v>
      </c>
      <c r="E202" s="59" t="s">
        <v>276</v>
      </c>
      <c r="F202" s="78">
        <v>42978</v>
      </c>
      <c r="G202" s="59" t="s">
        <v>1615</v>
      </c>
      <c r="H202" s="69">
        <v>0.56000000001923567</v>
      </c>
      <c r="I202" s="72" t="s">
        <v>119</v>
      </c>
      <c r="J202" s="72" t="s">
        <v>123</v>
      </c>
      <c r="K202" s="73">
        <v>2.76E-2</v>
      </c>
      <c r="L202" s="73">
        <v>5.6900000000559031E-2</v>
      </c>
      <c r="M202" s="69">
        <v>33489.316162000003</v>
      </c>
      <c r="N202" s="71">
        <v>99.35</v>
      </c>
      <c r="O202" s="69">
        <v>33.271635805999999</v>
      </c>
      <c r="P202" s="70">
        <f t="shared" si="4"/>
        <v>1.1516919214149407E-3</v>
      </c>
      <c r="Q202" s="70">
        <f>O202/'סכום נכסי הקרן'!$C$41</f>
        <v>1.2757761766411194E-4</v>
      </c>
    </row>
    <row r="203" spans="1:17">
      <c r="A203" s="62" t="s">
        <v>1920</v>
      </c>
      <c r="B203" s="72" t="s">
        <v>1625</v>
      </c>
      <c r="C203" s="59" t="s">
        <v>1756</v>
      </c>
      <c r="D203" s="124" t="s">
        <v>1993</v>
      </c>
      <c r="E203" s="59" t="s">
        <v>522</v>
      </c>
      <c r="F203" s="78">
        <v>42794</v>
      </c>
      <c r="G203" s="59" t="s">
        <v>121</v>
      </c>
      <c r="H203" s="69">
        <v>5.1600000000028512</v>
      </c>
      <c r="I203" s="72" t="s">
        <v>632</v>
      </c>
      <c r="J203" s="72" t="s">
        <v>123</v>
      </c>
      <c r="K203" s="73">
        <v>2.8999999999999998E-2</v>
      </c>
      <c r="L203" s="73">
        <v>2.4199999999985743E-2</v>
      </c>
      <c r="M203" s="69">
        <v>132343.32120100001</v>
      </c>
      <c r="N203" s="71">
        <v>116.59</v>
      </c>
      <c r="O203" s="69">
        <v>154.299072991</v>
      </c>
      <c r="P203" s="70">
        <f t="shared" si="4"/>
        <v>5.3410357363163595E-3</v>
      </c>
      <c r="Q203" s="70">
        <f>O203/'סכום נכסי הקרן'!$C$41</f>
        <v>5.9164834139062113E-4</v>
      </c>
    </row>
    <row r="204" spans="1:17">
      <c r="A204" s="62" t="s">
        <v>1921</v>
      </c>
      <c r="B204" s="72" t="s">
        <v>1625</v>
      </c>
      <c r="C204" s="59" t="s">
        <v>1757</v>
      </c>
      <c r="D204" s="124" t="s">
        <v>1993</v>
      </c>
      <c r="E204" s="59" t="s">
        <v>522</v>
      </c>
      <c r="F204" s="78">
        <v>44728</v>
      </c>
      <c r="G204" s="59" t="s">
        <v>121</v>
      </c>
      <c r="H204" s="69">
        <v>9.3800000001815516</v>
      </c>
      <c r="I204" s="72" t="s">
        <v>632</v>
      </c>
      <c r="J204" s="72" t="s">
        <v>123</v>
      </c>
      <c r="K204" s="73">
        <v>2.6314999999999998E-2</v>
      </c>
      <c r="L204" s="73">
        <v>3.1700000000650007E-2</v>
      </c>
      <c r="M204" s="69">
        <v>17620.448840000001</v>
      </c>
      <c r="N204" s="71">
        <v>101.28</v>
      </c>
      <c r="O204" s="69">
        <v>17.845990752000002</v>
      </c>
      <c r="P204" s="70">
        <f t="shared" si="4"/>
        <v>6.1773588466058319E-4</v>
      </c>
      <c r="Q204" s="70">
        <f>O204/'סכום נכסי הקרן'!$C$41</f>
        <v>6.8429126787489041E-5</v>
      </c>
    </row>
    <row r="205" spans="1:17">
      <c r="A205" s="62" t="s">
        <v>1921</v>
      </c>
      <c r="B205" s="72" t="s">
        <v>1625</v>
      </c>
      <c r="C205" s="59" t="s">
        <v>1758</v>
      </c>
      <c r="D205" s="124" t="s">
        <v>1993</v>
      </c>
      <c r="E205" s="59" t="s">
        <v>522</v>
      </c>
      <c r="F205" s="78">
        <v>44923</v>
      </c>
      <c r="G205" s="59" t="s">
        <v>121</v>
      </c>
      <c r="H205" s="69">
        <v>9.090000000542803</v>
      </c>
      <c r="I205" s="72" t="s">
        <v>632</v>
      </c>
      <c r="J205" s="72" t="s">
        <v>123</v>
      </c>
      <c r="K205" s="73">
        <v>3.0750000000000003E-2</v>
      </c>
      <c r="L205" s="73">
        <v>3.6800000002044322E-2</v>
      </c>
      <c r="M205" s="69">
        <v>5734.4681099999998</v>
      </c>
      <c r="N205" s="71">
        <v>98.95</v>
      </c>
      <c r="O205" s="69">
        <v>5.6742562879999996</v>
      </c>
      <c r="P205" s="70">
        <f t="shared" si="4"/>
        <v>1.9641340044209815E-4</v>
      </c>
      <c r="Q205" s="70">
        <f>O205/'סכום נכסי הקרן'!$C$41</f>
        <v>2.175751452256826E-5</v>
      </c>
    </row>
    <row r="206" spans="1:17">
      <c r="A206" s="62" t="s">
        <v>1911</v>
      </c>
      <c r="B206" s="72" t="s">
        <v>1625</v>
      </c>
      <c r="C206" s="59" t="s">
        <v>1759</v>
      </c>
      <c r="D206" s="124" t="s">
        <v>1993</v>
      </c>
      <c r="E206" s="59" t="s">
        <v>276</v>
      </c>
      <c r="F206" s="78">
        <v>42474</v>
      </c>
      <c r="G206" s="59" t="s">
        <v>1615</v>
      </c>
      <c r="H206" s="69">
        <v>0.18999999999501219</v>
      </c>
      <c r="I206" s="72" t="s">
        <v>119</v>
      </c>
      <c r="J206" s="72" t="s">
        <v>123</v>
      </c>
      <c r="K206" s="73">
        <v>6.8499999999999991E-2</v>
      </c>
      <c r="L206" s="73">
        <v>6.310000000004988E-2</v>
      </c>
      <c r="M206" s="69">
        <v>15970.434327999998</v>
      </c>
      <c r="N206" s="71">
        <v>100.43</v>
      </c>
      <c r="O206" s="69">
        <v>16.039099631999999</v>
      </c>
      <c r="P206" s="70">
        <f t="shared" si="4"/>
        <v>5.551906609176277E-4</v>
      </c>
      <c r="Q206" s="70">
        <f>O206/'סכום נכסי הקרן'!$C$41</f>
        <v>6.1500736917746921E-5</v>
      </c>
    </row>
    <row r="207" spans="1:17">
      <c r="A207" s="62" t="s">
        <v>1911</v>
      </c>
      <c r="B207" s="72" t="s">
        <v>1625</v>
      </c>
      <c r="C207" s="59" t="s">
        <v>1760</v>
      </c>
      <c r="D207" s="124" t="s">
        <v>1993</v>
      </c>
      <c r="E207" s="59" t="s">
        <v>276</v>
      </c>
      <c r="F207" s="78">
        <v>42562</v>
      </c>
      <c r="G207" s="59" t="s">
        <v>1615</v>
      </c>
      <c r="H207" s="69">
        <v>1.2099999999834998</v>
      </c>
      <c r="I207" s="72" t="s">
        <v>119</v>
      </c>
      <c r="J207" s="72" t="s">
        <v>123</v>
      </c>
      <c r="K207" s="73">
        <v>3.3700000000000001E-2</v>
      </c>
      <c r="L207" s="73">
        <v>6.0299999998679972E-2</v>
      </c>
      <c r="M207" s="69">
        <v>12474.003655</v>
      </c>
      <c r="N207" s="71">
        <v>97.17</v>
      </c>
      <c r="O207" s="69">
        <v>12.12098922</v>
      </c>
      <c r="P207" s="70">
        <f t="shared" si="4"/>
        <v>4.1956594637027696E-4</v>
      </c>
      <c r="Q207" s="70">
        <f>O207/'סכום נכסי הקרן'!$C$41</f>
        <v>4.6477033393744966E-5</v>
      </c>
    </row>
    <row r="208" spans="1:17">
      <c r="A208" s="62" t="s">
        <v>1911</v>
      </c>
      <c r="B208" s="72" t="s">
        <v>1625</v>
      </c>
      <c r="C208" s="59" t="s">
        <v>1761</v>
      </c>
      <c r="D208" s="124" t="s">
        <v>1993</v>
      </c>
      <c r="E208" s="59" t="s">
        <v>276</v>
      </c>
      <c r="F208" s="78">
        <v>42717</v>
      </c>
      <c r="G208" s="59" t="s">
        <v>1615</v>
      </c>
      <c r="H208" s="69">
        <v>1.4299999998354163</v>
      </c>
      <c r="I208" s="72" t="s">
        <v>119</v>
      </c>
      <c r="J208" s="72" t="s">
        <v>123</v>
      </c>
      <c r="K208" s="73">
        <v>3.85E-2</v>
      </c>
      <c r="L208" s="73">
        <v>5.9499999996363843E-2</v>
      </c>
      <c r="M208" s="69">
        <v>2682.1200520000002</v>
      </c>
      <c r="N208" s="71">
        <v>97.41</v>
      </c>
      <c r="O208" s="69">
        <v>2.612653001</v>
      </c>
      <c r="P208" s="70">
        <f t="shared" si="4"/>
        <v>9.0436531953429886E-5</v>
      </c>
      <c r="Q208" s="70">
        <f>O208/'סכום נכסי הקרן'!$C$41</f>
        <v>1.00180239887834E-5</v>
      </c>
    </row>
    <row r="209" spans="1:17">
      <c r="A209" s="62" t="s">
        <v>1911</v>
      </c>
      <c r="B209" s="72" t="s">
        <v>1625</v>
      </c>
      <c r="C209" s="59" t="s">
        <v>1762</v>
      </c>
      <c r="D209" s="124" t="s">
        <v>1993</v>
      </c>
      <c r="E209" s="59" t="s">
        <v>276</v>
      </c>
      <c r="F209" s="78">
        <v>42710</v>
      </c>
      <c r="G209" s="59" t="s">
        <v>1615</v>
      </c>
      <c r="H209" s="69">
        <v>1.429999999932134</v>
      </c>
      <c r="I209" s="72" t="s">
        <v>119</v>
      </c>
      <c r="J209" s="72" t="s">
        <v>123</v>
      </c>
      <c r="K209" s="73">
        <v>3.8399999999999997E-2</v>
      </c>
      <c r="L209" s="73">
        <v>5.9599999998514626E-2</v>
      </c>
      <c r="M209" s="69">
        <v>8018.7968410000003</v>
      </c>
      <c r="N209" s="71">
        <v>97.39</v>
      </c>
      <c r="O209" s="69">
        <v>7.8095061709999998</v>
      </c>
      <c r="P209" s="70">
        <f t="shared" si="4"/>
        <v>2.7032470599954323E-4</v>
      </c>
      <c r="Q209" s="70">
        <f>O209/'סכום נכסי הקרן'!$C$41</f>
        <v>2.9944971694168735E-5</v>
      </c>
    </row>
    <row r="210" spans="1:17">
      <c r="A210" s="62" t="s">
        <v>1911</v>
      </c>
      <c r="B210" s="72" t="s">
        <v>1625</v>
      </c>
      <c r="C210" s="59" t="s">
        <v>1763</v>
      </c>
      <c r="D210" s="124" t="s">
        <v>1993</v>
      </c>
      <c r="E210" s="59" t="s">
        <v>276</v>
      </c>
      <c r="F210" s="78">
        <v>42474</v>
      </c>
      <c r="G210" s="59" t="s">
        <v>1615</v>
      </c>
      <c r="H210" s="69">
        <v>0.1899999999821225</v>
      </c>
      <c r="I210" s="72" t="s">
        <v>119</v>
      </c>
      <c r="J210" s="72" t="s">
        <v>123</v>
      </c>
      <c r="K210" s="73">
        <v>3.1800000000000002E-2</v>
      </c>
      <c r="L210" s="73">
        <v>6.579999999951916E-2</v>
      </c>
      <c r="M210" s="69">
        <v>16296.475060000001</v>
      </c>
      <c r="N210" s="71">
        <v>99.54</v>
      </c>
      <c r="O210" s="69">
        <v>16.221511191000001</v>
      </c>
      <c r="P210" s="70">
        <f t="shared" si="4"/>
        <v>5.6150480549705122E-4</v>
      </c>
      <c r="Q210" s="70">
        <f>O210/'סכום נכסי הקרן'!$C$41</f>
        <v>6.2200180499881244E-5</v>
      </c>
    </row>
    <row r="211" spans="1:17">
      <c r="A211" s="62" t="s">
        <v>1922</v>
      </c>
      <c r="B211" s="72" t="s">
        <v>1616</v>
      </c>
      <c r="C211" s="59">
        <v>7355</v>
      </c>
      <c r="D211" s="124" t="s">
        <v>1993</v>
      </c>
      <c r="E211" s="59" t="s">
        <v>276</v>
      </c>
      <c r="F211" s="78">
        <v>43842</v>
      </c>
      <c r="G211" s="59" t="s">
        <v>1615</v>
      </c>
      <c r="H211" s="69">
        <v>3.0000000030144063E-2</v>
      </c>
      <c r="I211" s="72" t="s">
        <v>119</v>
      </c>
      <c r="J211" s="72" t="s">
        <v>123</v>
      </c>
      <c r="K211" s="73">
        <v>2.0838000000000002E-2</v>
      </c>
      <c r="L211" s="73">
        <v>6.0899999997889927E-2</v>
      </c>
      <c r="M211" s="69">
        <v>9919.4750000000004</v>
      </c>
      <c r="N211" s="71">
        <v>100.33</v>
      </c>
      <c r="O211" s="69">
        <v>9.9522094899999995</v>
      </c>
      <c r="P211" s="70">
        <f t="shared" si="4"/>
        <v>3.4449401095557622E-4</v>
      </c>
      <c r="Q211" s="70">
        <f>O211/'סכום נכסי הקרן'!$C$41</f>
        <v>3.8161008512824624E-5</v>
      </c>
    </row>
    <row r="212" spans="1:17">
      <c r="A212" s="62" t="s">
        <v>1923</v>
      </c>
      <c r="B212" s="72" t="s">
        <v>1625</v>
      </c>
      <c r="C212" s="59" t="s">
        <v>1764</v>
      </c>
      <c r="D212" s="124" t="s">
        <v>1993</v>
      </c>
      <c r="E212" s="59" t="s">
        <v>522</v>
      </c>
      <c r="F212" s="78">
        <v>45015</v>
      </c>
      <c r="G212" s="59" t="s">
        <v>121</v>
      </c>
      <c r="H212" s="69">
        <v>5.1099999999942955</v>
      </c>
      <c r="I212" s="72" t="s">
        <v>295</v>
      </c>
      <c r="J212" s="72" t="s">
        <v>123</v>
      </c>
      <c r="K212" s="73">
        <v>4.5499999999999999E-2</v>
      </c>
      <c r="L212" s="73">
        <v>3.7699999999952813E-2</v>
      </c>
      <c r="M212" s="69">
        <v>133246.45040500001</v>
      </c>
      <c r="N212" s="71">
        <v>106.58</v>
      </c>
      <c r="O212" s="69">
        <v>142.014059871</v>
      </c>
      <c r="P212" s="70">
        <f t="shared" si="4"/>
        <v>4.9157921310040804E-3</v>
      </c>
      <c r="Q212" s="70">
        <f>O212/'סכום נכסי הקרן'!$C$41</f>
        <v>5.4454237052821701E-4</v>
      </c>
    </row>
    <row r="213" spans="1:17">
      <c r="A213" s="62" t="s">
        <v>1921</v>
      </c>
      <c r="B213" s="72" t="s">
        <v>1625</v>
      </c>
      <c r="C213" s="59" t="s">
        <v>1765</v>
      </c>
      <c r="D213" s="124" t="s">
        <v>1993</v>
      </c>
      <c r="E213" s="59" t="s">
        <v>522</v>
      </c>
      <c r="F213" s="78">
        <v>44143</v>
      </c>
      <c r="G213" s="59" t="s">
        <v>121</v>
      </c>
      <c r="H213" s="69">
        <v>6.5600000000286833</v>
      </c>
      <c r="I213" s="72" t="s">
        <v>632</v>
      </c>
      <c r="J213" s="72" t="s">
        <v>123</v>
      </c>
      <c r="K213" s="73">
        <v>2.5243000000000002E-2</v>
      </c>
      <c r="L213" s="73">
        <v>3.1800000000166549E-2</v>
      </c>
      <c r="M213" s="69">
        <v>40129.321994999998</v>
      </c>
      <c r="N213" s="71">
        <v>107.73</v>
      </c>
      <c r="O213" s="69">
        <v>43.231317845999996</v>
      </c>
      <c r="P213" s="70">
        <f t="shared" si="4"/>
        <v>1.4964445933969102E-3</v>
      </c>
      <c r="Q213" s="70">
        <f>O213/'סכום נכסי הקרן'!$C$41</f>
        <v>1.6576727911520611E-4</v>
      </c>
    </row>
    <row r="214" spans="1:17">
      <c r="A214" s="62" t="s">
        <v>1921</v>
      </c>
      <c r="B214" s="72" t="s">
        <v>1625</v>
      </c>
      <c r="C214" s="59" t="s">
        <v>1766</v>
      </c>
      <c r="D214" s="124" t="s">
        <v>1993</v>
      </c>
      <c r="E214" s="59" t="s">
        <v>522</v>
      </c>
      <c r="F214" s="78">
        <v>43779</v>
      </c>
      <c r="G214" s="59" t="s">
        <v>121</v>
      </c>
      <c r="H214" s="69">
        <v>6.8500000001842967</v>
      </c>
      <c r="I214" s="72" t="s">
        <v>632</v>
      </c>
      <c r="J214" s="72" t="s">
        <v>123</v>
      </c>
      <c r="K214" s="73">
        <v>2.5243000000000002E-2</v>
      </c>
      <c r="L214" s="73">
        <v>3.5400000001188529E-2</v>
      </c>
      <c r="M214" s="69">
        <v>12760.357731000002</v>
      </c>
      <c r="N214" s="71">
        <v>104.18</v>
      </c>
      <c r="O214" s="69">
        <v>13.293740723000001</v>
      </c>
      <c r="P214" s="70">
        <f t="shared" si="4"/>
        <v>4.6016053690101257E-4</v>
      </c>
      <c r="Q214" s="70">
        <f>O214/'סכום נכסי הקרן'!$C$41</f>
        <v>5.0973861975818042E-5</v>
      </c>
    </row>
    <row r="215" spans="1:17">
      <c r="A215" s="62" t="s">
        <v>1921</v>
      </c>
      <c r="B215" s="72" t="s">
        <v>1625</v>
      </c>
      <c r="C215" s="59" t="s">
        <v>1767</v>
      </c>
      <c r="D215" s="124" t="s">
        <v>1993</v>
      </c>
      <c r="E215" s="59" t="s">
        <v>522</v>
      </c>
      <c r="F215" s="78">
        <v>43835</v>
      </c>
      <c r="G215" s="59" t="s">
        <v>121</v>
      </c>
      <c r="H215" s="69">
        <v>6.8499999998103895</v>
      </c>
      <c r="I215" s="72" t="s">
        <v>632</v>
      </c>
      <c r="J215" s="72" t="s">
        <v>123</v>
      </c>
      <c r="K215" s="73">
        <v>2.5243000000000002E-2</v>
      </c>
      <c r="L215" s="73">
        <v>3.5799999998483115E-2</v>
      </c>
      <c r="M215" s="69">
        <v>7105.7229809999999</v>
      </c>
      <c r="N215" s="71">
        <v>103.91</v>
      </c>
      <c r="O215" s="69">
        <v>7.3835567639999997</v>
      </c>
      <c r="P215" s="70">
        <f t="shared" si="4"/>
        <v>2.5558054091449146E-4</v>
      </c>
      <c r="Q215" s="70">
        <f>O215/'סכום נכסי הקרן'!$C$41</f>
        <v>2.8311700312281897E-5</v>
      </c>
    </row>
    <row r="216" spans="1:17">
      <c r="A216" s="62" t="s">
        <v>1921</v>
      </c>
      <c r="B216" s="72" t="s">
        <v>1625</v>
      </c>
      <c r="C216" s="59" t="s">
        <v>1768</v>
      </c>
      <c r="D216" s="124" t="s">
        <v>1993</v>
      </c>
      <c r="E216" s="59" t="s">
        <v>522</v>
      </c>
      <c r="F216" s="78">
        <v>43227</v>
      </c>
      <c r="G216" s="59" t="s">
        <v>121</v>
      </c>
      <c r="H216" s="69">
        <v>6.8800000003018909</v>
      </c>
      <c r="I216" s="72" t="s">
        <v>632</v>
      </c>
      <c r="J216" s="72" t="s">
        <v>123</v>
      </c>
      <c r="K216" s="73">
        <v>2.7806000000000001E-2</v>
      </c>
      <c r="L216" s="73">
        <v>3.1600000001725095E-2</v>
      </c>
      <c r="M216" s="69">
        <v>4197.1470319999999</v>
      </c>
      <c r="N216" s="71">
        <v>110.49</v>
      </c>
      <c r="O216" s="69">
        <v>4.6374277450000001</v>
      </c>
      <c r="P216" s="70">
        <f t="shared" si="4"/>
        <v>1.6052375967336307E-4</v>
      </c>
      <c r="Q216" s="70">
        <f>O216/'סכום נכסי הקרן'!$C$41</f>
        <v>1.778187244072513E-5</v>
      </c>
    </row>
    <row r="217" spans="1:17">
      <c r="A217" s="62" t="s">
        <v>1921</v>
      </c>
      <c r="B217" s="72" t="s">
        <v>1625</v>
      </c>
      <c r="C217" s="59" t="s">
        <v>1769</v>
      </c>
      <c r="D217" s="124" t="s">
        <v>1993</v>
      </c>
      <c r="E217" s="59" t="s">
        <v>522</v>
      </c>
      <c r="F217" s="78">
        <v>43279</v>
      </c>
      <c r="G217" s="59" t="s">
        <v>121</v>
      </c>
      <c r="H217" s="69">
        <v>6.8999999994638461</v>
      </c>
      <c r="I217" s="72" t="s">
        <v>632</v>
      </c>
      <c r="J217" s="72" t="s">
        <v>123</v>
      </c>
      <c r="K217" s="73">
        <v>2.7797000000000002E-2</v>
      </c>
      <c r="L217" s="73">
        <v>3.0699999996727616E-2</v>
      </c>
      <c r="M217" s="69">
        <v>4908.6926839999996</v>
      </c>
      <c r="N217" s="71">
        <v>110.19</v>
      </c>
      <c r="O217" s="69">
        <v>5.4088886109999992</v>
      </c>
      <c r="P217" s="70">
        <f t="shared" si="4"/>
        <v>1.8722774417958172E-4</v>
      </c>
      <c r="Q217" s="70">
        <f>O217/'סכום נכסי הקרן'!$C$41</f>
        <v>2.0739981863996228E-5</v>
      </c>
    </row>
    <row r="218" spans="1:17">
      <c r="A218" s="62" t="s">
        <v>1921</v>
      </c>
      <c r="B218" s="72" t="s">
        <v>1625</v>
      </c>
      <c r="C218" s="59" t="s">
        <v>1770</v>
      </c>
      <c r="D218" s="124" t="s">
        <v>1993</v>
      </c>
      <c r="E218" s="59" t="s">
        <v>522</v>
      </c>
      <c r="F218" s="78">
        <v>43321</v>
      </c>
      <c r="G218" s="59" t="s">
        <v>121</v>
      </c>
      <c r="H218" s="69">
        <v>6.900000000055746</v>
      </c>
      <c r="I218" s="72" t="s">
        <v>632</v>
      </c>
      <c r="J218" s="72" t="s">
        <v>123</v>
      </c>
      <c r="K218" s="73">
        <v>2.8528999999999999E-2</v>
      </c>
      <c r="L218" s="73">
        <v>3.0400000000104933E-2</v>
      </c>
      <c r="M218" s="69">
        <v>27497.791346999998</v>
      </c>
      <c r="N218" s="71">
        <v>110.9</v>
      </c>
      <c r="O218" s="69">
        <v>30.495048667000002</v>
      </c>
      <c r="P218" s="70">
        <f t="shared" si="4"/>
        <v>1.0555808376156207E-3</v>
      </c>
      <c r="Q218" s="70">
        <f>O218/'סכום נכסי הקרן'!$C$41</f>
        <v>1.1693100039239511E-4</v>
      </c>
    </row>
    <row r="219" spans="1:17">
      <c r="A219" s="62" t="s">
        <v>1921</v>
      </c>
      <c r="B219" s="72" t="s">
        <v>1625</v>
      </c>
      <c r="C219" s="59" t="s">
        <v>1771</v>
      </c>
      <c r="D219" s="124" t="s">
        <v>1993</v>
      </c>
      <c r="E219" s="59" t="s">
        <v>522</v>
      </c>
      <c r="F219" s="78">
        <v>43138</v>
      </c>
      <c r="G219" s="59" t="s">
        <v>121</v>
      </c>
      <c r="H219" s="69">
        <v>6.8300000001199326</v>
      </c>
      <c r="I219" s="72" t="s">
        <v>632</v>
      </c>
      <c r="J219" s="72" t="s">
        <v>123</v>
      </c>
      <c r="K219" s="73">
        <v>2.6242999999999999E-2</v>
      </c>
      <c r="L219" s="73">
        <v>3.5800000000751807E-2</v>
      </c>
      <c r="M219" s="69">
        <v>26316.746855999998</v>
      </c>
      <c r="N219" s="71">
        <v>106.14</v>
      </c>
      <c r="O219" s="69">
        <v>27.932593555</v>
      </c>
      <c r="P219" s="70">
        <f t="shared" si="4"/>
        <v>9.6688189691170056E-4</v>
      </c>
      <c r="Q219" s="70">
        <f>O219/'סכום נכסי הקרן'!$C$41</f>
        <v>1.071054564826715E-4</v>
      </c>
    </row>
    <row r="220" spans="1:17">
      <c r="A220" s="62" t="s">
        <v>1921</v>
      </c>
      <c r="B220" s="72" t="s">
        <v>1625</v>
      </c>
      <c r="C220" s="59" t="s">
        <v>1772</v>
      </c>
      <c r="D220" s="124" t="s">
        <v>1993</v>
      </c>
      <c r="E220" s="59" t="s">
        <v>522</v>
      </c>
      <c r="F220" s="78">
        <v>43417</v>
      </c>
      <c r="G220" s="59" t="s">
        <v>121</v>
      </c>
      <c r="H220" s="69">
        <v>6.8499999999028542</v>
      </c>
      <c r="I220" s="72" t="s">
        <v>632</v>
      </c>
      <c r="J220" s="72" t="s">
        <v>123</v>
      </c>
      <c r="K220" s="73">
        <v>3.0796999999999998E-2</v>
      </c>
      <c r="L220" s="73">
        <v>3.1299999999565703E-2</v>
      </c>
      <c r="M220" s="69">
        <v>31307.483042</v>
      </c>
      <c r="N220" s="71">
        <v>111.79</v>
      </c>
      <c r="O220" s="69">
        <v>34.998634603999996</v>
      </c>
      <c r="P220" s="70">
        <f t="shared" si="4"/>
        <v>1.211471686243673E-3</v>
      </c>
      <c r="Q220" s="70">
        <f>O220/'סכום נכסי הקרן'!$C$41</f>
        <v>1.3419966635574534E-4</v>
      </c>
    </row>
    <row r="221" spans="1:17">
      <c r="A221" s="62" t="s">
        <v>1921</v>
      </c>
      <c r="B221" s="72" t="s">
        <v>1625</v>
      </c>
      <c r="C221" s="59" t="s">
        <v>1773</v>
      </c>
      <c r="D221" s="124" t="s">
        <v>1993</v>
      </c>
      <c r="E221" s="59" t="s">
        <v>522</v>
      </c>
      <c r="F221" s="78">
        <v>43485</v>
      </c>
      <c r="G221" s="59" t="s">
        <v>121</v>
      </c>
      <c r="H221" s="69">
        <v>6.8800000000197334</v>
      </c>
      <c r="I221" s="72" t="s">
        <v>632</v>
      </c>
      <c r="J221" s="72" t="s">
        <v>123</v>
      </c>
      <c r="K221" s="73">
        <v>3.0190999999999999E-2</v>
      </c>
      <c r="L221" s="73">
        <v>2.9800000000219751E-2</v>
      </c>
      <c r="M221" s="69">
        <v>39563.217782</v>
      </c>
      <c r="N221" s="71">
        <v>112.72</v>
      </c>
      <c r="O221" s="69">
        <v>44.595661299</v>
      </c>
      <c r="P221" s="70">
        <f t="shared" si="4"/>
        <v>1.5436711061544257E-3</v>
      </c>
      <c r="Q221" s="70">
        <f>O221/'סכום נכסי הקרן'!$C$41</f>
        <v>1.7099875280722037E-4</v>
      </c>
    </row>
    <row r="222" spans="1:17">
      <c r="A222" s="62" t="s">
        <v>1921</v>
      </c>
      <c r="B222" s="72" t="s">
        <v>1625</v>
      </c>
      <c r="C222" s="59" t="s">
        <v>1774</v>
      </c>
      <c r="D222" s="124" t="s">
        <v>1993</v>
      </c>
      <c r="E222" s="59" t="s">
        <v>522</v>
      </c>
      <c r="F222" s="78">
        <v>43613</v>
      </c>
      <c r="G222" s="59" t="s">
        <v>121</v>
      </c>
      <c r="H222" s="69">
        <v>6.9200000002156896</v>
      </c>
      <c r="I222" s="72" t="s">
        <v>632</v>
      </c>
      <c r="J222" s="72" t="s">
        <v>123</v>
      </c>
      <c r="K222" s="73">
        <v>2.5243000000000002E-2</v>
      </c>
      <c r="L222" s="73">
        <v>3.1700000001033513E-2</v>
      </c>
      <c r="M222" s="69">
        <v>10442.101357</v>
      </c>
      <c r="N222" s="71">
        <v>106.56</v>
      </c>
      <c r="O222" s="69">
        <v>11.127103204999999</v>
      </c>
      <c r="P222" s="70">
        <f t="shared" si="4"/>
        <v>3.8516275378434558E-4</v>
      </c>
      <c r="Q222" s="70">
        <f>O222/'סכום נכסי הקרן'!$C$41</f>
        <v>4.2666051247790118E-5</v>
      </c>
    </row>
    <row r="223" spans="1:17">
      <c r="A223" s="62" t="s">
        <v>1921</v>
      </c>
      <c r="B223" s="72" t="s">
        <v>1625</v>
      </c>
      <c r="C223" s="59" t="s">
        <v>1775</v>
      </c>
      <c r="D223" s="124" t="s">
        <v>1993</v>
      </c>
      <c r="E223" s="59" t="s">
        <v>522</v>
      </c>
      <c r="F223" s="78">
        <v>43657</v>
      </c>
      <c r="G223" s="59" t="s">
        <v>121</v>
      </c>
      <c r="H223" s="69">
        <v>6.8499999999575749</v>
      </c>
      <c r="I223" s="72" t="s">
        <v>632</v>
      </c>
      <c r="J223" s="72" t="s">
        <v>123</v>
      </c>
      <c r="K223" s="73">
        <v>2.5243000000000002E-2</v>
      </c>
      <c r="L223" s="73">
        <v>3.5899999999971711E-2</v>
      </c>
      <c r="M223" s="69">
        <v>10302.227317000001</v>
      </c>
      <c r="N223" s="71">
        <v>102.96</v>
      </c>
      <c r="O223" s="69">
        <v>10.607173317000001</v>
      </c>
      <c r="P223" s="70">
        <f t="shared" si="4"/>
        <v>3.6716547059685079E-4</v>
      </c>
      <c r="Q223" s="70">
        <f>O223/'סכום נכסי הקרן'!$C$41</f>
        <v>4.0672418687907186E-5</v>
      </c>
    </row>
    <row r="224" spans="1:17">
      <c r="A224" s="62" t="s">
        <v>1921</v>
      </c>
      <c r="B224" s="72" t="s">
        <v>1625</v>
      </c>
      <c r="C224" s="59" t="s">
        <v>1776</v>
      </c>
      <c r="D224" s="124" t="s">
        <v>1993</v>
      </c>
      <c r="E224" s="59" t="s">
        <v>522</v>
      </c>
      <c r="F224" s="78">
        <v>43541</v>
      </c>
      <c r="G224" s="59" t="s">
        <v>121</v>
      </c>
      <c r="H224" s="69">
        <v>6.9099999998980692</v>
      </c>
      <c r="I224" s="72" t="s">
        <v>632</v>
      </c>
      <c r="J224" s="72" t="s">
        <v>123</v>
      </c>
      <c r="K224" s="73">
        <v>2.7271E-2</v>
      </c>
      <c r="L224" s="73">
        <v>3.0699999999302577E-2</v>
      </c>
      <c r="M224" s="69">
        <v>3397.4800620000001</v>
      </c>
      <c r="N224" s="71">
        <v>109.73</v>
      </c>
      <c r="O224" s="69">
        <v>3.7280550180000005</v>
      </c>
      <c r="P224" s="70">
        <f t="shared" si="4"/>
        <v>1.2904597994087071E-4</v>
      </c>
      <c r="Q224" s="70">
        <f>O224/'סכום נכסי הקרן'!$C$41</f>
        <v>1.4294950223980524E-5</v>
      </c>
    </row>
    <row r="225" spans="1:17">
      <c r="A225" s="62" t="s">
        <v>1924</v>
      </c>
      <c r="B225" s="72" t="s">
        <v>1616</v>
      </c>
      <c r="C225" s="59">
        <v>22333</v>
      </c>
      <c r="D225" s="124" t="s">
        <v>1993</v>
      </c>
      <c r="E225" s="59" t="s">
        <v>505</v>
      </c>
      <c r="F225" s="78">
        <v>41639</v>
      </c>
      <c r="G225" s="59" t="s">
        <v>291</v>
      </c>
      <c r="H225" s="102">
        <v>0</v>
      </c>
      <c r="I225" s="72" t="s">
        <v>118</v>
      </c>
      <c r="J225" s="72" t="s">
        <v>123</v>
      </c>
      <c r="K225" s="73">
        <v>3.7000000000000005E-2</v>
      </c>
      <c r="L225" s="73">
        <v>5.34000000010149E-2</v>
      </c>
      <c r="M225" s="69">
        <v>16343.612467000001</v>
      </c>
      <c r="N225" s="71">
        <v>113.34</v>
      </c>
      <c r="O225" s="69">
        <v>18.523849568000003</v>
      </c>
      <c r="P225" s="70">
        <f t="shared" si="4"/>
        <v>6.4119985038800053E-4</v>
      </c>
      <c r="Q225" s="70">
        <f>O225/'סכום נכסי הקרן'!$C$41</f>
        <v>7.1028326098341701E-5</v>
      </c>
    </row>
    <row r="226" spans="1:17">
      <c r="A226" s="62" t="s">
        <v>1924</v>
      </c>
      <c r="B226" s="72" t="s">
        <v>1616</v>
      </c>
      <c r="C226" s="59">
        <v>22334</v>
      </c>
      <c r="D226" s="124" t="s">
        <v>1993</v>
      </c>
      <c r="E226" s="59" t="s">
        <v>505</v>
      </c>
      <c r="F226" s="78">
        <v>42004</v>
      </c>
      <c r="G226" s="59" t="s">
        <v>291</v>
      </c>
      <c r="H226" s="69">
        <v>0.48000000004003807</v>
      </c>
      <c r="I226" s="72" t="s">
        <v>118</v>
      </c>
      <c r="J226" s="72" t="s">
        <v>123</v>
      </c>
      <c r="K226" s="73">
        <v>3.7000000000000005E-2</v>
      </c>
      <c r="L226" s="73">
        <v>0.10490000000298061</v>
      </c>
      <c r="M226" s="69">
        <v>16343.612507</v>
      </c>
      <c r="N226" s="71">
        <v>110.03</v>
      </c>
      <c r="O226" s="69">
        <v>17.982876336</v>
      </c>
      <c r="P226" s="70">
        <f t="shared" si="4"/>
        <v>6.2247415548592484E-4</v>
      </c>
      <c r="Q226" s="70">
        <f>O226/'סכום נכסי הקרן'!$C$41</f>
        <v>6.8954004397989071E-5</v>
      </c>
    </row>
    <row r="227" spans="1:17">
      <c r="A227" s="62" t="s">
        <v>1924</v>
      </c>
      <c r="B227" s="72" t="s">
        <v>1616</v>
      </c>
      <c r="C227" s="59" t="s">
        <v>1777</v>
      </c>
      <c r="D227" s="124" t="s">
        <v>1993</v>
      </c>
      <c r="E227" s="59" t="s">
        <v>505</v>
      </c>
      <c r="F227" s="78">
        <v>42759</v>
      </c>
      <c r="G227" s="59" t="s">
        <v>291</v>
      </c>
      <c r="H227" s="69">
        <v>1.429999999993758</v>
      </c>
      <c r="I227" s="72" t="s">
        <v>118</v>
      </c>
      <c r="J227" s="72" t="s">
        <v>123</v>
      </c>
      <c r="K227" s="73">
        <v>7.0499999999999993E-2</v>
      </c>
      <c r="L227" s="73">
        <v>7.1699999999854366E-2</v>
      </c>
      <c r="M227" s="69">
        <v>65280.84294799999</v>
      </c>
      <c r="N227" s="71">
        <v>103.07</v>
      </c>
      <c r="O227" s="69">
        <v>67.284458594</v>
      </c>
      <c r="P227" s="70">
        <f t="shared" si="4"/>
        <v>2.3290399020751977E-3</v>
      </c>
      <c r="Q227" s="70">
        <f>O227/'סכום נכסי הקרן'!$C$41</f>
        <v>2.5799726179060063E-4</v>
      </c>
    </row>
    <row r="228" spans="1:17">
      <c r="A228" s="62" t="s">
        <v>1924</v>
      </c>
      <c r="B228" s="72" t="s">
        <v>1616</v>
      </c>
      <c r="C228" s="59" t="s">
        <v>1778</v>
      </c>
      <c r="D228" s="124" t="s">
        <v>1993</v>
      </c>
      <c r="E228" s="59" t="s">
        <v>505</v>
      </c>
      <c r="F228" s="78">
        <v>42759</v>
      </c>
      <c r="G228" s="59" t="s">
        <v>291</v>
      </c>
      <c r="H228" s="69">
        <v>1.4800000000110194</v>
      </c>
      <c r="I228" s="72" t="s">
        <v>118</v>
      </c>
      <c r="J228" s="72" t="s">
        <v>123</v>
      </c>
      <c r="K228" s="73">
        <v>3.8800000000000001E-2</v>
      </c>
      <c r="L228" s="73">
        <v>5.0300000000179063E-2</v>
      </c>
      <c r="M228" s="69">
        <v>65280.84294799999</v>
      </c>
      <c r="N228" s="71">
        <v>100.09</v>
      </c>
      <c r="O228" s="69">
        <v>65.339597061000006</v>
      </c>
      <c r="P228" s="70">
        <f t="shared" si="4"/>
        <v>2.2617188563386114E-3</v>
      </c>
      <c r="Q228" s="70">
        <f>O228/'סכום נכסי הקרן'!$C$41</f>
        <v>2.5053983461408751E-4</v>
      </c>
    </row>
    <row r="229" spans="1:17">
      <c r="A229" s="62" t="s">
        <v>1925</v>
      </c>
      <c r="B229" s="72" t="s">
        <v>1625</v>
      </c>
      <c r="C229" s="59">
        <v>9806</v>
      </c>
      <c r="D229" s="124" t="s">
        <v>1993</v>
      </c>
      <c r="E229" s="59" t="s">
        <v>569</v>
      </c>
      <c r="F229" s="78">
        <v>45216</v>
      </c>
      <c r="G229" s="59" t="s">
        <v>121</v>
      </c>
      <c r="H229" s="69">
        <v>5.8199999999960914</v>
      </c>
      <c r="I229" s="72" t="s">
        <v>144</v>
      </c>
      <c r="J229" s="72" t="s">
        <v>123</v>
      </c>
      <c r="K229" s="73">
        <v>7.3617000000000002E-2</v>
      </c>
      <c r="L229" s="73">
        <v>6.6000000000000003E-2</v>
      </c>
      <c r="M229" s="69">
        <v>143599.85961099999</v>
      </c>
      <c r="N229" s="71">
        <v>106.9</v>
      </c>
      <c r="O229" s="69">
        <v>153.50825177999999</v>
      </c>
      <c r="P229" s="70">
        <f t="shared" si="4"/>
        <v>5.313661596814988E-3</v>
      </c>
      <c r="Q229" s="70">
        <f>O229/'סכום נכסי הקרן'!$C$41</f>
        <v>5.8861599616161274E-4</v>
      </c>
    </row>
    <row r="230" spans="1:17">
      <c r="A230" s="62" t="s">
        <v>1925</v>
      </c>
      <c r="B230" s="72" t="s">
        <v>1616</v>
      </c>
      <c r="C230" s="59">
        <v>7561</v>
      </c>
      <c r="D230" s="124" t="s">
        <v>1993</v>
      </c>
      <c r="E230" s="59" t="s">
        <v>569</v>
      </c>
      <c r="F230" s="78">
        <v>43920</v>
      </c>
      <c r="G230" s="59" t="s">
        <v>121</v>
      </c>
      <c r="H230" s="69">
        <v>4.029999999990447</v>
      </c>
      <c r="I230" s="72" t="s">
        <v>144</v>
      </c>
      <c r="J230" s="72" t="s">
        <v>123</v>
      </c>
      <c r="K230" s="73">
        <v>4.8917999999999996E-2</v>
      </c>
      <c r="L230" s="73">
        <v>5.3699999999864939E-2</v>
      </c>
      <c r="M230" s="69">
        <v>183025.63906100002</v>
      </c>
      <c r="N230" s="71">
        <v>99.52</v>
      </c>
      <c r="O230" s="69">
        <v>182.14711775800001</v>
      </c>
      <c r="P230" s="70">
        <f t="shared" si="4"/>
        <v>6.3049909915482583E-3</v>
      </c>
      <c r="Q230" s="70">
        <f>O230/'סכום נכסי הקרן'!$C$41</f>
        <v>6.9842960182196767E-4</v>
      </c>
    </row>
    <row r="231" spans="1:17">
      <c r="A231" s="62" t="s">
        <v>1925</v>
      </c>
      <c r="B231" s="72" t="s">
        <v>1616</v>
      </c>
      <c r="C231" s="59">
        <v>8991</v>
      </c>
      <c r="D231" s="124" t="s">
        <v>1993</v>
      </c>
      <c r="E231" s="59" t="s">
        <v>569</v>
      </c>
      <c r="F231" s="78">
        <v>44636</v>
      </c>
      <c r="G231" s="59" t="s">
        <v>121</v>
      </c>
      <c r="H231" s="69">
        <v>4.2499999999852873</v>
      </c>
      <c r="I231" s="72" t="s">
        <v>144</v>
      </c>
      <c r="J231" s="72" t="s">
        <v>123</v>
      </c>
      <c r="K231" s="73">
        <v>4.2824000000000001E-2</v>
      </c>
      <c r="L231" s="73">
        <v>7.1299999999787478E-2</v>
      </c>
      <c r="M231" s="69">
        <v>169788.72248900001</v>
      </c>
      <c r="N231" s="71">
        <v>90.07</v>
      </c>
      <c r="O231" s="69">
        <v>152.928706025</v>
      </c>
      <c r="P231" s="70">
        <f t="shared" si="4"/>
        <v>5.2936007206976958E-3</v>
      </c>
      <c r="Q231" s="70">
        <f>O231/'סכום נכסי הקרן'!$C$41</f>
        <v>5.8639377098514828E-4</v>
      </c>
    </row>
    <row r="232" spans="1:17">
      <c r="A232" s="62" t="s">
        <v>1925</v>
      </c>
      <c r="B232" s="72" t="s">
        <v>1616</v>
      </c>
      <c r="C232" s="59">
        <v>9112</v>
      </c>
      <c r="D232" s="124" t="s">
        <v>1993</v>
      </c>
      <c r="E232" s="59" t="s">
        <v>569</v>
      </c>
      <c r="F232" s="78">
        <v>44722</v>
      </c>
      <c r="G232" s="59" t="s">
        <v>121</v>
      </c>
      <c r="H232" s="69">
        <v>4.2099999999936806</v>
      </c>
      <c r="I232" s="72" t="s">
        <v>144</v>
      </c>
      <c r="J232" s="72" t="s">
        <v>123</v>
      </c>
      <c r="K232" s="73">
        <v>5.2750000000000005E-2</v>
      </c>
      <c r="L232" s="73">
        <v>6.569999999987744E-2</v>
      </c>
      <c r="M232" s="69">
        <v>272530.73753599997</v>
      </c>
      <c r="N232" s="71">
        <v>96.4</v>
      </c>
      <c r="O232" s="69">
        <v>262.719637546</v>
      </c>
      <c r="P232" s="70">
        <f t="shared" si="4"/>
        <v>9.0939948346100124E-3</v>
      </c>
      <c r="Q232" s="70">
        <f>O232/'סכום נכסי הקרן'!$C$41</f>
        <v>1.007378947856041E-3</v>
      </c>
    </row>
    <row r="233" spans="1:17">
      <c r="A233" s="62" t="s">
        <v>1925</v>
      </c>
      <c r="B233" s="72" t="s">
        <v>1616</v>
      </c>
      <c r="C233" s="59">
        <v>9247</v>
      </c>
      <c r="D233" s="124" t="s">
        <v>1993</v>
      </c>
      <c r="E233" s="59" t="s">
        <v>569</v>
      </c>
      <c r="F233" s="78">
        <v>44816</v>
      </c>
      <c r="G233" s="59" t="s">
        <v>121</v>
      </c>
      <c r="H233" s="69">
        <v>4.1200000000030563</v>
      </c>
      <c r="I233" s="72" t="s">
        <v>144</v>
      </c>
      <c r="J233" s="72" t="s">
        <v>123</v>
      </c>
      <c r="K233" s="73">
        <v>5.6036999999999997E-2</v>
      </c>
      <c r="L233" s="73">
        <v>7.8300000000044237E-2</v>
      </c>
      <c r="M233" s="69">
        <v>337288.12842299999</v>
      </c>
      <c r="N233" s="71">
        <v>93.15</v>
      </c>
      <c r="O233" s="69">
        <v>314.18390176699995</v>
      </c>
      <c r="P233" s="70">
        <f t="shared" si="4"/>
        <v>1.0875421443463462E-2</v>
      </c>
      <c r="Q233" s="70">
        <f>O233/'סכום נכסי הקרן'!$C$41</f>
        <v>1.2047148486946631E-3</v>
      </c>
    </row>
    <row r="234" spans="1:17">
      <c r="A234" s="62" t="s">
        <v>1925</v>
      </c>
      <c r="B234" s="72" t="s">
        <v>1616</v>
      </c>
      <c r="C234" s="59">
        <v>9486</v>
      </c>
      <c r="D234" s="124" t="s">
        <v>1993</v>
      </c>
      <c r="E234" s="59" t="s">
        <v>569</v>
      </c>
      <c r="F234" s="78">
        <v>44976</v>
      </c>
      <c r="G234" s="59" t="s">
        <v>121</v>
      </c>
      <c r="H234" s="69">
        <v>4.1500000000000004</v>
      </c>
      <c r="I234" s="72" t="s">
        <v>144</v>
      </c>
      <c r="J234" s="72" t="s">
        <v>123</v>
      </c>
      <c r="K234" s="73">
        <v>6.1999000000000005E-2</v>
      </c>
      <c r="L234" s="73">
        <v>6.1800000000023739E-2</v>
      </c>
      <c r="M234" s="69">
        <v>330425.157633</v>
      </c>
      <c r="N234" s="71">
        <v>101.95</v>
      </c>
      <c r="O234" s="69">
        <v>336.86844864</v>
      </c>
      <c r="P234" s="70">
        <f t="shared" si="4"/>
        <v>1.166064311176152E-2</v>
      </c>
      <c r="Q234" s="70">
        <f>O234/'סכום נכסי הקרן'!$C$41</f>
        <v>1.2916970597504037E-3</v>
      </c>
    </row>
    <row r="235" spans="1:17">
      <c r="A235" s="62" t="s">
        <v>1925</v>
      </c>
      <c r="B235" s="72" t="s">
        <v>1616</v>
      </c>
      <c r="C235" s="59">
        <v>9567</v>
      </c>
      <c r="D235" s="124" t="s">
        <v>1993</v>
      </c>
      <c r="E235" s="59" t="s">
        <v>569</v>
      </c>
      <c r="F235" s="78">
        <v>45056</v>
      </c>
      <c r="G235" s="59" t="s">
        <v>121</v>
      </c>
      <c r="H235" s="69">
        <v>4.1400000000013062</v>
      </c>
      <c r="I235" s="72" t="s">
        <v>144</v>
      </c>
      <c r="J235" s="72" t="s">
        <v>123</v>
      </c>
      <c r="K235" s="73">
        <v>6.3411999999999996E-2</v>
      </c>
      <c r="L235" s="73">
        <v>6.200000000001088E-2</v>
      </c>
      <c r="M235" s="69">
        <v>358813.95742400008</v>
      </c>
      <c r="N235" s="71">
        <v>102.47</v>
      </c>
      <c r="O235" s="69">
        <v>367.67664691799996</v>
      </c>
      <c r="P235" s="70">
        <f t="shared" si="4"/>
        <v>1.2727063569024512E-2</v>
      </c>
      <c r="Q235" s="70">
        <f>O235/'סכום נכסי הקרן'!$C$41</f>
        <v>1.4098288090803252E-3</v>
      </c>
    </row>
    <row r="236" spans="1:17">
      <c r="A236" s="62" t="s">
        <v>1925</v>
      </c>
      <c r="B236" s="72" t="s">
        <v>1616</v>
      </c>
      <c r="C236" s="59">
        <v>7894</v>
      </c>
      <c r="D236" s="124" t="s">
        <v>1993</v>
      </c>
      <c r="E236" s="59" t="s">
        <v>569</v>
      </c>
      <c r="F236" s="78">
        <v>44068</v>
      </c>
      <c r="G236" s="59" t="s">
        <v>121</v>
      </c>
      <c r="H236" s="69">
        <v>3.9900000000021492</v>
      </c>
      <c r="I236" s="72" t="s">
        <v>144</v>
      </c>
      <c r="J236" s="72" t="s">
        <v>123</v>
      </c>
      <c r="K236" s="73">
        <v>4.5102999999999997E-2</v>
      </c>
      <c r="L236" s="73">
        <v>6.3499999999995324E-2</v>
      </c>
      <c r="M236" s="69">
        <v>226827.87707200003</v>
      </c>
      <c r="N236" s="71">
        <v>94.34</v>
      </c>
      <c r="O236" s="69">
        <v>213.989430446</v>
      </c>
      <c r="P236" s="70">
        <f t="shared" si="4"/>
        <v>7.4072071403354115E-3</v>
      </c>
      <c r="Q236" s="70">
        <f>O236/'סכום נכסי הקרן'!$C$41</f>
        <v>8.2052658609222057E-4</v>
      </c>
    </row>
    <row r="237" spans="1:17">
      <c r="A237" s="62" t="s">
        <v>1925</v>
      </c>
      <c r="B237" s="72" t="s">
        <v>1616</v>
      </c>
      <c r="C237" s="59">
        <v>8076</v>
      </c>
      <c r="D237" s="124" t="s">
        <v>1993</v>
      </c>
      <c r="E237" s="59" t="s">
        <v>569</v>
      </c>
      <c r="F237" s="78">
        <v>44160</v>
      </c>
      <c r="G237" s="59" t="s">
        <v>121</v>
      </c>
      <c r="H237" s="69">
        <v>3.8399999999937209</v>
      </c>
      <c r="I237" s="72" t="s">
        <v>144</v>
      </c>
      <c r="J237" s="72" t="s">
        <v>123</v>
      </c>
      <c r="K237" s="73">
        <v>4.5465999999999999E-2</v>
      </c>
      <c r="L237" s="73">
        <v>9.0599999999799313E-2</v>
      </c>
      <c r="M237" s="69">
        <v>208331.117681</v>
      </c>
      <c r="N237" s="71">
        <v>85.62</v>
      </c>
      <c r="O237" s="69">
        <v>178.373107543</v>
      </c>
      <c r="P237" s="70">
        <f t="shared" si="4"/>
        <v>6.1743542804079806E-3</v>
      </c>
      <c r="Q237" s="70">
        <f>O237/'סכום נכסי הקרן'!$C$41</f>
        <v>6.8395843980645604E-4</v>
      </c>
    </row>
    <row r="238" spans="1:17">
      <c r="A238" s="62" t="s">
        <v>1925</v>
      </c>
      <c r="B238" s="72" t="s">
        <v>1616</v>
      </c>
      <c r="C238" s="59">
        <v>9311</v>
      </c>
      <c r="D238" s="124" t="s">
        <v>1993</v>
      </c>
      <c r="E238" s="59" t="s">
        <v>569</v>
      </c>
      <c r="F238" s="78">
        <v>44880</v>
      </c>
      <c r="G238" s="59" t="s">
        <v>121</v>
      </c>
      <c r="H238" s="69">
        <v>3.6599999999932038</v>
      </c>
      <c r="I238" s="72" t="s">
        <v>144</v>
      </c>
      <c r="J238" s="72" t="s">
        <v>123</v>
      </c>
      <c r="K238" s="73">
        <v>7.2695999999999997E-2</v>
      </c>
      <c r="L238" s="73">
        <v>9.7099999999779432E-2</v>
      </c>
      <c r="M238" s="69">
        <v>184740.302876</v>
      </c>
      <c r="N238" s="71">
        <v>93.99</v>
      </c>
      <c r="O238" s="69">
        <v>173.63741727300001</v>
      </c>
      <c r="P238" s="70">
        <f t="shared" si="4"/>
        <v>6.010429180419395E-3</v>
      </c>
      <c r="Q238" s="70">
        <f>O238/'סכום נכסי הקרן'!$C$41</f>
        <v>6.6579978700788336E-4</v>
      </c>
    </row>
    <row r="239" spans="1:17">
      <c r="A239" s="62" t="s">
        <v>1926</v>
      </c>
      <c r="B239" s="72" t="s">
        <v>1616</v>
      </c>
      <c r="C239" s="59">
        <v>8811</v>
      </c>
      <c r="D239" s="124" t="s">
        <v>1993</v>
      </c>
      <c r="E239" s="59" t="s">
        <v>813</v>
      </c>
      <c r="F239" s="78">
        <v>44550</v>
      </c>
      <c r="G239" s="59" t="s">
        <v>1615</v>
      </c>
      <c r="H239" s="69">
        <v>4.8899999999962258</v>
      </c>
      <c r="I239" s="72" t="s">
        <v>312</v>
      </c>
      <c r="J239" s="72" t="s">
        <v>123</v>
      </c>
      <c r="K239" s="73">
        <v>7.85E-2</v>
      </c>
      <c r="L239" s="73">
        <v>7.9499999999973037E-2</v>
      </c>
      <c r="M239" s="69">
        <v>277090.99378000002</v>
      </c>
      <c r="N239" s="71">
        <v>100.43</v>
      </c>
      <c r="O239" s="69">
        <v>278.28238024500001</v>
      </c>
      <c r="P239" s="70">
        <f t="shared" si="4"/>
        <v>9.6326964826445663E-3</v>
      </c>
      <c r="Q239" s="70">
        <f>O239/'סכום נכסי הקרן'!$C$41</f>
        <v>1.0670531294753266E-3</v>
      </c>
    </row>
    <row r="240" spans="1:17">
      <c r="A240" s="62" t="s">
        <v>1927</v>
      </c>
      <c r="B240" s="72" t="s">
        <v>1625</v>
      </c>
      <c r="C240" s="59" t="s">
        <v>1779</v>
      </c>
      <c r="D240" s="124" t="s">
        <v>1993</v>
      </c>
      <c r="E240" s="59" t="s">
        <v>813</v>
      </c>
      <c r="F240" s="78">
        <v>42732</v>
      </c>
      <c r="G240" s="59" t="s">
        <v>1615</v>
      </c>
      <c r="H240" s="69">
        <v>2.2899999999913367</v>
      </c>
      <c r="I240" s="72" t="s">
        <v>119</v>
      </c>
      <c r="J240" s="72" t="s">
        <v>123</v>
      </c>
      <c r="K240" s="73">
        <v>2.1613000000000004E-2</v>
      </c>
      <c r="L240" s="73">
        <v>2.369999999974013E-2</v>
      </c>
      <c r="M240" s="69">
        <v>41118.767656000004</v>
      </c>
      <c r="N240" s="71">
        <v>112.3</v>
      </c>
      <c r="O240" s="69">
        <v>46.17638006</v>
      </c>
      <c r="P240" s="70">
        <f t="shared" si="4"/>
        <v>1.5983874127913371E-3</v>
      </c>
      <c r="Q240" s="70">
        <f>O240/'סכום נכסי הקרן'!$C$41</f>
        <v>1.7705990155569821E-4</v>
      </c>
    </row>
    <row r="241" spans="1:17">
      <c r="A241" s="62" t="s">
        <v>1928</v>
      </c>
      <c r="B241" s="72" t="s">
        <v>1616</v>
      </c>
      <c r="C241" s="59">
        <v>9533</v>
      </c>
      <c r="D241" s="124" t="s">
        <v>1993</v>
      </c>
      <c r="E241" s="59" t="s">
        <v>582</v>
      </c>
      <c r="F241" s="78">
        <v>45015</v>
      </c>
      <c r="G241" s="59" t="s">
        <v>291</v>
      </c>
      <c r="H241" s="69">
        <v>3.7999999999921545</v>
      </c>
      <c r="I241" s="72" t="s">
        <v>581</v>
      </c>
      <c r="J241" s="72" t="s">
        <v>123</v>
      </c>
      <c r="K241" s="73">
        <v>3.3593000000000005E-2</v>
      </c>
      <c r="L241" s="73">
        <v>2.9799999999962731E-2</v>
      </c>
      <c r="M241" s="69">
        <v>98255.294169000001</v>
      </c>
      <c r="N241" s="71">
        <v>103.78</v>
      </c>
      <c r="O241" s="69">
        <v>101.96934403100001</v>
      </c>
      <c r="P241" s="70">
        <f t="shared" si="4"/>
        <v>3.5296512151442101E-3</v>
      </c>
      <c r="Q241" s="70">
        <f>O241/'סכום נכסי הקרן'!$C$41</f>
        <v>3.9099388025584398E-4</v>
      </c>
    </row>
    <row r="242" spans="1:17">
      <c r="A242" s="62" t="s">
        <v>1904</v>
      </c>
      <c r="B242" s="72" t="s">
        <v>1625</v>
      </c>
      <c r="C242" s="59" t="s">
        <v>1780</v>
      </c>
      <c r="D242" s="124" t="s">
        <v>1993</v>
      </c>
      <c r="E242" s="59" t="s">
        <v>569</v>
      </c>
      <c r="F242" s="78">
        <v>45286</v>
      </c>
      <c r="G242" s="59" t="s">
        <v>121</v>
      </c>
      <c r="H242" s="69">
        <v>1.730000000000437</v>
      </c>
      <c r="I242" s="72" t="s">
        <v>119</v>
      </c>
      <c r="J242" s="72" t="s">
        <v>123</v>
      </c>
      <c r="K242" s="73">
        <v>6.7500000000000004E-2</v>
      </c>
      <c r="L242" s="73">
        <v>7.1700000000041481E-2</v>
      </c>
      <c r="M242" s="69">
        <v>941068.62104100001</v>
      </c>
      <c r="N242" s="71">
        <v>99.67</v>
      </c>
      <c r="O242" s="69">
        <v>937.963272383</v>
      </c>
      <c r="P242" s="70">
        <f t="shared" si="4"/>
        <v>3.2467436518183394E-2</v>
      </c>
      <c r="Q242" s="70">
        <f>O242/'סכום נכסי הקרן'!$C$41</f>
        <v>3.5965505406703921E-3</v>
      </c>
    </row>
    <row r="243" spans="1:17">
      <c r="A243" s="62" t="s">
        <v>1904</v>
      </c>
      <c r="B243" s="72" t="s">
        <v>1625</v>
      </c>
      <c r="C243" s="59" t="s">
        <v>1781</v>
      </c>
      <c r="D243" s="124" t="s">
        <v>1993</v>
      </c>
      <c r="E243" s="59" t="s">
        <v>569</v>
      </c>
      <c r="F243" s="78">
        <v>45169</v>
      </c>
      <c r="G243" s="59" t="s">
        <v>121</v>
      </c>
      <c r="H243" s="69">
        <v>1.8199999999863057</v>
      </c>
      <c r="I243" s="72" t="s">
        <v>119</v>
      </c>
      <c r="J243" s="72" t="s">
        <v>123</v>
      </c>
      <c r="K243" s="73">
        <v>6.9500000000000006E-2</v>
      </c>
      <c r="L243" s="73">
        <v>7.1399999999726113E-2</v>
      </c>
      <c r="M243" s="69">
        <v>64227.723743000002</v>
      </c>
      <c r="N243" s="71">
        <v>100.05</v>
      </c>
      <c r="O243" s="69">
        <v>64.259841733999991</v>
      </c>
      <c r="P243" s="70">
        <f t="shared" si="4"/>
        <v>2.22434331236291E-3</v>
      </c>
      <c r="Q243" s="70">
        <f>O243/'סכום נכסי הקרן'!$C$41</f>
        <v>2.463995929655553E-4</v>
      </c>
    </row>
    <row r="244" spans="1:17">
      <c r="A244" s="62" t="s">
        <v>1904</v>
      </c>
      <c r="B244" s="72" t="s">
        <v>1625</v>
      </c>
      <c r="C244" s="59" t="s">
        <v>1782</v>
      </c>
      <c r="D244" s="124" t="s">
        <v>1993</v>
      </c>
      <c r="E244" s="59" t="s">
        <v>569</v>
      </c>
      <c r="F244" s="78">
        <v>45195</v>
      </c>
      <c r="G244" s="59" t="s">
        <v>121</v>
      </c>
      <c r="H244" s="69">
        <v>1.8200000000094443</v>
      </c>
      <c r="I244" s="72" t="s">
        <v>119</v>
      </c>
      <c r="J244" s="72" t="s">
        <v>123</v>
      </c>
      <c r="K244" s="73">
        <v>6.9500000000000006E-2</v>
      </c>
      <c r="L244" s="73">
        <v>7.1400000000188882E-2</v>
      </c>
      <c r="M244" s="69">
        <v>33863.240214999998</v>
      </c>
      <c r="N244" s="71">
        <v>100.06</v>
      </c>
      <c r="O244" s="69">
        <v>33.883560473999999</v>
      </c>
      <c r="P244" s="70">
        <f t="shared" si="4"/>
        <v>1.172873588008052E-3</v>
      </c>
      <c r="Q244" s="70">
        <f>O244/'סכום נכסי הקרן'!$C$41</f>
        <v>1.2992399737890987E-4</v>
      </c>
    </row>
    <row r="245" spans="1:17">
      <c r="A245" s="62" t="s">
        <v>1904</v>
      </c>
      <c r="B245" s="72" t="s">
        <v>1625</v>
      </c>
      <c r="C245" s="59" t="s">
        <v>1783</v>
      </c>
      <c r="D245" s="124" t="s">
        <v>1993</v>
      </c>
      <c r="E245" s="59" t="s">
        <v>569</v>
      </c>
      <c r="F245" s="78">
        <v>45230</v>
      </c>
      <c r="G245" s="59" t="s">
        <v>121</v>
      </c>
      <c r="H245" s="69">
        <v>1.8199999999925274</v>
      </c>
      <c r="I245" s="72" t="s">
        <v>119</v>
      </c>
      <c r="J245" s="72" t="s">
        <v>123</v>
      </c>
      <c r="K245" s="73">
        <v>6.9500000000000006E-2</v>
      </c>
      <c r="L245" s="73">
        <v>6.349999999988791E-2</v>
      </c>
      <c r="M245" s="69">
        <v>65981.370937</v>
      </c>
      <c r="N245" s="71">
        <v>101.41</v>
      </c>
      <c r="O245" s="69">
        <v>66.911712625000007</v>
      </c>
      <c r="P245" s="70">
        <f t="shared" si="4"/>
        <v>2.3161373647986906E-3</v>
      </c>
      <c r="Q245" s="70">
        <f>O245/'סכום נכסי הקרן'!$C$41</f>
        <v>2.5656799504230498E-4</v>
      </c>
    </row>
    <row r="246" spans="1:17">
      <c r="A246" s="62" t="s">
        <v>1904</v>
      </c>
      <c r="B246" s="72" t="s">
        <v>1625</v>
      </c>
      <c r="C246" s="59" t="s">
        <v>1784</v>
      </c>
      <c r="D246" s="124" t="s">
        <v>1993</v>
      </c>
      <c r="E246" s="59" t="s">
        <v>569</v>
      </c>
      <c r="F246" s="78">
        <v>45257</v>
      </c>
      <c r="G246" s="59" t="s">
        <v>121</v>
      </c>
      <c r="H246" s="69">
        <v>1.8199999999966525</v>
      </c>
      <c r="I246" s="72" t="s">
        <v>119</v>
      </c>
      <c r="J246" s="72" t="s">
        <v>123</v>
      </c>
      <c r="K246" s="73">
        <v>6.9500000000000006E-2</v>
      </c>
      <c r="L246" s="73">
        <v>6.8100000000031094E-2</v>
      </c>
      <c r="M246" s="69">
        <v>41563.003535999997</v>
      </c>
      <c r="N246" s="71">
        <v>100.62</v>
      </c>
      <c r="O246" s="69">
        <v>41.820696927</v>
      </c>
      <c r="P246" s="70">
        <f t="shared" si="4"/>
        <v>1.4476161941542663E-3</v>
      </c>
      <c r="Q246" s="70">
        <f>O246/'סכום נכסי הקרן'!$C$41</f>
        <v>1.6035835791510311E-4</v>
      </c>
    </row>
    <row r="247" spans="1:17">
      <c r="A247" s="62" t="s">
        <v>1901</v>
      </c>
      <c r="B247" s="72" t="s">
        <v>1625</v>
      </c>
      <c r="C247" s="59" t="s">
        <v>1785</v>
      </c>
      <c r="D247" s="124" t="s">
        <v>1993</v>
      </c>
      <c r="E247" s="59" t="s">
        <v>604</v>
      </c>
      <c r="F247" s="78">
        <v>44858</v>
      </c>
      <c r="G247" s="59" t="s">
        <v>121</v>
      </c>
      <c r="H247" s="69">
        <v>5.3999999996133559</v>
      </c>
      <c r="I247" s="72" t="s">
        <v>632</v>
      </c>
      <c r="J247" s="72" t="s">
        <v>123</v>
      </c>
      <c r="K247" s="73">
        <v>3.49E-2</v>
      </c>
      <c r="L247" s="73">
        <v>4.4699999996906846E-2</v>
      </c>
      <c r="M247" s="69">
        <v>6211.5932609999991</v>
      </c>
      <c r="N247" s="71">
        <v>99.93</v>
      </c>
      <c r="O247" s="69">
        <v>6.2072447359999989</v>
      </c>
      <c r="P247" s="70">
        <f t="shared" si="4"/>
        <v>2.1486270342642542E-4</v>
      </c>
      <c r="Q247" s="70">
        <f>O247/'סכום נכסי הקרן'!$C$41</f>
        <v>2.3801219161402701E-5</v>
      </c>
    </row>
    <row r="248" spans="1:17">
      <c r="A248" s="62" t="s">
        <v>1901</v>
      </c>
      <c r="B248" s="72" t="s">
        <v>1625</v>
      </c>
      <c r="C248" s="59" t="s">
        <v>1786</v>
      </c>
      <c r="D248" s="124" t="s">
        <v>1993</v>
      </c>
      <c r="E248" s="59" t="s">
        <v>604</v>
      </c>
      <c r="F248" s="78">
        <v>44858</v>
      </c>
      <c r="G248" s="59" t="s">
        <v>121</v>
      </c>
      <c r="H248" s="69">
        <v>5.4299999998424076</v>
      </c>
      <c r="I248" s="72" t="s">
        <v>632</v>
      </c>
      <c r="J248" s="72" t="s">
        <v>123</v>
      </c>
      <c r="K248" s="73">
        <v>3.49E-2</v>
      </c>
      <c r="L248" s="73">
        <v>4.4599999998404617E-2</v>
      </c>
      <c r="M248" s="69">
        <v>5142.8967290000001</v>
      </c>
      <c r="N248" s="71">
        <v>99.94</v>
      </c>
      <c r="O248" s="69">
        <v>5.1398106669999999</v>
      </c>
      <c r="P248" s="70">
        <f t="shared" si="4"/>
        <v>1.779136576662923E-4</v>
      </c>
      <c r="Q248" s="70">
        <f>O248/'סכום נכסי הקרן'!$C$41</f>
        <v>1.9708222462034791E-5</v>
      </c>
    </row>
    <row r="249" spans="1:17">
      <c r="A249" s="62" t="s">
        <v>1901</v>
      </c>
      <c r="B249" s="72" t="s">
        <v>1625</v>
      </c>
      <c r="C249" s="59" t="s">
        <v>1787</v>
      </c>
      <c r="D249" s="124" t="s">
        <v>1993</v>
      </c>
      <c r="E249" s="59" t="s">
        <v>604</v>
      </c>
      <c r="F249" s="78">
        <v>44858</v>
      </c>
      <c r="G249" s="59" t="s">
        <v>121</v>
      </c>
      <c r="H249" s="69">
        <v>5.3199999999502392</v>
      </c>
      <c r="I249" s="72" t="s">
        <v>632</v>
      </c>
      <c r="J249" s="72" t="s">
        <v>123</v>
      </c>
      <c r="K249" s="73">
        <v>3.49E-2</v>
      </c>
      <c r="L249" s="73">
        <v>4.4700000000046647E-2</v>
      </c>
      <c r="M249" s="69">
        <v>6432.0601859999997</v>
      </c>
      <c r="N249" s="71">
        <v>99.98</v>
      </c>
      <c r="O249" s="69">
        <v>6.430773351</v>
      </c>
      <c r="P249" s="70">
        <f t="shared" si="4"/>
        <v>2.2260010779096066E-4</v>
      </c>
      <c r="Q249" s="70">
        <f>O249/'סכום נכסי הקרן'!$C$41</f>
        <v>2.4658323042550501E-5</v>
      </c>
    </row>
    <row r="250" spans="1:17">
      <c r="A250" s="62" t="s">
        <v>1901</v>
      </c>
      <c r="B250" s="72" t="s">
        <v>1625</v>
      </c>
      <c r="C250" s="59" t="s">
        <v>1788</v>
      </c>
      <c r="D250" s="124" t="s">
        <v>1993</v>
      </c>
      <c r="E250" s="59" t="s">
        <v>604</v>
      </c>
      <c r="F250" s="78">
        <v>44858</v>
      </c>
      <c r="G250" s="59" t="s">
        <v>121</v>
      </c>
      <c r="H250" s="69">
        <v>5.3599999997392622</v>
      </c>
      <c r="I250" s="72" t="s">
        <v>632</v>
      </c>
      <c r="J250" s="72" t="s">
        <v>123</v>
      </c>
      <c r="K250" s="73">
        <v>3.49E-2</v>
      </c>
      <c r="L250" s="73">
        <v>4.4699999997980563E-2</v>
      </c>
      <c r="M250" s="69">
        <v>7826.3036459999994</v>
      </c>
      <c r="N250" s="71">
        <v>99.97</v>
      </c>
      <c r="O250" s="69">
        <v>7.8239552139999997</v>
      </c>
      <c r="P250" s="70">
        <f t="shared" si="4"/>
        <v>2.7082485712503362E-4</v>
      </c>
      <c r="Q250" s="70">
        <f>O250/'סכום נכסי הקרן'!$C$41</f>
        <v>3.0000375476964825E-5</v>
      </c>
    </row>
    <row r="251" spans="1:17">
      <c r="A251" s="62" t="s">
        <v>1901</v>
      </c>
      <c r="B251" s="72" t="s">
        <v>1625</v>
      </c>
      <c r="C251" s="59" t="s">
        <v>1789</v>
      </c>
      <c r="D251" s="124" t="s">
        <v>1993</v>
      </c>
      <c r="E251" s="59" t="s">
        <v>604</v>
      </c>
      <c r="F251" s="78">
        <v>44858</v>
      </c>
      <c r="G251" s="59" t="s">
        <v>121</v>
      </c>
      <c r="H251" s="69">
        <v>5.5200000005677001</v>
      </c>
      <c r="I251" s="72" t="s">
        <v>632</v>
      </c>
      <c r="J251" s="72" t="s">
        <v>123</v>
      </c>
      <c r="K251" s="73">
        <v>3.49E-2</v>
      </c>
      <c r="L251" s="73">
        <v>4.4500000004623314E-2</v>
      </c>
      <c r="M251" s="69">
        <v>4654.9867020000002</v>
      </c>
      <c r="N251" s="71">
        <v>99.9</v>
      </c>
      <c r="O251" s="69">
        <v>4.6503313930000001</v>
      </c>
      <c r="P251" s="70">
        <f t="shared" si="4"/>
        <v>1.6097041721809677E-4</v>
      </c>
      <c r="Q251" s="70">
        <f>O251/'סכום נכסי הקרן'!$C$41</f>
        <v>1.7831350521112132E-5</v>
      </c>
    </row>
    <row r="252" spans="1:17">
      <c r="A252" s="62" t="s">
        <v>1929</v>
      </c>
      <c r="B252" s="72" t="s">
        <v>1616</v>
      </c>
      <c r="C252" s="59">
        <v>9637</v>
      </c>
      <c r="D252" s="124" t="s">
        <v>1993</v>
      </c>
      <c r="E252" s="59" t="s">
        <v>604</v>
      </c>
      <c r="F252" s="78">
        <v>45104</v>
      </c>
      <c r="G252" s="59" t="s">
        <v>121</v>
      </c>
      <c r="H252" s="69">
        <v>2.2999999999900065</v>
      </c>
      <c r="I252" s="72" t="s">
        <v>312</v>
      </c>
      <c r="J252" s="72" t="s">
        <v>123</v>
      </c>
      <c r="K252" s="73">
        <v>5.2159000000000004E-2</v>
      </c>
      <c r="L252" s="73">
        <v>5.7899999999970024E-2</v>
      </c>
      <c r="M252" s="69">
        <v>50126.400000000001</v>
      </c>
      <c r="N252" s="71">
        <v>99.81</v>
      </c>
      <c r="O252" s="69">
        <v>50.031161784999995</v>
      </c>
      <c r="P252" s="70">
        <f t="shared" si="4"/>
        <v>1.731820015786464E-3</v>
      </c>
      <c r="Q252" s="70">
        <f>O252/'סכום נכסי הקרן'!$C$41</f>
        <v>1.9184077593044024E-4</v>
      </c>
    </row>
    <row r="253" spans="1:17">
      <c r="A253" s="62" t="s">
        <v>1930</v>
      </c>
      <c r="B253" s="72" t="s">
        <v>1616</v>
      </c>
      <c r="C253" s="59">
        <v>9577</v>
      </c>
      <c r="D253" s="124" t="s">
        <v>1993</v>
      </c>
      <c r="E253" s="59" t="s">
        <v>604</v>
      </c>
      <c r="F253" s="78">
        <v>45063</v>
      </c>
      <c r="G253" s="59" t="s">
        <v>121</v>
      </c>
      <c r="H253" s="69">
        <v>3.3699999999914469</v>
      </c>
      <c r="I253" s="72" t="s">
        <v>312</v>
      </c>
      <c r="J253" s="72" t="s">
        <v>123</v>
      </c>
      <c r="K253" s="73">
        <v>4.4344000000000001E-2</v>
      </c>
      <c r="L253" s="73">
        <v>4.1899999999815973E-2</v>
      </c>
      <c r="M253" s="69">
        <v>75189.600000000006</v>
      </c>
      <c r="N253" s="71">
        <v>102.62</v>
      </c>
      <c r="O253" s="69">
        <v>77.159566617999999</v>
      </c>
      <c r="P253" s="70">
        <f t="shared" si="4"/>
        <v>2.6708650591145068E-3</v>
      </c>
      <c r="Q253" s="70">
        <f>O253/'סכום נכסי הקרן'!$C$41</f>
        <v>2.9586263045547654E-4</v>
      </c>
    </row>
    <row r="254" spans="1:17">
      <c r="A254" s="62" t="s">
        <v>1931</v>
      </c>
      <c r="B254" s="72" t="s">
        <v>1625</v>
      </c>
      <c r="C254" s="59" t="s">
        <v>1790</v>
      </c>
      <c r="D254" s="124" t="s">
        <v>1993</v>
      </c>
      <c r="E254" s="59" t="s">
        <v>604</v>
      </c>
      <c r="F254" s="78">
        <v>42372</v>
      </c>
      <c r="G254" s="59" t="s">
        <v>121</v>
      </c>
      <c r="H254" s="69">
        <v>9.3600000000117536</v>
      </c>
      <c r="I254" s="72" t="s">
        <v>119</v>
      </c>
      <c r="J254" s="72" t="s">
        <v>123</v>
      </c>
      <c r="K254" s="73">
        <v>6.7000000000000004E-2</v>
      </c>
      <c r="L254" s="73">
        <v>3.4100000000052234E-2</v>
      </c>
      <c r="M254" s="69">
        <v>60670.243794000002</v>
      </c>
      <c r="N254" s="71">
        <v>151.47999999999999</v>
      </c>
      <c r="O254" s="69">
        <v>91.903285271999977</v>
      </c>
      <c r="P254" s="70">
        <f t="shared" si="4"/>
        <v>3.1812163314244913E-3</v>
      </c>
      <c r="Q254" s="70">
        <f>O254/'סכום נכסי הקרן'!$C$41</f>
        <v>3.5239632517234537E-4</v>
      </c>
    </row>
    <row r="255" spans="1:17">
      <c r="A255" s="62" t="s">
        <v>1932</v>
      </c>
      <c r="B255" s="72" t="s">
        <v>1625</v>
      </c>
      <c r="C255" s="59" t="s">
        <v>1791</v>
      </c>
      <c r="D255" s="124" t="s">
        <v>1993</v>
      </c>
      <c r="E255" s="59" t="s">
        <v>625</v>
      </c>
      <c r="F255" s="78">
        <v>44871</v>
      </c>
      <c r="G255" s="124" t="s">
        <v>1993</v>
      </c>
      <c r="H255" s="69">
        <v>4.6899999999844368</v>
      </c>
      <c r="I255" s="72" t="s">
        <v>312</v>
      </c>
      <c r="J255" s="72" t="s">
        <v>123</v>
      </c>
      <c r="K255" s="73">
        <v>0.05</v>
      </c>
      <c r="L255" s="73">
        <v>6.989999999978877E-2</v>
      </c>
      <c r="M255" s="69">
        <v>75086.226540999996</v>
      </c>
      <c r="N255" s="71">
        <v>95.84</v>
      </c>
      <c r="O255" s="69">
        <v>71.962636748000008</v>
      </c>
      <c r="P255" s="70">
        <f t="shared" si="4"/>
        <v>2.4909742301111536E-3</v>
      </c>
      <c r="Q255" s="70">
        <f>O255/'סכום נכסי הקרן'!$C$41</f>
        <v>2.7593538864963487E-4</v>
      </c>
    </row>
    <row r="256" spans="1:17">
      <c r="A256" s="62" t="s">
        <v>1932</v>
      </c>
      <c r="B256" s="72" t="s">
        <v>1625</v>
      </c>
      <c r="C256" s="59" t="s">
        <v>1792</v>
      </c>
      <c r="D256" s="124" t="s">
        <v>1993</v>
      </c>
      <c r="E256" s="59" t="s">
        <v>625</v>
      </c>
      <c r="F256" s="78">
        <v>44969</v>
      </c>
      <c r="G256" s="124" t="s">
        <v>1993</v>
      </c>
      <c r="H256" s="69">
        <v>4.689999999994293</v>
      </c>
      <c r="I256" s="72" t="s">
        <v>312</v>
      </c>
      <c r="J256" s="72" t="s">
        <v>123</v>
      </c>
      <c r="K256" s="73">
        <v>0.05</v>
      </c>
      <c r="L256" s="73">
        <v>6.7099999999866836E-2</v>
      </c>
      <c r="M256" s="69">
        <v>54437.419826999998</v>
      </c>
      <c r="N256" s="71">
        <v>96.56</v>
      </c>
      <c r="O256" s="69">
        <v>52.564775669999996</v>
      </c>
      <c r="P256" s="70">
        <f t="shared" si="4"/>
        <v>1.8195206224038583E-3</v>
      </c>
      <c r="Q256" s="70">
        <f>O256/'סכום נכסי הקרן'!$C$41</f>
        <v>2.0155573029618639E-4</v>
      </c>
    </row>
    <row r="257" spans="1:17">
      <c r="A257" s="62" t="s">
        <v>1932</v>
      </c>
      <c r="B257" s="72" t="s">
        <v>1625</v>
      </c>
      <c r="C257" s="59" t="s">
        <v>1793</v>
      </c>
      <c r="D257" s="124" t="s">
        <v>1993</v>
      </c>
      <c r="E257" s="59" t="s">
        <v>625</v>
      </c>
      <c r="F257" s="78">
        <v>45018</v>
      </c>
      <c r="G257" s="124" t="s">
        <v>1993</v>
      </c>
      <c r="H257" s="69">
        <v>4.6900000000775544</v>
      </c>
      <c r="I257" s="72" t="s">
        <v>312</v>
      </c>
      <c r="J257" s="72" t="s">
        <v>123</v>
      </c>
      <c r="K257" s="73">
        <v>0.05</v>
      </c>
      <c r="L257" s="73">
        <v>4.1800000000621874E-2</v>
      </c>
      <c r="M257" s="69">
        <v>25960.680670000002</v>
      </c>
      <c r="N257" s="71">
        <v>107.78</v>
      </c>
      <c r="O257" s="69">
        <v>27.980420606999996</v>
      </c>
      <c r="P257" s="70">
        <f t="shared" si="4"/>
        <v>9.685374220483263E-4</v>
      </c>
      <c r="Q257" s="70">
        <f>O257/'סכום נכסי הקרן'!$C$41</f>
        <v>1.0728884576324773E-4</v>
      </c>
    </row>
    <row r="258" spans="1:17">
      <c r="A258" s="62" t="s">
        <v>1932</v>
      </c>
      <c r="B258" s="72" t="s">
        <v>1625</v>
      </c>
      <c r="C258" s="59" t="s">
        <v>1794</v>
      </c>
      <c r="D258" s="124" t="s">
        <v>1993</v>
      </c>
      <c r="E258" s="59" t="s">
        <v>625</v>
      </c>
      <c r="F258" s="78">
        <v>45109</v>
      </c>
      <c r="G258" s="124" t="s">
        <v>1993</v>
      </c>
      <c r="H258" s="69">
        <v>4.6899999999781183</v>
      </c>
      <c r="I258" s="72" t="s">
        <v>312</v>
      </c>
      <c r="J258" s="72" t="s">
        <v>123</v>
      </c>
      <c r="K258" s="73">
        <v>0.05</v>
      </c>
      <c r="L258" s="73">
        <v>5.2499999999579196E-2</v>
      </c>
      <c r="M258" s="69">
        <v>23442.789301000001</v>
      </c>
      <c r="N258" s="71">
        <v>101.37</v>
      </c>
      <c r="O258" s="69">
        <v>23.763953808</v>
      </c>
      <c r="P258" s="70">
        <f t="shared" si="4"/>
        <v>8.225851527449067E-4</v>
      </c>
      <c r="Q258" s="70">
        <f>O258/'סכום נכסי הקרן'!$C$41</f>
        <v>9.112111682101049E-5</v>
      </c>
    </row>
    <row r="259" spans="1:17">
      <c r="A259" s="62" t="s">
        <v>1932</v>
      </c>
      <c r="B259" s="72" t="s">
        <v>1625</v>
      </c>
      <c r="C259" s="59" t="s">
        <v>1795</v>
      </c>
      <c r="D259" s="124" t="s">
        <v>1993</v>
      </c>
      <c r="E259" s="59" t="s">
        <v>625</v>
      </c>
      <c r="F259" s="78">
        <v>45200</v>
      </c>
      <c r="G259" s="124" t="s">
        <v>1993</v>
      </c>
      <c r="H259" s="69">
        <v>4.6900000000829127</v>
      </c>
      <c r="I259" s="72" t="s">
        <v>312</v>
      </c>
      <c r="J259" s="72" t="s">
        <v>123</v>
      </c>
      <c r="K259" s="73">
        <v>0.05</v>
      </c>
      <c r="L259" s="73">
        <v>4.9200000000871297E-2</v>
      </c>
      <c r="M259" s="69">
        <v>28012.596673</v>
      </c>
      <c r="N259" s="71">
        <v>101.61</v>
      </c>
      <c r="O259" s="69">
        <v>28.463600655999997</v>
      </c>
      <c r="P259" s="70">
        <f t="shared" si="4"/>
        <v>9.8526261591215872E-4</v>
      </c>
      <c r="Q259" s="70">
        <f>O259/'סכום נכסי הקרן'!$C$41</f>
        <v>1.091415637935146E-4</v>
      </c>
    </row>
    <row r="260" spans="1:17">
      <c r="A260" s="62" t="s">
        <v>1902</v>
      </c>
      <c r="B260" s="72" t="s">
        <v>1625</v>
      </c>
      <c r="C260" s="59" t="s">
        <v>1699</v>
      </c>
      <c r="D260" s="124" t="s">
        <v>1993</v>
      </c>
      <c r="E260" s="59" t="s">
        <v>625</v>
      </c>
      <c r="F260" s="78">
        <v>44748</v>
      </c>
      <c r="G260" s="124" t="s">
        <v>1993</v>
      </c>
      <c r="H260" s="69">
        <v>1.4200000000001729</v>
      </c>
      <c r="I260" s="72" t="s">
        <v>312</v>
      </c>
      <c r="J260" s="72" t="s">
        <v>123</v>
      </c>
      <c r="K260" s="73">
        <v>7.5660000000000005E-2</v>
      </c>
      <c r="L260" s="73">
        <v>7.840000000001307E-2</v>
      </c>
      <c r="M260" s="69">
        <v>1023442.829516</v>
      </c>
      <c r="N260" s="71">
        <v>101.68</v>
      </c>
      <c r="O260" s="69">
        <v>1040.636669771</v>
      </c>
      <c r="P260" s="70">
        <f>IFERROR(O260/$O$8,0)</f>
        <v>3.6021458418563218E-2</v>
      </c>
      <c r="Q260" s="70">
        <f>O260/'סכום נכסי הקרן'!$C$41</f>
        <v>3.9902440612600695E-3</v>
      </c>
    </row>
    <row r="261" spans="1:17">
      <c r="A261" s="62" t="s">
        <v>1933</v>
      </c>
      <c r="B261" s="72" t="s">
        <v>1625</v>
      </c>
      <c r="C261" s="59" t="s">
        <v>1796</v>
      </c>
      <c r="D261" s="124" t="s">
        <v>1993</v>
      </c>
      <c r="E261" s="59" t="s">
        <v>625</v>
      </c>
      <c r="F261" s="78">
        <v>41816</v>
      </c>
      <c r="G261" s="124" t="s">
        <v>1993</v>
      </c>
      <c r="H261" s="69">
        <v>5.5400000001584848</v>
      </c>
      <c r="I261" s="72" t="s">
        <v>632</v>
      </c>
      <c r="J261" s="72" t="s">
        <v>123</v>
      </c>
      <c r="K261" s="73">
        <v>4.4999999999999998E-2</v>
      </c>
      <c r="L261" s="73">
        <v>9.0500000002057823E-2</v>
      </c>
      <c r="M261" s="69">
        <v>18664.584548999999</v>
      </c>
      <c r="N261" s="71">
        <v>87.22</v>
      </c>
      <c r="O261" s="69">
        <v>16.279251673000001</v>
      </c>
      <c r="P261" s="70">
        <f t="shared" si="4"/>
        <v>5.6350348229929038E-4</v>
      </c>
      <c r="Q261" s="70">
        <f>O261/'סכום נכסי הקרן'!$C$41</f>
        <v>6.2421582091894614E-5</v>
      </c>
    </row>
    <row r="262" spans="1:17">
      <c r="A262" s="62" t="s">
        <v>1933</v>
      </c>
      <c r="B262" s="72" t="s">
        <v>1625</v>
      </c>
      <c r="C262" s="59" t="s">
        <v>1797</v>
      </c>
      <c r="D262" s="124" t="s">
        <v>1993</v>
      </c>
      <c r="E262" s="59" t="s">
        <v>625</v>
      </c>
      <c r="F262" s="78">
        <v>42625</v>
      </c>
      <c r="G262" s="124" t="s">
        <v>1993</v>
      </c>
      <c r="H262" s="69">
        <v>5.5400000001799832</v>
      </c>
      <c r="I262" s="72" t="s">
        <v>632</v>
      </c>
      <c r="J262" s="72" t="s">
        <v>123</v>
      </c>
      <c r="K262" s="73">
        <v>4.4999999999999998E-2</v>
      </c>
      <c r="L262" s="73">
        <v>9.0500000003621628E-2</v>
      </c>
      <c r="M262" s="69">
        <v>5197.3137180000003</v>
      </c>
      <c r="N262" s="71">
        <v>87.66</v>
      </c>
      <c r="O262" s="69">
        <v>4.5559651670000001</v>
      </c>
      <c r="P262" s="70">
        <f t="shared" si="4"/>
        <v>1.5770394661916644E-4</v>
      </c>
      <c r="Q262" s="70">
        <f>O262/'סכום נכסי הקרן'!$C$41</f>
        <v>1.7469510232548318E-5</v>
      </c>
    </row>
    <row r="263" spans="1:17">
      <c r="A263" s="62" t="s">
        <v>1933</v>
      </c>
      <c r="B263" s="72" t="s">
        <v>1625</v>
      </c>
      <c r="C263" s="59" t="s">
        <v>1798</v>
      </c>
      <c r="D263" s="124" t="s">
        <v>1993</v>
      </c>
      <c r="E263" s="59" t="s">
        <v>625</v>
      </c>
      <c r="F263" s="78">
        <v>42716</v>
      </c>
      <c r="G263" s="124" t="s">
        <v>1993</v>
      </c>
      <c r="H263" s="69">
        <v>5.5399999993514646</v>
      </c>
      <c r="I263" s="72" t="s">
        <v>632</v>
      </c>
      <c r="J263" s="72" t="s">
        <v>123</v>
      </c>
      <c r="K263" s="73">
        <v>4.4999999999999998E-2</v>
      </c>
      <c r="L263" s="73">
        <v>9.0499999988998048E-2</v>
      </c>
      <c r="M263" s="69">
        <v>3932.0731849999997</v>
      </c>
      <c r="N263" s="71">
        <v>87.84</v>
      </c>
      <c r="O263" s="69">
        <v>3.453933256</v>
      </c>
      <c r="P263" s="70">
        <f t="shared" si="4"/>
        <v>1.1955730253948795E-4</v>
      </c>
      <c r="Q263" s="70">
        <f>O263/'סכום נכסי הקרן'!$C$41</f>
        <v>1.3243850676312891E-5</v>
      </c>
    </row>
    <row r="264" spans="1:17">
      <c r="A264" s="62" t="s">
        <v>1933</v>
      </c>
      <c r="B264" s="72" t="s">
        <v>1625</v>
      </c>
      <c r="C264" s="59" t="s">
        <v>1799</v>
      </c>
      <c r="D264" s="124" t="s">
        <v>1993</v>
      </c>
      <c r="E264" s="59" t="s">
        <v>625</v>
      </c>
      <c r="F264" s="78">
        <v>42803</v>
      </c>
      <c r="G264" s="124" t="s">
        <v>1993</v>
      </c>
      <c r="H264" s="69">
        <v>5.5400000001293295</v>
      </c>
      <c r="I264" s="72" t="s">
        <v>632</v>
      </c>
      <c r="J264" s="72" t="s">
        <v>123</v>
      </c>
      <c r="K264" s="73">
        <v>4.4999999999999998E-2</v>
      </c>
      <c r="L264" s="73">
        <v>9.0500000001841135E-2</v>
      </c>
      <c r="M264" s="69">
        <v>25199.676132000001</v>
      </c>
      <c r="N264" s="71">
        <v>88.37</v>
      </c>
      <c r="O264" s="69">
        <v>22.268953977999999</v>
      </c>
      <c r="P264" s="70">
        <f t="shared" ref="P264:P327" si="5">IFERROR(O264/$O$8,0)</f>
        <v>7.7083599208544742E-4</v>
      </c>
      <c r="Q264" s="70">
        <f>O264/'סכום נכסי הקרן'!$C$41</f>
        <v>8.5388650950328596E-5</v>
      </c>
    </row>
    <row r="265" spans="1:17">
      <c r="A265" s="62" t="s">
        <v>1933</v>
      </c>
      <c r="B265" s="72" t="s">
        <v>1625</v>
      </c>
      <c r="C265" s="59" t="s">
        <v>1800</v>
      </c>
      <c r="D265" s="124" t="s">
        <v>1993</v>
      </c>
      <c r="E265" s="59" t="s">
        <v>625</v>
      </c>
      <c r="F265" s="78">
        <v>42898</v>
      </c>
      <c r="G265" s="124" t="s">
        <v>1993</v>
      </c>
      <c r="H265" s="69">
        <v>5.5400000006383658</v>
      </c>
      <c r="I265" s="72" t="s">
        <v>632</v>
      </c>
      <c r="J265" s="72" t="s">
        <v>123</v>
      </c>
      <c r="K265" s="73">
        <v>4.4999999999999998E-2</v>
      </c>
      <c r="L265" s="73">
        <v>9.0500000009479498E-2</v>
      </c>
      <c r="M265" s="69">
        <v>4739.4133250000004</v>
      </c>
      <c r="N265" s="71">
        <v>87.92</v>
      </c>
      <c r="O265" s="69">
        <v>4.1668924209999991</v>
      </c>
      <c r="P265" s="70">
        <f t="shared" si="5"/>
        <v>1.4423626077938209E-4</v>
      </c>
      <c r="Q265" s="70">
        <f>O265/'סכום נכסי הקרן'!$C$41</f>
        <v>1.5977639669822241E-5</v>
      </c>
    </row>
    <row r="266" spans="1:17">
      <c r="A266" s="62" t="s">
        <v>1933</v>
      </c>
      <c r="B266" s="72" t="s">
        <v>1625</v>
      </c>
      <c r="C266" s="59" t="s">
        <v>1801</v>
      </c>
      <c r="D266" s="124" t="s">
        <v>1993</v>
      </c>
      <c r="E266" s="59" t="s">
        <v>625</v>
      </c>
      <c r="F266" s="78">
        <v>42989</v>
      </c>
      <c r="G266" s="124" t="s">
        <v>1993</v>
      </c>
      <c r="H266" s="69">
        <v>5.540000000128976</v>
      </c>
      <c r="I266" s="72" t="s">
        <v>632</v>
      </c>
      <c r="J266" s="72" t="s">
        <v>123</v>
      </c>
      <c r="K266" s="73">
        <v>4.4999999999999998E-2</v>
      </c>
      <c r="L266" s="73">
        <v>9.050000000208637E-2</v>
      </c>
      <c r="M266" s="69">
        <v>5972.2574060000006</v>
      </c>
      <c r="N266" s="71">
        <v>88.28</v>
      </c>
      <c r="O266" s="69">
        <v>5.2723090579999994</v>
      </c>
      <c r="P266" s="70">
        <f t="shared" si="5"/>
        <v>1.8250006656439822E-4</v>
      </c>
      <c r="Q266" s="70">
        <f>O266/'סכום נכסי הקרן'!$C$41</f>
        <v>2.021627770664827E-5</v>
      </c>
    </row>
    <row r="267" spans="1:17">
      <c r="A267" s="62" t="s">
        <v>1933</v>
      </c>
      <c r="B267" s="72" t="s">
        <v>1625</v>
      </c>
      <c r="C267" s="59" t="s">
        <v>1802</v>
      </c>
      <c r="D267" s="124" t="s">
        <v>1993</v>
      </c>
      <c r="E267" s="59" t="s">
        <v>625</v>
      </c>
      <c r="F267" s="78">
        <v>43080</v>
      </c>
      <c r="G267" s="124" t="s">
        <v>1993</v>
      </c>
      <c r="H267" s="69">
        <v>5.5400000001972556</v>
      </c>
      <c r="I267" s="72" t="s">
        <v>632</v>
      </c>
      <c r="J267" s="72" t="s">
        <v>123</v>
      </c>
      <c r="K267" s="73">
        <v>4.4999999999999998E-2</v>
      </c>
      <c r="L267" s="73">
        <v>9.0500000002465691E-2</v>
      </c>
      <c r="M267" s="69">
        <v>1850.4117650000001</v>
      </c>
      <c r="N267" s="71">
        <v>87.67</v>
      </c>
      <c r="O267" s="69">
        <v>1.622256092</v>
      </c>
      <c r="P267" s="70">
        <f t="shared" si="5"/>
        <v>5.6154114168490869E-5</v>
      </c>
      <c r="Q267" s="70">
        <f>O267/'סכום נכסי הקרן'!$C$41</f>
        <v>6.2204205607807812E-6</v>
      </c>
    </row>
    <row r="268" spans="1:17">
      <c r="A268" s="62" t="s">
        <v>1933</v>
      </c>
      <c r="B268" s="72" t="s">
        <v>1625</v>
      </c>
      <c r="C268" s="59" t="s">
        <v>1803</v>
      </c>
      <c r="D268" s="124" t="s">
        <v>1993</v>
      </c>
      <c r="E268" s="59" t="s">
        <v>625</v>
      </c>
      <c r="F268" s="78">
        <v>43171</v>
      </c>
      <c r="G268" s="124" t="s">
        <v>1993</v>
      </c>
      <c r="H268" s="69">
        <v>5.4300000017860652</v>
      </c>
      <c r="I268" s="72" t="s">
        <v>632</v>
      </c>
      <c r="J268" s="72" t="s">
        <v>123</v>
      </c>
      <c r="K268" s="73">
        <v>4.4999999999999998E-2</v>
      </c>
      <c r="L268" s="73">
        <v>9.1500000031952536E-2</v>
      </c>
      <c r="M268" s="69">
        <v>1382.60049</v>
      </c>
      <c r="N268" s="71">
        <v>88.28</v>
      </c>
      <c r="O268" s="69">
        <v>1.220559774</v>
      </c>
      <c r="P268" s="70">
        <f t="shared" si="5"/>
        <v>4.2249465566293228E-5</v>
      </c>
      <c r="Q268" s="70">
        <f>O268/'סכום נכסי הקרן'!$C$41</f>
        <v>4.6801458482989897E-6</v>
      </c>
    </row>
    <row r="269" spans="1:17">
      <c r="A269" s="62" t="s">
        <v>1933</v>
      </c>
      <c r="B269" s="72" t="s">
        <v>1625</v>
      </c>
      <c r="C269" s="59" t="s">
        <v>1804</v>
      </c>
      <c r="D269" s="124" t="s">
        <v>1993</v>
      </c>
      <c r="E269" s="59" t="s">
        <v>625</v>
      </c>
      <c r="F269" s="78">
        <v>43341</v>
      </c>
      <c r="G269" s="124" t="s">
        <v>1993</v>
      </c>
      <c r="H269" s="69">
        <v>5.5800000005878347</v>
      </c>
      <c r="I269" s="72" t="s">
        <v>632</v>
      </c>
      <c r="J269" s="72" t="s">
        <v>123</v>
      </c>
      <c r="K269" s="73">
        <v>4.4999999999999998E-2</v>
      </c>
      <c r="L269" s="73">
        <v>8.7800000009144091E-2</v>
      </c>
      <c r="M269" s="69">
        <v>3468.6098040000002</v>
      </c>
      <c r="N269" s="71">
        <v>88.28</v>
      </c>
      <c r="O269" s="69">
        <v>3.0620886399999998</v>
      </c>
      <c r="P269" s="70">
        <f t="shared" si="5"/>
        <v>1.0599366889885529E-4</v>
      </c>
      <c r="Q269" s="70">
        <f>O269/'סכום נכסי הקרן'!$C$41</f>
        <v>1.1741351583834433E-5</v>
      </c>
    </row>
    <row r="270" spans="1:17">
      <c r="A270" s="62" t="s">
        <v>1933</v>
      </c>
      <c r="B270" s="72" t="s">
        <v>1625</v>
      </c>
      <c r="C270" s="59" t="s">
        <v>1805</v>
      </c>
      <c r="D270" s="124" t="s">
        <v>1993</v>
      </c>
      <c r="E270" s="59" t="s">
        <v>625</v>
      </c>
      <c r="F270" s="78">
        <v>43990</v>
      </c>
      <c r="G270" s="124" t="s">
        <v>1993</v>
      </c>
      <c r="H270" s="69">
        <v>5.539999999633598</v>
      </c>
      <c r="I270" s="72" t="s">
        <v>632</v>
      </c>
      <c r="J270" s="72" t="s">
        <v>123</v>
      </c>
      <c r="K270" s="73">
        <v>4.4999999999999998E-2</v>
      </c>
      <c r="L270" s="73">
        <v>9.0499999995018218E-2</v>
      </c>
      <c r="M270" s="69">
        <v>3577.4806859999999</v>
      </c>
      <c r="N270" s="71">
        <v>86.97</v>
      </c>
      <c r="O270" s="69">
        <v>3.1113348909999998</v>
      </c>
      <c r="P270" s="70">
        <f t="shared" si="5"/>
        <v>1.0769831936351458E-4</v>
      </c>
      <c r="Q270" s="70">
        <f>O270/'סכום נכסי הקרן'!$C$41</f>
        <v>1.1930182677625616E-5</v>
      </c>
    </row>
    <row r="271" spans="1:17">
      <c r="A271" s="62" t="s">
        <v>1933</v>
      </c>
      <c r="B271" s="72" t="s">
        <v>1625</v>
      </c>
      <c r="C271" s="59" t="s">
        <v>1806</v>
      </c>
      <c r="D271" s="124" t="s">
        <v>1993</v>
      </c>
      <c r="E271" s="59" t="s">
        <v>625</v>
      </c>
      <c r="F271" s="78">
        <v>41893</v>
      </c>
      <c r="G271" s="124" t="s">
        <v>1993</v>
      </c>
      <c r="H271" s="69">
        <v>5.540000000471494</v>
      </c>
      <c r="I271" s="72" t="s">
        <v>632</v>
      </c>
      <c r="J271" s="72" t="s">
        <v>123</v>
      </c>
      <c r="K271" s="73">
        <v>4.4999999999999998E-2</v>
      </c>
      <c r="L271" s="73">
        <v>9.0500000007072409E-2</v>
      </c>
      <c r="M271" s="69">
        <v>3661.8033759999998</v>
      </c>
      <c r="N271" s="71">
        <v>86.88</v>
      </c>
      <c r="O271" s="69">
        <v>3.1813747750000001</v>
      </c>
      <c r="P271" s="70">
        <f t="shared" si="5"/>
        <v>1.1012273783965976E-4</v>
      </c>
      <c r="Q271" s="70">
        <f>O271/'סכום נכסי הקרן'!$C$41</f>
        <v>1.2198745413593634E-5</v>
      </c>
    </row>
    <row r="272" spans="1:17">
      <c r="A272" s="62" t="s">
        <v>1933</v>
      </c>
      <c r="B272" s="72" t="s">
        <v>1625</v>
      </c>
      <c r="C272" s="59" t="s">
        <v>1807</v>
      </c>
      <c r="D272" s="124" t="s">
        <v>1993</v>
      </c>
      <c r="E272" s="59" t="s">
        <v>625</v>
      </c>
      <c r="F272" s="78">
        <v>42151</v>
      </c>
      <c r="G272" s="124" t="s">
        <v>1993</v>
      </c>
      <c r="H272" s="69">
        <v>5.5399999999388143</v>
      </c>
      <c r="I272" s="72" t="s">
        <v>632</v>
      </c>
      <c r="J272" s="72" t="s">
        <v>123</v>
      </c>
      <c r="K272" s="73">
        <v>4.4999999999999998E-2</v>
      </c>
      <c r="L272" s="73">
        <v>9.0499999998385372E-2</v>
      </c>
      <c r="M272" s="69">
        <v>13410.147817999999</v>
      </c>
      <c r="N272" s="71">
        <v>87.75</v>
      </c>
      <c r="O272" s="69">
        <v>11.767405518</v>
      </c>
      <c r="P272" s="70">
        <f t="shared" si="5"/>
        <v>4.0732670765319674E-4</v>
      </c>
      <c r="Q272" s="70">
        <f>O272/'סכום נכסי הקרן'!$C$41</f>
        <v>4.5121242935799323E-5</v>
      </c>
    </row>
    <row r="273" spans="1:17">
      <c r="A273" s="62" t="s">
        <v>1933</v>
      </c>
      <c r="B273" s="72" t="s">
        <v>1625</v>
      </c>
      <c r="C273" s="59" t="s">
        <v>1808</v>
      </c>
      <c r="D273" s="124" t="s">
        <v>1993</v>
      </c>
      <c r="E273" s="59" t="s">
        <v>625</v>
      </c>
      <c r="F273" s="78">
        <v>42166</v>
      </c>
      <c r="G273" s="124" t="s">
        <v>1993</v>
      </c>
      <c r="H273" s="69">
        <v>5.5399999999638707</v>
      </c>
      <c r="I273" s="72" t="s">
        <v>632</v>
      </c>
      <c r="J273" s="72" t="s">
        <v>123</v>
      </c>
      <c r="K273" s="73">
        <v>4.4999999999999998E-2</v>
      </c>
      <c r="L273" s="73">
        <v>9.0499999999999983E-2</v>
      </c>
      <c r="M273" s="69">
        <v>12617.475095</v>
      </c>
      <c r="N273" s="71">
        <v>87.75</v>
      </c>
      <c r="O273" s="69">
        <v>11.071835160000001</v>
      </c>
      <c r="P273" s="70">
        <f t="shared" si="5"/>
        <v>3.8324965996142579E-4</v>
      </c>
      <c r="Q273" s="70">
        <f>O273/'סכום נכסי הקרן'!$C$41</f>
        <v>4.2454130031918274E-5</v>
      </c>
    </row>
    <row r="274" spans="1:17">
      <c r="A274" s="62" t="s">
        <v>1933</v>
      </c>
      <c r="B274" s="72" t="s">
        <v>1625</v>
      </c>
      <c r="C274" s="59" t="s">
        <v>1809</v>
      </c>
      <c r="D274" s="124" t="s">
        <v>1993</v>
      </c>
      <c r="E274" s="59" t="s">
        <v>625</v>
      </c>
      <c r="F274" s="78">
        <v>42257</v>
      </c>
      <c r="G274" s="124" t="s">
        <v>1993</v>
      </c>
      <c r="H274" s="69">
        <v>5.5399999995378337</v>
      </c>
      <c r="I274" s="72" t="s">
        <v>632</v>
      </c>
      <c r="J274" s="72" t="s">
        <v>123</v>
      </c>
      <c r="K274" s="73">
        <v>4.4999999999999998E-2</v>
      </c>
      <c r="L274" s="73">
        <v>9.049999999272515E-2</v>
      </c>
      <c r="M274" s="69">
        <v>6704.9825840000003</v>
      </c>
      <c r="N274" s="71">
        <v>87.13</v>
      </c>
      <c r="O274" s="69">
        <v>5.842051305</v>
      </c>
      <c r="P274" s="70">
        <f t="shared" si="5"/>
        <v>2.0222159594710345E-4</v>
      </c>
      <c r="Q274" s="70">
        <f>O274/'סכום נכסי הקרן'!$C$41</f>
        <v>2.2400912059424827E-5</v>
      </c>
    </row>
    <row r="275" spans="1:17">
      <c r="A275" s="62" t="s">
        <v>1933</v>
      </c>
      <c r="B275" s="72" t="s">
        <v>1625</v>
      </c>
      <c r="C275" s="59" t="s">
        <v>1810</v>
      </c>
      <c r="D275" s="124" t="s">
        <v>1993</v>
      </c>
      <c r="E275" s="59" t="s">
        <v>625</v>
      </c>
      <c r="F275" s="78">
        <v>42348</v>
      </c>
      <c r="G275" s="124" t="s">
        <v>1993</v>
      </c>
      <c r="H275" s="69">
        <v>5.539999999994099</v>
      </c>
      <c r="I275" s="72" t="s">
        <v>632</v>
      </c>
      <c r="J275" s="72" t="s">
        <v>123</v>
      </c>
      <c r="K275" s="73">
        <v>4.4999999999999998E-2</v>
      </c>
      <c r="L275" s="73">
        <v>9.0500000000540926E-2</v>
      </c>
      <c r="M275" s="69">
        <v>11610.934577</v>
      </c>
      <c r="N275" s="71">
        <v>87.57</v>
      </c>
      <c r="O275" s="69">
        <v>10.167695689</v>
      </c>
      <c r="P275" s="70">
        <f t="shared" si="5"/>
        <v>3.5195302848064662E-4</v>
      </c>
      <c r="Q275" s="70">
        <f>O275/'סכום נכסי הקרן'!$C$41</f>
        <v>3.8987274346828409E-5</v>
      </c>
    </row>
    <row r="276" spans="1:17">
      <c r="A276" s="62" t="s">
        <v>1933</v>
      </c>
      <c r="B276" s="72" t="s">
        <v>1625</v>
      </c>
      <c r="C276" s="59" t="s">
        <v>1811</v>
      </c>
      <c r="D276" s="124" t="s">
        <v>1993</v>
      </c>
      <c r="E276" s="59" t="s">
        <v>625</v>
      </c>
      <c r="F276" s="78">
        <v>42439</v>
      </c>
      <c r="G276" s="124" t="s">
        <v>1993</v>
      </c>
      <c r="H276" s="69">
        <v>5.5400000001311609</v>
      </c>
      <c r="I276" s="72" t="s">
        <v>632</v>
      </c>
      <c r="J276" s="72" t="s">
        <v>123</v>
      </c>
      <c r="K276" s="73">
        <v>4.4999999999999998E-2</v>
      </c>
      <c r="L276" s="73">
        <v>9.0500000001639533E-2</v>
      </c>
      <c r="M276" s="69">
        <v>13790.136728000001</v>
      </c>
      <c r="N276" s="71">
        <v>88.46</v>
      </c>
      <c r="O276" s="69">
        <v>12.19875526</v>
      </c>
      <c r="P276" s="70">
        <f t="shared" si="5"/>
        <v>4.2225780440066212E-4</v>
      </c>
      <c r="Q276" s="70">
        <f>O276/'סכום נכסי הקרן'!$C$41</f>
        <v>4.6775221501363738E-5</v>
      </c>
    </row>
    <row r="277" spans="1:17">
      <c r="A277" s="62" t="s">
        <v>1933</v>
      </c>
      <c r="B277" s="72" t="s">
        <v>1625</v>
      </c>
      <c r="C277" s="59" t="s">
        <v>1812</v>
      </c>
      <c r="D277" s="124" t="s">
        <v>1993</v>
      </c>
      <c r="E277" s="59" t="s">
        <v>625</v>
      </c>
      <c r="F277" s="78">
        <v>42549</v>
      </c>
      <c r="G277" s="124" t="s">
        <v>1993</v>
      </c>
      <c r="H277" s="69">
        <v>5.5700000001786698</v>
      </c>
      <c r="I277" s="72" t="s">
        <v>632</v>
      </c>
      <c r="J277" s="72" t="s">
        <v>123</v>
      </c>
      <c r="K277" s="73">
        <v>4.4999999999999998E-2</v>
      </c>
      <c r="L277" s="73">
        <v>8.9200000003759022E-2</v>
      </c>
      <c r="M277" s="69">
        <v>9699.8212149999999</v>
      </c>
      <c r="N277" s="71">
        <v>88.86</v>
      </c>
      <c r="O277" s="69">
        <v>8.6192615779999997</v>
      </c>
      <c r="P277" s="70">
        <f t="shared" si="5"/>
        <v>2.9835424942210588E-4</v>
      </c>
      <c r="Q277" s="70">
        <f>O277/'סכום נכסי הקרן'!$C$41</f>
        <v>3.3049918692207934E-5</v>
      </c>
    </row>
    <row r="278" spans="1:17">
      <c r="A278" s="62" t="s">
        <v>1933</v>
      </c>
      <c r="B278" s="72" t="s">
        <v>1625</v>
      </c>
      <c r="C278" s="59" t="s">
        <v>1813</v>
      </c>
      <c r="D278" s="124" t="s">
        <v>1993</v>
      </c>
      <c r="E278" s="59" t="s">
        <v>625</v>
      </c>
      <c r="F278" s="78">
        <v>42604</v>
      </c>
      <c r="G278" s="124" t="s">
        <v>1993</v>
      </c>
      <c r="H278" s="69">
        <v>5.5399999997985434</v>
      </c>
      <c r="I278" s="72" t="s">
        <v>632</v>
      </c>
      <c r="J278" s="72" t="s">
        <v>123</v>
      </c>
      <c r="K278" s="73">
        <v>4.4999999999999998E-2</v>
      </c>
      <c r="L278" s="73">
        <v>9.0499999996582425E-2</v>
      </c>
      <c r="M278" s="69">
        <v>12684.204572000001</v>
      </c>
      <c r="N278" s="71">
        <v>87.66</v>
      </c>
      <c r="O278" s="69">
        <v>11.118973655999998</v>
      </c>
      <c r="P278" s="70">
        <f t="shared" si="5"/>
        <v>3.8488135085114924E-4</v>
      </c>
      <c r="Q278" s="70">
        <f>O278/'סכום נכסי הקרן'!$C$41</f>
        <v>4.26348790956257E-5</v>
      </c>
    </row>
    <row r="279" spans="1:17">
      <c r="A279" s="123" t="s">
        <v>1993</v>
      </c>
      <c r="B279" s="124" t="s">
        <v>1993</v>
      </c>
      <c r="C279" s="124" t="s">
        <v>1993</v>
      </c>
      <c r="D279" s="124" t="s">
        <v>1993</v>
      </c>
      <c r="E279" s="124" t="s">
        <v>1993</v>
      </c>
      <c r="F279" s="124" t="s">
        <v>1993</v>
      </c>
      <c r="G279" s="124" t="s">
        <v>1993</v>
      </c>
      <c r="H279" s="124" t="s">
        <v>1993</v>
      </c>
      <c r="I279" s="124" t="s">
        <v>1993</v>
      </c>
      <c r="J279" s="124" t="s">
        <v>1993</v>
      </c>
      <c r="K279" s="124" t="s">
        <v>1993</v>
      </c>
      <c r="L279" s="124" t="s">
        <v>1993</v>
      </c>
      <c r="M279" s="124" t="s">
        <v>1993</v>
      </c>
      <c r="N279" s="124" t="s">
        <v>1993</v>
      </c>
      <c r="O279" s="124" t="s">
        <v>1993</v>
      </c>
      <c r="P279" s="124" t="s">
        <v>1993</v>
      </c>
      <c r="Q279" s="124" t="s">
        <v>1993</v>
      </c>
    </row>
    <row r="280" spans="1:17">
      <c r="A280" s="75" t="s">
        <v>36</v>
      </c>
      <c r="B280" s="121" t="s">
        <v>1993</v>
      </c>
      <c r="C280" s="121" t="s">
        <v>1993</v>
      </c>
      <c r="D280" s="121" t="s">
        <v>1993</v>
      </c>
      <c r="E280" s="121" t="s">
        <v>1993</v>
      </c>
      <c r="F280" s="121" t="s">
        <v>1993</v>
      </c>
      <c r="G280" s="121" t="s">
        <v>1993</v>
      </c>
      <c r="H280" s="121" t="s">
        <v>1993</v>
      </c>
      <c r="I280" s="121" t="s">
        <v>1993</v>
      </c>
      <c r="J280" s="121" t="s">
        <v>1993</v>
      </c>
      <c r="K280" s="121" t="s">
        <v>1993</v>
      </c>
      <c r="L280" s="121" t="s">
        <v>1993</v>
      </c>
      <c r="M280" s="121" t="s">
        <v>1993</v>
      </c>
      <c r="N280" s="121" t="s">
        <v>1993</v>
      </c>
      <c r="O280" s="66">
        <v>356.48079019099998</v>
      </c>
      <c r="P280" s="67">
        <f t="shared" si="5"/>
        <v>1.2339520923962266E-2</v>
      </c>
      <c r="Q280" s="67">
        <f>O280/'סכום נכסי הקרן'!$C$41</f>
        <v>1.3668991275561663E-3</v>
      </c>
    </row>
    <row r="281" spans="1:17">
      <c r="A281" s="62" t="s">
        <v>1934</v>
      </c>
      <c r="B281" s="72" t="s">
        <v>1616</v>
      </c>
      <c r="C281" s="59">
        <v>9915</v>
      </c>
      <c r="D281" s="124" t="s">
        <v>1993</v>
      </c>
      <c r="E281" s="59" t="s">
        <v>625</v>
      </c>
      <c r="F281" s="78">
        <v>45291</v>
      </c>
      <c r="G281" s="124" t="s">
        <v>1993</v>
      </c>
      <c r="H281" s="69">
        <v>3</v>
      </c>
      <c r="I281" s="72" t="s">
        <v>543</v>
      </c>
      <c r="J281" s="72" t="s">
        <v>123</v>
      </c>
      <c r="K281" s="73">
        <v>6.5000000000000002E-2</v>
      </c>
      <c r="L281" s="73">
        <v>6.5000000000000002E-2</v>
      </c>
      <c r="M281" s="69">
        <v>330964.54261399998</v>
      </c>
      <c r="N281" s="71">
        <v>107.70966199999999</v>
      </c>
      <c r="O281" s="69">
        <v>356.48079019099998</v>
      </c>
      <c r="P281" s="70">
        <f t="shared" si="5"/>
        <v>1.2339520923962266E-2</v>
      </c>
      <c r="Q281" s="70">
        <f>O281/'סכום נכסי הקרן'!$C$41</f>
        <v>1.3668991275561663E-3</v>
      </c>
    </row>
    <row r="282" spans="1:17">
      <c r="A282" s="123" t="s">
        <v>1993</v>
      </c>
      <c r="B282" s="124" t="s">
        <v>1993</v>
      </c>
      <c r="C282" s="124" t="s">
        <v>1993</v>
      </c>
      <c r="D282" s="124" t="s">
        <v>1993</v>
      </c>
      <c r="E282" s="124" t="s">
        <v>1993</v>
      </c>
      <c r="F282" s="124" t="s">
        <v>1993</v>
      </c>
      <c r="G282" s="124" t="s">
        <v>1993</v>
      </c>
      <c r="H282" s="124" t="s">
        <v>1993</v>
      </c>
      <c r="I282" s="124" t="s">
        <v>1993</v>
      </c>
      <c r="J282" s="124" t="s">
        <v>1993</v>
      </c>
      <c r="K282" s="124" t="s">
        <v>1993</v>
      </c>
      <c r="L282" s="124" t="s">
        <v>1993</v>
      </c>
      <c r="M282" s="124" t="s">
        <v>1993</v>
      </c>
      <c r="N282" s="124" t="s">
        <v>1993</v>
      </c>
      <c r="O282" s="124" t="s">
        <v>1993</v>
      </c>
      <c r="P282" s="124" t="s">
        <v>1993</v>
      </c>
      <c r="Q282" s="124" t="s">
        <v>1993</v>
      </c>
    </row>
    <row r="283" spans="1:17">
      <c r="A283" s="56" t="s">
        <v>39</v>
      </c>
      <c r="B283" s="121" t="s">
        <v>1993</v>
      </c>
      <c r="C283" s="121" t="s">
        <v>1993</v>
      </c>
      <c r="D283" s="121" t="s">
        <v>1993</v>
      </c>
      <c r="E283" s="121" t="s">
        <v>1993</v>
      </c>
      <c r="F283" s="121" t="s">
        <v>1993</v>
      </c>
      <c r="G283" s="121" t="s">
        <v>1993</v>
      </c>
      <c r="H283" s="66">
        <v>2.1460864014066039</v>
      </c>
      <c r="I283" s="121" t="s">
        <v>1993</v>
      </c>
      <c r="J283" s="121" t="s">
        <v>1993</v>
      </c>
      <c r="K283" s="121" t="s">
        <v>1993</v>
      </c>
      <c r="L283" s="77">
        <v>0.15824076516732755</v>
      </c>
      <c r="M283" s="121" t="s">
        <v>1993</v>
      </c>
      <c r="N283" s="121" t="s">
        <v>1993</v>
      </c>
      <c r="O283" s="66">
        <v>10136.713196072003</v>
      </c>
      <c r="P283" s="67">
        <f t="shared" si="5"/>
        <v>0.35088057484420609</v>
      </c>
      <c r="Q283" s="67">
        <f>O283/'סכום נכסי הקרן'!$C$41</f>
        <v>3.8868474277601393E-2</v>
      </c>
    </row>
    <row r="284" spans="1:17">
      <c r="A284" s="75" t="s">
        <v>37</v>
      </c>
      <c r="B284" s="121" t="s">
        <v>1993</v>
      </c>
      <c r="C284" s="121" t="s">
        <v>1993</v>
      </c>
      <c r="D284" s="121" t="s">
        <v>1993</v>
      </c>
      <c r="E284" s="121" t="s">
        <v>1993</v>
      </c>
      <c r="F284" s="121" t="s">
        <v>1993</v>
      </c>
      <c r="G284" s="121" t="s">
        <v>1993</v>
      </c>
      <c r="H284" s="66">
        <v>2.1460864014066039</v>
      </c>
      <c r="I284" s="121" t="s">
        <v>1993</v>
      </c>
      <c r="J284" s="121" t="s">
        <v>1993</v>
      </c>
      <c r="K284" s="121" t="s">
        <v>1993</v>
      </c>
      <c r="L284" s="77">
        <v>0.15824076516732755</v>
      </c>
      <c r="M284" s="121" t="s">
        <v>1993</v>
      </c>
      <c r="N284" s="121" t="s">
        <v>1993</v>
      </c>
      <c r="O284" s="66">
        <v>10136.713196072003</v>
      </c>
      <c r="P284" s="67">
        <f t="shared" si="5"/>
        <v>0.35088057484420609</v>
      </c>
      <c r="Q284" s="67">
        <f>O284/'סכום נכסי הקרן'!$C$41</f>
        <v>3.8868474277601393E-2</v>
      </c>
    </row>
    <row r="285" spans="1:17">
      <c r="A285" s="62" t="s">
        <v>1935</v>
      </c>
      <c r="B285" s="72" t="s">
        <v>1625</v>
      </c>
      <c r="C285" s="59">
        <v>9645</v>
      </c>
      <c r="D285" s="124" t="s">
        <v>1993</v>
      </c>
      <c r="E285" s="59" t="s">
        <v>1654</v>
      </c>
      <c r="F285" s="78">
        <v>45114</v>
      </c>
      <c r="G285" s="59" t="s">
        <v>1615</v>
      </c>
      <c r="H285" s="69">
        <v>0.60000000002075471</v>
      </c>
      <c r="I285" s="72" t="s">
        <v>1882</v>
      </c>
      <c r="J285" s="72" t="s">
        <v>1607</v>
      </c>
      <c r="K285" s="73">
        <v>7.7199999999999991E-2</v>
      </c>
      <c r="L285" s="73">
        <v>8.1500000000830186E-2</v>
      </c>
      <c r="M285" s="69">
        <v>53478.233763999997</v>
      </c>
      <c r="N285" s="71">
        <v>101.26</v>
      </c>
      <c r="O285" s="69">
        <v>19.272717136000001</v>
      </c>
      <c r="P285" s="70">
        <f t="shared" si="5"/>
        <v>6.6712177178988483E-4</v>
      </c>
      <c r="Q285" s="70">
        <f>O285/'סכום נכסי הקרן'!$C$41</f>
        <v>7.3899803197586937E-5</v>
      </c>
    </row>
    <row r="286" spans="1:17">
      <c r="A286" s="62" t="s">
        <v>1935</v>
      </c>
      <c r="B286" s="72" t="s">
        <v>1625</v>
      </c>
      <c r="C286" s="59">
        <v>9722</v>
      </c>
      <c r="D286" s="124" t="s">
        <v>1993</v>
      </c>
      <c r="E286" s="59" t="s">
        <v>1654</v>
      </c>
      <c r="F286" s="78">
        <v>45169</v>
      </c>
      <c r="G286" s="59" t="s">
        <v>1615</v>
      </c>
      <c r="H286" s="69">
        <v>0.6</v>
      </c>
      <c r="I286" s="72" t="s">
        <v>1882</v>
      </c>
      <c r="J286" s="72" t="s">
        <v>1607</v>
      </c>
      <c r="K286" s="73">
        <v>7.7199999999999991E-2</v>
      </c>
      <c r="L286" s="73">
        <v>8.1299999999816061E-2</v>
      </c>
      <c r="M286" s="69">
        <v>22627.278151999999</v>
      </c>
      <c r="N286" s="71">
        <v>101.27</v>
      </c>
      <c r="O286" s="69">
        <v>8.1553216549999998</v>
      </c>
      <c r="P286" s="70">
        <f t="shared" si="5"/>
        <v>2.8229504919352518E-4</v>
      </c>
      <c r="Q286" s="70">
        <f>O286/'סכום נכסי הקרן'!$C$41</f>
        <v>3.1270975496846987E-5</v>
      </c>
    </row>
    <row r="287" spans="1:17">
      <c r="A287" s="62" t="s">
        <v>1935</v>
      </c>
      <c r="B287" s="72" t="s">
        <v>1625</v>
      </c>
      <c r="C287" s="59">
        <v>9788</v>
      </c>
      <c r="D287" s="124" t="s">
        <v>1993</v>
      </c>
      <c r="E287" s="59" t="s">
        <v>1654</v>
      </c>
      <c r="F287" s="78">
        <v>45198</v>
      </c>
      <c r="G287" s="59" t="s">
        <v>1615</v>
      </c>
      <c r="H287" s="69">
        <v>0.61000000005472865</v>
      </c>
      <c r="I287" s="72" t="s">
        <v>1882</v>
      </c>
      <c r="J287" s="72" t="s">
        <v>1607</v>
      </c>
      <c r="K287" s="73">
        <v>7.7499999999999999E-2</v>
      </c>
      <c r="L287" s="73">
        <v>8.0699999998181601E-2</v>
      </c>
      <c r="M287" s="69">
        <v>15717.442687999999</v>
      </c>
      <c r="N287" s="71">
        <v>101.26</v>
      </c>
      <c r="O287" s="69">
        <v>5.6643202290000003</v>
      </c>
      <c r="P287" s="70">
        <f t="shared" si="5"/>
        <v>1.9606946547756182E-4</v>
      </c>
      <c r="Q287" s="70">
        <f>O287/'סכום נכסי הקרן'!$C$41</f>
        <v>2.1719415441910453E-5</v>
      </c>
    </row>
    <row r="288" spans="1:17">
      <c r="A288" s="62" t="s">
        <v>1935</v>
      </c>
      <c r="B288" s="72" t="s">
        <v>1625</v>
      </c>
      <c r="C288" s="59">
        <v>9813</v>
      </c>
      <c r="D288" s="124" t="s">
        <v>1993</v>
      </c>
      <c r="E288" s="59" t="s">
        <v>1654</v>
      </c>
      <c r="F288" s="78">
        <v>45229</v>
      </c>
      <c r="G288" s="59" t="s">
        <v>1615</v>
      </c>
      <c r="H288" s="69">
        <v>0.6</v>
      </c>
      <c r="I288" s="72" t="s">
        <v>1882</v>
      </c>
      <c r="J288" s="72" t="s">
        <v>1607</v>
      </c>
      <c r="K288" s="73">
        <v>7.7199999999999991E-2</v>
      </c>
      <c r="L288" s="73">
        <v>8.1499999997068764E-2</v>
      </c>
      <c r="M288" s="69">
        <v>9464.5281759999998</v>
      </c>
      <c r="N288" s="71">
        <v>101.28</v>
      </c>
      <c r="O288" s="69">
        <v>3.4115414199999998</v>
      </c>
      <c r="P288" s="70">
        <f t="shared" si="5"/>
        <v>1.1808991646506047E-4</v>
      </c>
      <c r="Q288" s="70">
        <f>O288/'סכום נכסי הקרן'!$C$41</f>
        <v>1.3081302328019404E-5</v>
      </c>
    </row>
    <row r="289" spans="1:17">
      <c r="A289" s="62" t="s">
        <v>1935</v>
      </c>
      <c r="B289" s="72" t="s">
        <v>1625</v>
      </c>
      <c r="C289" s="59">
        <v>9848</v>
      </c>
      <c r="D289" s="124" t="s">
        <v>1993</v>
      </c>
      <c r="E289" s="59" t="s">
        <v>1654</v>
      </c>
      <c r="F289" s="78">
        <v>45267</v>
      </c>
      <c r="G289" s="59" t="s">
        <v>1615</v>
      </c>
      <c r="H289" s="69">
        <v>0.60000000026444966</v>
      </c>
      <c r="I289" s="72" t="s">
        <v>1882</v>
      </c>
      <c r="J289" s="72" t="s">
        <v>1607</v>
      </c>
      <c r="K289" s="73">
        <v>7.6700000000000004E-2</v>
      </c>
      <c r="L289" s="73">
        <v>8.2800000044427544E-2</v>
      </c>
      <c r="M289" s="69">
        <v>2116.7453799999998</v>
      </c>
      <c r="N289" s="71">
        <v>100.39</v>
      </c>
      <c r="O289" s="69">
        <v>0.75628773800000004</v>
      </c>
      <c r="P289" s="70">
        <f t="shared" si="5"/>
        <v>2.6178769303633298E-5</v>
      </c>
      <c r="Q289" s="70">
        <f>O289/'סכום נכסי הקרן'!$C$41</f>
        <v>2.8999291902930876E-6</v>
      </c>
    </row>
    <row r="290" spans="1:17">
      <c r="A290" s="62" t="s">
        <v>1936</v>
      </c>
      <c r="B290" s="72" t="s">
        <v>1625</v>
      </c>
      <c r="C290" s="59">
        <v>8763</v>
      </c>
      <c r="D290" s="124" t="s">
        <v>1993</v>
      </c>
      <c r="E290" s="59" t="s">
        <v>1654</v>
      </c>
      <c r="F290" s="78">
        <v>44529</v>
      </c>
      <c r="G290" s="59" t="s">
        <v>1615</v>
      </c>
      <c r="H290" s="69">
        <v>0.59999999999785514</v>
      </c>
      <c r="I290" s="72" t="s">
        <v>1882</v>
      </c>
      <c r="J290" s="72" t="s">
        <v>1607</v>
      </c>
      <c r="K290" s="73">
        <v>7.7199999999999991E-2</v>
      </c>
      <c r="L290" s="73">
        <v>7.9899999999878818E-2</v>
      </c>
      <c r="M290" s="69">
        <v>517023.31383200007</v>
      </c>
      <c r="N290" s="71">
        <v>101.35</v>
      </c>
      <c r="O290" s="69">
        <v>186.492705274</v>
      </c>
      <c r="P290" s="70">
        <f t="shared" si="5"/>
        <v>6.4554127521482072E-3</v>
      </c>
      <c r="Q290" s="70">
        <f>O290/'סכום נכסי הקרן'!$C$41</f>
        <v>7.150924345685983E-4</v>
      </c>
    </row>
    <row r="291" spans="1:17">
      <c r="A291" s="62" t="s">
        <v>1936</v>
      </c>
      <c r="B291" s="72" t="s">
        <v>1625</v>
      </c>
      <c r="C291" s="59">
        <v>9327</v>
      </c>
      <c r="D291" s="124" t="s">
        <v>1993</v>
      </c>
      <c r="E291" s="59" t="s">
        <v>1654</v>
      </c>
      <c r="F291" s="78">
        <v>44880</v>
      </c>
      <c r="G291" s="59" t="s">
        <v>1615</v>
      </c>
      <c r="H291" s="69">
        <v>0.59999999996164088</v>
      </c>
      <c r="I291" s="72" t="s">
        <v>1882</v>
      </c>
      <c r="J291" s="72" t="s">
        <v>128</v>
      </c>
      <c r="K291" s="73">
        <v>7.1160000000000001E-2</v>
      </c>
      <c r="L291" s="73">
        <v>6.9600000000153442E-2</v>
      </c>
      <c r="M291" s="69">
        <v>14172.461862000002</v>
      </c>
      <c r="N291" s="71">
        <v>101.43</v>
      </c>
      <c r="O291" s="69">
        <v>5.2138591270000001</v>
      </c>
      <c r="P291" s="70">
        <f t="shared" si="5"/>
        <v>1.8047683230767373E-4</v>
      </c>
      <c r="Q291" s="70">
        <f>O291/'סכום נכסי הקרן'!$C$41</f>
        <v>1.9992155785108518E-5</v>
      </c>
    </row>
    <row r="292" spans="1:17">
      <c r="A292" s="62" t="s">
        <v>1936</v>
      </c>
      <c r="B292" s="72" t="s">
        <v>1625</v>
      </c>
      <c r="C292" s="59">
        <v>9474</v>
      </c>
      <c r="D292" s="124" t="s">
        <v>1993</v>
      </c>
      <c r="E292" s="59" t="s">
        <v>1654</v>
      </c>
      <c r="F292" s="78">
        <v>44977</v>
      </c>
      <c r="G292" s="59" t="s">
        <v>1615</v>
      </c>
      <c r="H292" s="69">
        <v>0.59999999990091224</v>
      </c>
      <c r="I292" s="72" t="s">
        <v>1882</v>
      </c>
      <c r="J292" s="72" t="s">
        <v>128</v>
      </c>
      <c r="K292" s="73">
        <v>7.1160000000000001E-2</v>
      </c>
      <c r="L292" s="73">
        <v>6.9600000014268637E-2</v>
      </c>
      <c r="M292" s="69">
        <v>5486.5067040000004</v>
      </c>
      <c r="N292" s="71">
        <v>101.43</v>
      </c>
      <c r="O292" s="69">
        <v>2.0184123970000001</v>
      </c>
      <c r="P292" s="70">
        <f t="shared" si="5"/>
        <v>6.9866996178452525E-5</v>
      </c>
      <c r="Q292" s="70">
        <f>O292/'סכום נכסי הקרן'!$C$41</f>
        <v>7.7394525046626363E-6</v>
      </c>
    </row>
    <row r="293" spans="1:17">
      <c r="A293" s="62" t="s">
        <v>1936</v>
      </c>
      <c r="B293" s="72" t="s">
        <v>1625</v>
      </c>
      <c r="C293" s="59">
        <v>9571</v>
      </c>
      <c r="D293" s="124" t="s">
        <v>1993</v>
      </c>
      <c r="E293" s="59" t="s">
        <v>1654</v>
      </c>
      <c r="F293" s="78">
        <v>45069</v>
      </c>
      <c r="G293" s="59" t="s">
        <v>1615</v>
      </c>
      <c r="H293" s="69">
        <v>0.60000000006038989</v>
      </c>
      <c r="I293" s="72" t="s">
        <v>1882</v>
      </c>
      <c r="J293" s="72" t="s">
        <v>128</v>
      </c>
      <c r="K293" s="73">
        <v>7.1160000000000001E-2</v>
      </c>
      <c r="L293" s="73">
        <v>6.9599999998550641E-2</v>
      </c>
      <c r="M293" s="69">
        <v>9002.2504599999993</v>
      </c>
      <c r="N293" s="71">
        <v>101.43</v>
      </c>
      <c r="O293" s="69">
        <v>3.3118075130000002</v>
      </c>
      <c r="P293" s="70">
        <f t="shared" si="5"/>
        <v>1.1463764451628136E-4</v>
      </c>
      <c r="Q293" s="70">
        <f>O293/'סכום נכסי הקרן'!$C$41</f>
        <v>1.2698880065117033E-5</v>
      </c>
    </row>
    <row r="294" spans="1:17">
      <c r="A294" s="62" t="s">
        <v>1936</v>
      </c>
      <c r="B294" s="72" t="s">
        <v>1625</v>
      </c>
      <c r="C294" s="59">
        <v>9849</v>
      </c>
      <c r="D294" s="124" t="s">
        <v>1993</v>
      </c>
      <c r="E294" s="59" t="s">
        <v>1654</v>
      </c>
      <c r="F294" s="78">
        <v>45267</v>
      </c>
      <c r="G294" s="59" t="s">
        <v>1615</v>
      </c>
      <c r="H294" s="69">
        <v>0.60000000006813159</v>
      </c>
      <c r="I294" s="72" t="s">
        <v>1882</v>
      </c>
      <c r="J294" s="72" t="s">
        <v>128</v>
      </c>
      <c r="K294" s="73">
        <v>7.0110000000000006E-2</v>
      </c>
      <c r="L294" s="73">
        <v>7.0300000002589014E-2</v>
      </c>
      <c r="M294" s="69">
        <v>8041.1993979999997</v>
      </c>
      <c r="N294" s="71">
        <v>100.65</v>
      </c>
      <c r="O294" s="69">
        <v>2.9355004079999993</v>
      </c>
      <c r="P294" s="70">
        <f t="shared" si="5"/>
        <v>1.016118391327844E-4</v>
      </c>
      <c r="Q294" s="70">
        <f>O294/'סכום נכסי הקרן'!$C$41</f>
        <v>1.1255958405181053E-5</v>
      </c>
    </row>
    <row r="295" spans="1:17">
      <c r="A295" s="62" t="s">
        <v>1937</v>
      </c>
      <c r="B295" s="72" t="s">
        <v>1625</v>
      </c>
      <c r="C295" s="59">
        <v>9382</v>
      </c>
      <c r="D295" s="124" t="s">
        <v>1993</v>
      </c>
      <c r="E295" s="59" t="s">
        <v>1654</v>
      </c>
      <c r="F295" s="78">
        <v>44341</v>
      </c>
      <c r="G295" s="59" t="s">
        <v>1615</v>
      </c>
      <c r="H295" s="69">
        <v>0.23000000000279791</v>
      </c>
      <c r="I295" s="72" t="s">
        <v>1882</v>
      </c>
      <c r="J295" s="72" t="s">
        <v>122</v>
      </c>
      <c r="K295" s="73">
        <v>7.9724000000000003E-2</v>
      </c>
      <c r="L295" s="73">
        <v>8.8600000000169932E-2</v>
      </c>
      <c r="M295" s="69">
        <v>53137.891091999998</v>
      </c>
      <c r="N295" s="71">
        <v>100.14</v>
      </c>
      <c r="O295" s="69">
        <v>193.000948102</v>
      </c>
      <c r="P295" s="70">
        <f t="shared" si="5"/>
        <v>6.6806944524925782E-3</v>
      </c>
      <c r="Q295" s="70">
        <f>O295/'סכום נכסי הקרן'!$C$41</f>
        <v>7.4004780856995868E-4</v>
      </c>
    </row>
    <row r="296" spans="1:17">
      <c r="A296" s="62" t="s">
        <v>1937</v>
      </c>
      <c r="B296" s="72" t="s">
        <v>1625</v>
      </c>
      <c r="C296" s="59">
        <v>9410</v>
      </c>
      <c r="D296" s="124" t="s">
        <v>1993</v>
      </c>
      <c r="E296" s="59" t="s">
        <v>1654</v>
      </c>
      <c r="F296" s="78">
        <v>44946</v>
      </c>
      <c r="G296" s="59" t="s">
        <v>1615</v>
      </c>
      <c r="H296" s="69">
        <v>0.22999999999999998</v>
      </c>
      <c r="I296" s="72" t="s">
        <v>1882</v>
      </c>
      <c r="J296" s="72" t="s">
        <v>122</v>
      </c>
      <c r="K296" s="73">
        <v>7.9724000000000003E-2</v>
      </c>
      <c r="L296" s="73">
        <v>8.8599999981422636E-2</v>
      </c>
      <c r="M296" s="69">
        <v>148.20444499999999</v>
      </c>
      <c r="N296" s="71">
        <v>100.14</v>
      </c>
      <c r="O296" s="69">
        <v>0.5382901000000001</v>
      </c>
      <c r="P296" s="70">
        <f t="shared" si="5"/>
        <v>1.8632818751756226E-5</v>
      </c>
      <c r="Q296" s="70">
        <f>O296/'סכום נכסי הקרן'!$C$41</f>
        <v>2.0640334298739949E-6</v>
      </c>
    </row>
    <row r="297" spans="1:17">
      <c r="A297" s="62" t="s">
        <v>1937</v>
      </c>
      <c r="B297" s="72" t="s">
        <v>1625</v>
      </c>
      <c r="C297" s="59">
        <v>9460</v>
      </c>
      <c r="D297" s="124" t="s">
        <v>1993</v>
      </c>
      <c r="E297" s="59" t="s">
        <v>1654</v>
      </c>
      <c r="F297" s="78">
        <v>44978</v>
      </c>
      <c r="G297" s="59" t="s">
        <v>1615</v>
      </c>
      <c r="H297" s="69">
        <v>0.22999999964631623</v>
      </c>
      <c r="I297" s="72" t="s">
        <v>1882</v>
      </c>
      <c r="J297" s="72" t="s">
        <v>122</v>
      </c>
      <c r="K297" s="73">
        <v>7.9724000000000003E-2</v>
      </c>
      <c r="L297" s="73">
        <v>8.8599999941234076E-2</v>
      </c>
      <c r="M297" s="69">
        <v>202.39650700000001</v>
      </c>
      <c r="N297" s="71">
        <v>100.14</v>
      </c>
      <c r="O297" s="69">
        <v>0.73511986200000001</v>
      </c>
      <c r="P297" s="70">
        <f t="shared" si="5"/>
        <v>2.5446046935401647E-5</v>
      </c>
      <c r="Q297" s="70">
        <f>O297/'סכום נכסי הקרן'!$C$41</f>
        <v>2.8187625411137184E-6</v>
      </c>
    </row>
    <row r="298" spans="1:17">
      <c r="A298" s="62" t="s">
        <v>1937</v>
      </c>
      <c r="B298" s="72" t="s">
        <v>1625</v>
      </c>
      <c r="C298" s="59">
        <v>9511</v>
      </c>
      <c r="D298" s="124" t="s">
        <v>1993</v>
      </c>
      <c r="E298" s="59" t="s">
        <v>1654</v>
      </c>
      <c r="F298" s="78">
        <v>45005</v>
      </c>
      <c r="G298" s="59" t="s">
        <v>1615</v>
      </c>
      <c r="H298" s="69">
        <v>0.23000000086450795</v>
      </c>
      <c r="I298" s="72" t="s">
        <v>1882</v>
      </c>
      <c r="J298" s="72" t="s">
        <v>122</v>
      </c>
      <c r="K298" s="73">
        <v>7.9660000000000009E-2</v>
      </c>
      <c r="L298" s="73">
        <v>8.8600000001571824E-2</v>
      </c>
      <c r="M298" s="69">
        <v>105.096879</v>
      </c>
      <c r="N298" s="71">
        <v>100.14</v>
      </c>
      <c r="O298" s="69">
        <v>0.38172002900000002</v>
      </c>
      <c r="P298" s="70">
        <f t="shared" si="5"/>
        <v>1.3213172811969103E-5</v>
      </c>
      <c r="Q298" s="70">
        <f>O298/'סכום נכסי הקרן'!$C$41</f>
        <v>1.4636771151995378E-6</v>
      </c>
    </row>
    <row r="299" spans="1:17">
      <c r="A299" s="62" t="s">
        <v>1937</v>
      </c>
      <c r="B299" s="72" t="s">
        <v>1625</v>
      </c>
      <c r="C299" s="59">
        <v>9540</v>
      </c>
      <c r="D299" s="124" t="s">
        <v>1993</v>
      </c>
      <c r="E299" s="59" t="s">
        <v>1654</v>
      </c>
      <c r="F299" s="78">
        <v>45036</v>
      </c>
      <c r="G299" s="59" t="s">
        <v>1615</v>
      </c>
      <c r="H299" s="69">
        <v>0.22999999978490887</v>
      </c>
      <c r="I299" s="72" t="s">
        <v>1882</v>
      </c>
      <c r="J299" s="72" t="s">
        <v>122</v>
      </c>
      <c r="K299" s="73">
        <v>7.9724000000000003E-2</v>
      </c>
      <c r="L299" s="73">
        <v>8.8600000017207317E-2</v>
      </c>
      <c r="M299" s="69">
        <v>384.01089300000001</v>
      </c>
      <c r="N299" s="71">
        <v>100.14</v>
      </c>
      <c r="O299" s="69">
        <v>1.3947574099999998</v>
      </c>
      <c r="P299" s="70">
        <f t="shared" si="5"/>
        <v>4.8279286621096943E-5</v>
      </c>
      <c r="Q299" s="70">
        <f>O299/'סכום נכסי הקרן'!$C$41</f>
        <v>5.3480937524291618E-6</v>
      </c>
    </row>
    <row r="300" spans="1:17">
      <c r="A300" s="62" t="s">
        <v>1937</v>
      </c>
      <c r="B300" s="72" t="s">
        <v>1625</v>
      </c>
      <c r="C300" s="59">
        <v>9562</v>
      </c>
      <c r="D300" s="124" t="s">
        <v>1993</v>
      </c>
      <c r="E300" s="59" t="s">
        <v>1654</v>
      </c>
      <c r="F300" s="78">
        <v>45068</v>
      </c>
      <c r="G300" s="59" t="s">
        <v>1615</v>
      </c>
      <c r="H300" s="69">
        <v>0.2299999994825897</v>
      </c>
      <c r="I300" s="72" t="s">
        <v>1882</v>
      </c>
      <c r="J300" s="72" t="s">
        <v>122</v>
      </c>
      <c r="K300" s="73">
        <v>7.9724000000000003E-2</v>
      </c>
      <c r="L300" s="73">
        <v>8.8600000040066129E-2</v>
      </c>
      <c r="M300" s="69">
        <v>207.52692500000001</v>
      </c>
      <c r="N300" s="71">
        <v>100.14</v>
      </c>
      <c r="O300" s="69">
        <v>0.75375389299999995</v>
      </c>
      <c r="P300" s="70">
        <f t="shared" si="5"/>
        <v>2.609106069701013E-5</v>
      </c>
      <c r="Q300" s="70">
        <f>O300/'סכום נכסי הקרן'!$C$41</f>
        <v>2.8902133497340298E-6</v>
      </c>
    </row>
    <row r="301" spans="1:17">
      <c r="A301" s="62" t="s">
        <v>1937</v>
      </c>
      <c r="B301" s="72" t="s">
        <v>1625</v>
      </c>
      <c r="C301" s="59">
        <v>9603</v>
      </c>
      <c r="D301" s="124" t="s">
        <v>1993</v>
      </c>
      <c r="E301" s="59" t="s">
        <v>1654</v>
      </c>
      <c r="F301" s="78">
        <v>45097</v>
      </c>
      <c r="G301" s="59" t="s">
        <v>1615</v>
      </c>
      <c r="H301" s="69">
        <v>0.23000000018687816</v>
      </c>
      <c r="I301" s="72" t="s">
        <v>1882</v>
      </c>
      <c r="J301" s="72" t="s">
        <v>122</v>
      </c>
      <c r="K301" s="73">
        <v>7.9724000000000003E-2</v>
      </c>
      <c r="L301" s="73">
        <v>8.8600000000339782E-2</v>
      </c>
      <c r="M301" s="69">
        <v>162.06116399999999</v>
      </c>
      <c r="N301" s="71">
        <v>100.14</v>
      </c>
      <c r="O301" s="69">
        <v>0.58861874299999994</v>
      </c>
      <c r="P301" s="70">
        <f t="shared" si="5"/>
        <v>2.0374936028371273E-5</v>
      </c>
      <c r="Q301" s="70">
        <f>O301/'סכום נכסי הקרן'!$C$41</f>
        <v>2.257014875440602E-6</v>
      </c>
    </row>
    <row r="302" spans="1:17">
      <c r="A302" s="62" t="s">
        <v>1937</v>
      </c>
      <c r="B302" s="72" t="s">
        <v>1625</v>
      </c>
      <c r="C302" s="59">
        <v>9659</v>
      </c>
      <c r="D302" s="124" t="s">
        <v>1993</v>
      </c>
      <c r="E302" s="59" t="s">
        <v>1654</v>
      </c>
      <c r="F302" s="78">
        <v>45159</v>
      </c>
      <c r="G302" s="59" t="s">
        <v>1615</v>
      </c>
      <c r="H302" s="69">
        <v>0.23000000014537583</v>
      </c>
      <c r="I302" s="72" t="s">
        <v>1882</v>
      </c>
      <c r="J302" s="72" t="s">
        <v>122</v>
      </c>
      <c r="K302" s="73">
        <v>7.9724000000000003E-2</v>
      </c>
      <c r="L302" s="73">
        <v>8.8599999973832333E-2</v>
      </c>
      <c r="M302" s="69">
        <v>397.71497499999998</v>
      </c>
      <c r="N302" s="71">
        <v>100.14</v>
      </c>
      <c r="O302" s="69">
        <v>1.444531673</v>
      </c>
      <c r="P302" s="70">
        <f t="shared" si="5"/>
        <v>5.0002214129853375E-5</v>
      </c>
      <c r="Q302" s="70">
        <f>O302/'סכום נכסי הקרן'!$C$41</f>
        <v>5.5389494690387393E-6</v>
      </c>
    </row>
    <row r="303" spans="1:17">
      <c r="A303" s="62" t="s">
        <v>1937</v>
      </c>
      <c r="B303" s="72" t="s">
        <v>1625</v>
      </c>
      <c r="C303" s="59">
        <v>9749</v>
      </c>
      <c r="D303" s="124" t="s">
        <v>1993</v>
      </c>
      <c r="E303" s="59" t="s">
        <v>1654</v>
      </c>
      <c r="F303" s="78">
        <v>45189</v>
      </c>
      <c r="G303" s="59" t="s">
        <v>1615</v>
      </c>
      <c r="H303" s="69">
        <v>0.22999999989023495</v>
      </c>
      <c r="I303" s="72" t="s">
        <v>1882</v>
      </c>
      <c r="J303" s="72" t="s">
        <v>122</v>
      </c>
      <c r="K303" s="73">
        <v>7.9724000000000003E-2</v>
      </c>
      <c r="L303" s="73">
        <v>8.8600000047198979E-2</v>
      </c>
      <c r="M303" s="69">
        <v>200.66458900000001</v>
      </c>
      <c r="N303" s="71">
        <v>100.14</v>
      </c>
      <c r="O303" s="69">
        <v>0.72882939599999996</v>
      </c>
      <c r="P303" s="70">
        <f t="shared" si="5"/>
        <v>2.5228303542309177E-5</v>
      </c>
      <c r="Q303" s="70">
        <f>O303/'סכום נכסי הקרן'!$C$41</f>
        <v>2.7946422161932232E-6</v>
      </c>
    </row>
    <row r="304" spans="1:17">
      <c r="A304" s="62" t="s">
        <v>1937</v>
      </c>
      <c r="B304" s="72" t="s">
        <v>1625</v>
      </c>
      <c r="C304" s="59">
        <v>9805</v>
      </c>
      <c r="D304" s="124" t="s">
        <v>1993</v>
      </c>
      <c r="E304" s="59" t="s">
        <v>1654</v>
      </c>
      <c r="F304" s="78">
        <v>45219</v>
      </c>
      <c r="G304" s="59" t="s">
        <v>1615</v>
      </c>
      <c r="H304" s="69">
        <v>0.23000000000000004</v>
      </c>
      <c r="I304" s="72" t="s">
        <v>1882</v>
      </c>
      <c r="J304" s="72" t="s">
        <v>122</v>
      </c>
      <c r="K304" s="73">
        <v>7.9724000000000003E-2</v>
      </c>
      <c r="L304" s="73">
        <v>8.8599999946054595E-2</v>
      </c>
      <c r="M304" s="69">
        <v>204.15044300000002</v>
      </c>
      <c r="N304" s="71">
        <v>100.14</v>
      </c>
      <c r="O304" s="69">
        <v>0.74149029999999994</v>
      </c>
      <c r="P304" s="70">
        <f t="shared" si="5"/>
        <v>2.5666558545448534E-5</v>
      </c>
      <c r="Q304" s="70">
        <f>O304/'סכום נכסי הקרן'!$C$41</f>
        <v>2.8431895127316982E-6</v>
      </c>
    </row>
    <row r="305" spans="1:17">
      <c r="A305" s="62" t="s">
        <v>1937</v>
      </c>
      <c r="B305" s="72" t="s">
        <v>1625</v>
      </c>
      <c r="C305" s="59">
        <v>9824</v>
      </c>
      <c r="D305" s="124" t="s">
        <v>1993</v>
      </c>
      <c r="E305" s="59" t="s">
        <v>1654</v>
      </c>
      <c r="F305" s="78">
        <v>45250</v>
      </c>
      <c r="G305" s="59" t="s">
        <v>1615</v>
      </c>
      <c r="H305" s="69">
        <v>0.2299999997461723</v>
      </c>
      <c r="I305" s="72" t="s">
        <v>1882</v>
      </c>
      <c r="J305" s="72" t="s">
        <v>122</v>
      </c>
      <c r="K305" s="73">
        <v>7.9724000000000003E-2</v>
      </c>
      <c r="L305" s="73">
        <v>8.8599999918775138E-2</v>
      </c>
      <c r="M305" s="69">
        <v>151.85668799999999</v>
      </c>
      <c r="N305" s="71">
        <v>100.14</v>
      </c>
      <c r="O305" s="69">
        <v>0.55155531800000002</v>
      </c>
      <c r="P305" s="70">
        <f t="shared" si="5"/>
        <v>1.9091991979531606E-5</v>
      </c>
      <c r="Q305" s="70">
        <f>O305/'סכום נכסי הקרן'!$C$41</f>
        <v>2.1148979235857801E-6</v>
      </c>
    </row>
    <row r="306" spans="1:17">
      <c r="A306" s="62" t="s">
        <v>1938</v>
      </c>
      <c r="B306" s="72" t="s">
        <v>1616</v>
      </c>
      <c r="C306" s="59">
        <v>6211</v>
      </c>
      <c r="D306" s="124" t="s">
        <v>1993</v>
      </c>
      <c r="E306" s="59" t="s">
        <v>432</v>
      </c>
      <c r="F306" s="78">
        <v>43186</v>
      </c>
      <c r="G306" s="59" t="s">
        <v>291</v>
      </c>
      <c r="H306" s="69">
        <v>3.3299999999984013</v>
      </c>
      <c r="I306" s="72" t="s">
        <v>632</v>
      </c>
      <c r="J306" s="72" t="s">
        <v>122</v>
      </c>
      <c r="K306" s="73">
        <v>4.8000000000000001E-2</v>
      </c>
      <c r="L306" s="73">
        <v>6.009999999998486E-2</v>
      </c>
      <c r="M306" s="69">
        <v>134062.26274100001</v>
      </c>
      <c r="N306" s="71">
        <v>97.74</v>
      </c>
      <c r="O306" s="69">
        <v>475.25473577199995</v>
      </c>
      <c r="P306" s="70">
        <f t="shared" si="5"/>
        <v>1.6450860516575485E-2</v>
      </c>
      <c r="Q306" s="70">
        <f>O306/'סכום נכסי הקרן'!$C$41</f>
        <v>1.8223290050092694E-3</v>
      </c>
    </row>
    <row r="307" spans="1:17">
      <c r="A307" s="62" t="s">
        <v>1938</v>
      </c>
      <c r="B307" s="72" t="s">
        <v>1616</v>
      </c>
      <c r="C307" s="59">
        <v>6831</v>
      </c>
      <c r="D307" s="124" t="s">
        <v>1993</v>
      </c>
      <c r="E307" s="59" t="s">
        <v>432</v>
      </c>
      <c r="F307" s="78">
        <v>43552</v>
      </c>
      <c r="G307" s="59" t="s">
        <v>291</v>
      </c>
      <c r="H307" s="69">
        <v>3.3299999999982761</v>
      </c>
      <c r="I307" s="72" t="s">
        <v>632</v>
      </c>
      <c r="J307" s="72" t="s">
        <v>122</v>
      </c>
      <c r="K307" s="73">
        <v>4.5999999999999999E-2</v>
      </c>
      <c r="L307" s="73">
        <v>6.4399999999991367E-2</v>
      </c>
      <c r="M307" s="69">
        <v>66860.498588999995</v>
      </c>
      <c r="N307" s="71">
        <v>95.72</v>
      </c>
      <c r="O307" s="69">
        <v>232.12388878000004</v>
      </c>
      <c r="P307" s="70">
        <f t="shared" si="5"/>
        <v>8.0349282804765693E-3</v>
      </c>
      <c r="Q307" s="70">
        <f>O307/'סכום נכסי הקרן'!$C$41</f>
        <v>8.9006182040924243E-4</v>
      </c>
    </row>
    <row r="308" spans="1:17">
      <c r="A308" s="62" t="s">
        <v>1938</v>
      </c>
      <c r="B308" s="72" t="s">
        <v>1616</v>
      </c>
      <c r="C308" s="59">
        <v>7598</v>
      </c>
      <c r="D308" s="124" t="s">
        <v>1993</v>
      </c>
      <c r="E308" s="59" t="s">
        <v>432</v>
      </c>
      <c r="F308" s="78">
        <v>43942</v>
      </c>
      <c r="G308" s="59" t="s">
        <v>291</v>
      </c>
      <c r="H308" s="69">
        <v>3.2600000000001708</v>
      </c>
      <c r="I308" s="72" t="s">
        <v>632</v>
      </c>
      <c r="J308" s="72" t="s">
        <v>122</v>
      </c>
      <c r="K308" s="73">
        <v>5.4400000000000004E-2</v>
      </c>
      <c r="L308" s="73">
        <v>7.5999999999974449E-2</v>
      </c>
      <c r="M308" s="69">
        <v>67941.737221999996</v>
      </c>
      <c r="N308" s="71">
        <v>95.24</v>
      </c>
      <c r="O308" s="69">
        <v>234.69487549599995</v>
      </c>
      <c r="P308" s="70">
        <f t="shared" si="5"/>
        <v>8.1239225411780004E-3</v>
      </c>
      <c r="Q308" s="70">
        <f>O308/'סכום נכסי הקרן'!$C$41</f>
        <v>8.9992007812118207E-4</v>
      </c>
    </row>
    <row r="309" spans="1:17">
      <c r="A309" s="62" t="s">
        <v>1939</v>
      </c>
      <c r="B309" s="72" t="s">
        <v>1625</v>
      </c>
      <c r="C309" s="59">
        <v>9459</v>
      </c>
      <c r="D309" s="124" t="s">
        <v>1993</v>
      </c>
      <c r="E309" s="59" t="s">
        <v>276</v>
      </c>
      <c r="F309" s="78">
        <v>44195</v>
      </c>
      <c r="G309" s="59" t="s">
        <v>1615</v>
      </c>
      <c r="H309" s="69">
        <v>2.6100000000000003</v>
      </c>
      <c r="I309" s="72" t="s">
        <v>1882</v>
      </c>
      <c r="J309" s="72" t="s">
        <v>125</v>
      </c>
      <c r="K309" s="73">
        <v>7.3550000000000004E-2</v>
      </c>
      <c r="L309" s="73">
        <v>7.4099999999999999E-2</v>
      </c>
      <c r="M309" s="69">
        <v>27903.98</v>
      </c>
      <c r="N309" s="71">
        <v>100.53</v>
      </c>
      <c r="O309" s="69">
        <v>129.62488000000002</v>
      </c>
      <c r="P309" s="70">
        <f t="shared" si="5"/>
        <v>4.4869428116143147E-3</v>
      </c>
      <c r="Q309" s="70">
        <f>O309/'סכום נכסי הקרן'!$C$41</f>
        <v>4.9703697999165322E-4</v>
      </c>
    </row>
    <row r="310" spans="1:17">
      <c r="A310" s="62" t="s">
        <v>1939</v>
      </c>
      <c r="B310" s="72" t="s">
        <v>1625</v>
      </c>
      <c r="C310" s="59">
        <v>9448</v>
      </c>
      <c r="D310" s="124" t="s">
        <v>1993</v>
      </c>
      <c r="E310" s="59" t="s">
        <v>276</v>
      </c>
      <c r="F310" s="78">
        <v>43788</v>
      </c>
      <c r="G310" s="59" t="s">
        <v>1615</v>
      </c>
      <c r="H310" s="69">
        <v>2.6700000000000004</v>
      </c>
      <c r="I310" s="72" t="s">
        <v>1882</v>
      </c>
      <c r="J310" s="72" t="s">
        <v>124</v>
      </c>
      <c r="K310" s="73">
        <v>6.0560000000000003E-2</v>
      </c>
      <c r="L310" s="73">
        <v>6.0499999999999991E-2</v>
      </c>
      <c r="M310" s="69">
        <v>108229</v>
      </c>
      <c r="N310" s="71">
        <v>100.52</v>
      </c>
      <c r="O310" s="69">
        <v>436.42914000000002</v>
      </c>
      <c r="P310" s="70">
        <f t="shared" si="5"/>
        <v>1.5106919231107617E-2</v>
      </c>
      <c r="Q310" s="70">
        <f>O310/'סכום נכסי הקרן'!$C$41</f>
        <v>1.6734551401394115E-3</v>
      </c>
    </row>
    <row r="311" spans="1:17">
      <c r="A311" s="62" t="s">
        <v>1939</v>
      </c>
      <c r="B311" s="72" t="s">
        <v>1625</v>
      </c>
      <c r="C311" s="59">
        <v>9617</v>
      </c>
      <c r="D311" s="124" t="s">
        <v>1993</v>
      </c>
      <c r="E311" s="59" t="s">
        <v>276</v>
      </c>
      <c r="F311" s="78">
        <v>45099</v>
      </c>
      <c r="G311" s="59" t="s">
        <v>1615</v>
      </c>
      <c r="H311" s="69">
        <v>2.67</v>
      </c>
      <c r="I311" s="72" t="s">
        <v>1882</v>
      </c>
      <c r="J311" s="72" t="s">
        <v>124</v>
      </c>
      <c r="K311" s="73">
        <v>6.0560000000000003E-2</v>
      </c>
      <c r="L311" s="73">
        <v>5.9400000000000001E-2</v>
      </c>
      <c r="M311" s="69">
        <v>1890.75</v>
      </c>
      <c r="N311" s="71">
        <v>100.8</v>
      </c>
      <c r="O311" s="69">
        <v>7.6455900000000003</v>
      </c>
      <c r="P311" s="70">
        <f t="shared" si="5"/>
        <v>2.6465077607825196E-4</v>
      </c>
      <c r="Q311" s="70">
        <f>O311/'סכום נכסי הקרן'!$C$41</f>
        <v>2.9316447304363049E-5</v>
      </c>
    </row>
    <row r="312" spans="1:17">
      <c r="A312" s="62" t="s">
        <v>1939</v>
      </c>
      <c r="B312" s="72" t="s">
        <v>1625</v>
      </c>
      <c r="C312" s="59">
        <v>9802</v>
      </c>
      <c r="D312" s="124" t="s">
        <v>1993</v>
      </c>
      <c r="E312" s="59" t="s">
        <v>276</v>
      </c>
      <c r="F312" s="78">
        <v>45210</v>
      </c>
      <c r="G312" s="59" t="s">
        <v>1615</v>
      </c>
      <c r="H312" s="69">
        <v>2.67</v>
      </c>
      <c r="I312" s="72" t="s">
        <v>1882</v>
      </c>
      <c r="J312" s="72" t="s">
        <v>124</v>
      </c>
      <c r="K312" s="73">
        <v>6.0560000000000003E-2</v>
      </c>
      <c r="L312" s="73">
        <v>5.9399999999999994E-2</v>
      </c>
      <c r="M312" s="69">
        <v>1722.33</v>
      </c>
      <c r="N312" s="71">
        <v>100.8</v>
      </c>
      <c r="O312" s="69">
        <v>6.9645799999999998</v>
      </c>
      <c r="P312" s="70">
        <f t="shared" si="5"/>
        <v>2.4107773266145215E-4</v>
      </c>
      <c r="Q312" s="70">
        <f>O312/'סכום נכסי הקרן'!$C$41</f>
        <v>2.6705165012382403E-5</v>
      </c>
    </row>
    <row r="313" spans="1:17">
      <c r="A313" s="62" t="s">
        <v>1939</v>
      </c>
      <c r="B313" s="72" t="s">
        <v>1625</v>
      </c>
      <c r="C313" s="59">
        <v>9887</v>
      </c>
      <c r="D313" s="124" t="s">
        <v>1993</v>
      </c>
      <c r="E313" s="59" t="s">
        <v>276</v>
      </c>
      <c r="F313" s="78">
        <v>45282</v>
      </c>
      <c r="G313" s="59" t="s">
        <v>1615</v>
      </c>
      <c r="H313" s="69">
        <v>2.67</v>
      </c>
      <c r="I313" s="72" t="s">
        <v>1882</v>
      </c>
      <c r="J313" s="72" t="s">
        <v>124</v>
      </c>
      <c r="K313" s="73">
        <v>6.0479999999999999E-2</v>
      </c>
      <c r="L313" s="73">
        <v>5.9500000000000004E-2</v>
      </c>
      <c r="M313" s="69">
        <v>1338.26</v>
      </c>
      <c r="N313" s="71">
        <v>100.9</v>
      </c>
      <c r="O313" s="69">
        <v>5.4169</v>
      </c>
      <c r="P313" s="70">
        <f t="shared" si="5"/>
        <v>1.8750505702480556E-4</v>
      </c>
      <c r="Q313" s="70">
        <f>O313/'סכום נכסי הקרן'!$C$41</f>
        <v>2.0770700940411947E-5</v>
      </c>
    </row>
    <row r="314" spans="1:17">
      <c r="A314" s="62" t="s">
        <v>1940</v>
      </c>
      <c r="B314" s="72" t="s">
        <v>1625</v>
      </c>
      <c r="C314" s="59">
        <v>9047</v>
      </c>
      <c r="D314" s="124" t="s">
        <v>1993</v>
      </c>
      <c r="E314" s="59" t="s">
        <v>276</v>
      </c>
      <c r="F314" s="78">
        <v>44677</v>
      </c>
      <c r="G314" s="59" t="s">
        <v>1615</v>
      </c>
      <c r="H314" s="69">
        <v>2.6299999999853849</v>
      </c>
      <c r="I314" s="72" t="s">
        <v>1882</v>
      </c>
      <c r="J314" s="72" t="s">
        <v>1607</v>
      </c>
      <c r="K314" s="73">
        <v>0.1148</v>
      </c>
      <c r="L314" s="73">
        <v>0.12209999999894133</v>
      </c>
      <c r="M314" s="69">
        <v>157649.627378</v>
      </c>
      <c r="N314" s="71">
        <v>100</v>
      </c>
      <c r="O314" s="69">
        <v>56.107500514000002</v>
      </c>
      <c r="P314" s="70">
        <f t="shared" si="5"/>
        <v>1.9421514304116519E-3</v>
      </c>
      <c r="Q314" s="70">
        <f>O314/'סכום נכסי הקרן'!$C$41</f>
        <v>2.1514004572547097E-4</v>
      </c>
    </row>
    <row r="315" spans="1:17">
      <c r="A315" s="62" t="s">
        <v>1940</v>
      </c>
      <c r="B315" s="72" t="s">
        <v>1625</v>
      </c>
      <c r="C315" s="59">
        <v>9048</v>
      </c>
      <c r="D315" s="124" t="s">
        <v>1993</v>
      </c>
      <c r="E315" s="59" t="s">
        <v>276</v>
      </c>
      <c r="F315" s="78">
        <v>44677</v>
      </c>
      <c r="G315" s="59" t="s">
        <v>1615</v>
      </c>
      <c r="H315" s="69">
        <v>2.7800000000058844</v>
      </c>
      <c r="I315" s="72" t="s">
        <v>1882</v>
      </c>
      <c r="J315" s="72" t="s">
        <v>1607</v>
      </c>
      <c r="K315" s="73">
        <v>7.5600000000000001E-2</v>
      </c>
      <c r="L315" s="73">
        <v>7.9300000000172635E-2</v>
      </c>
      <c r="M315" s="69">
        <v>506107.66921399994</v>
      </c>
      <c r="N315" s="71">
        <v>100</v>
      </c>
      <c r="O315" s="69">
        <v>180.12371947300002</v>
      </c>
      <c r="P315" s="70">
        <f t="shared" si="5"/>
        <v>6.2349514097186486E-3</v>
      </c>
      <c r="Q315" s="70">
        <f>O315/'סכום נכסי הקרן'!$C$41</f>
        <v>6.906710312998836E-4</v>
      </c>
    </row>
    <row r="316" spans="1:17">
      <c r="A316" s="62" t="s">
        <v>1940</v>
      </c>
      <c r="B316" s="72" t="s">
        <v>1625</v>
      </c>
      <c r="C316" s="59">
        <v>9074</v>
      </c>
      <c r="D316" s="124" t="s">
        <v>1993</v>
      </c>
      <c r="E316" s="59" t="s">
        <v>276</v>
      </c>
      <c r="F316" s="78">
        <v>44684</v>
      </c>
      <c r="G316" s="59" t="s">
        <v>1615</v>
      </c>
      <c r="H316" s="69">
        <v>2.7200000001377482</v>
      </c>
      <c r="I316" s="72" t="s">
        <v>1882</v>
      </c>
      <c r="J316" s="72" t="s">
        <v>1607</v>
      </c>
      <c r="K316" s="73">
        <v>7.9399999999999998E-2</v>
      </c>
      <c r="L316" s="73">
        <v>8.1500000003336071E-2</v>
      </c>
      <c r="M316" s="69">
        <v>25602.435213000001</v>
      </c>
      <c r="N316" s="71">
        <v>101.98</v>
      </c>
      <c r="O316" s="69">
        <v>9.2923227260000001</v>
      </c>
      <c r="P316" s="70">
        <f t="shared" si="5"/>
        <v>3.2165214470112545E-4</v>
      </c>
      <c r="Q316" s="70">
        <f>O316/'סכום נכסי הקרן'!$C$41</f>
        <v>3.5630721701257088E-5</v>
      </c>
    </row>
    <row r="317" spans="1:17">
      <c r="A317" s="62" t="s">
        <v>1940</v>
      </c>
      <c r="B317" s="72" t="s">
        <v>1625</v>
      </c>
      <c r="C317" s="59">
        <v>9220</v>
      </c>
      <c r="D317" s="124" t="s">
        <v>1993</v>
      </c>
      <c r="E317" s="59" t="s">
        <v>276</v>
      </c>
      <c r="F317" s="78">
        <v>44811</v>
      </c>
      <c r="G317" s="59" t="s">
        <v>1615</v>
      </c>
      <c r="H317" s="69">
        <v>2.750000000092224</v>
      </c>
      <c r="I317" s="72" t="s">
        <v>1882</v>
      </c>
      <c r="J317" s="72" t="s">
        <v>1607</v>
      </c>
      <c r="K317" s="73">
        <v>7.8700000000000006E-2</v>
      </c>
      <c r="L317" s="73">
        <v>8.3300000003150382E-2</v>
      </c>
      <c r="M317" s="69">
        <v>37886.558578999997</v>
      </c>
      <c r="N317" s="71">
        <v>100.52</v>
      </c>
      <c r="O317" s="69">
        <v>13.553941780999999</v>
      </c>
      <c r="P317" s="70">
        <f t="shared" si="5"/>
        <v>4.6916735154005042E-4</v>
      </c>
      <c r="Q317" s="70">
        <f>O317/'סכום נכסי הקרן'!$C$41</f>
        <v>5.1971583617365184E-5</v>
      </c>
    </row>
    <row r="318" spans="1:17">
      <c r="A318" s="62" t="s">
        <v>1940</v>
      </c>
      <c r="B318" s="72" t="s">
        <v>1625</v>
      </c>
      <c r="C318" s="59">
        <v>9599</v>
      </c>
      <c r="D318" s="124" t="s">
        <v>1993</v>
      </c>
      <c r="E318" s="59" t="s">
        <v>276</v>
      </c>
      <c r="F318" s="78">
        <v>45089</v>
      </c>
      <c r="G318" s="59" t="s">
        <v>1615</v>
      </c>
      <c r="H318" s="69">
        <v>2.7499999999806222</v>
      </c>
      <c r="I318" s="72" t="s">
        <v>1882</v>
      </c>
      <c r="J318" s="72" t="s">
        <v>1607</v>
      </c>
      <c r="K318" s="73">
        <v>7.8700000000000006E-2</v>
      </c>
      <c r="L318" s="73">
        <v>8.3299999999759733E-2</v>
      </c>
      <c r="M318" s="69">
        <v>36101.299117000002</v>
      </c>
      <c r="N318" s="71">
        <v>100.41</v>
      </c>
      <c r="O318" s="69">
        <v>12.901131306999998</v>
      </c>
      <c r="P318" s="70">
        <f t="shared" si="5"/>
        <v>4.4657042984059864E-4</v>
      </c>
      <c r="Q318" s="70">
        <f>O318/'סכום נכסי הקרן'!$C$41</f>
        <v>4.9468430314512526E-5</v>
      </c>
    </row>
    <row r="319" spans="1:17">
      <c r="A319" s="62" t="s">
        <v>1940</v>
      </c>
      <c r="B319" s="72" t="s">
        <v>1625</v>
      </c>
      <c r="C319" s="59">
        <v>9748</v>
      </c>
      <c r="D319" s="124" t="s">
        <v>1993</v>
      </c>
      <c r="E319" s="59" t="s">
        <v>276</v>
      </c>
      <c r="F319" s="78">
        <v>45180</v>
      </c>
      <c r="G319" s="59" t="s">
        <v>1615</v>
      </c>
      <c r="H319" s="69">
        <v>2.7499999999331024</v>
      </c>
      <c r="I319" s="72" t="s">
        <v>1882</v>
      </c>
      <c r="J319" s="72" t="s">
        <v>1607</v>
      </c>
      <c r="K319" s="73">
        <v>7.8700000000000006E-2</v>
      </c>
      <c r="L319" s="73">
        <v>8.329999999884935E-2</v>
      </c>
      <c r="M319" s="69">
        <v>52276.493832</v>
      </c>
      <c r="N319" s="71">
        <v>100.43</v>
      </c>
      <c r="O319" s="69">
        <v>18.685207155000001</v>
      </c>
      <c r="P319" s="70">
        <f t="shared" si="5"/>
        <v>6.4678521536646043E-4</v>
      </c>
      <c r="Q319" s="70">
        <f>O319/'סכום נכסי הקרן'!$C$41</f>
        <v>7.164703978772925E-5</v>
      </c>
    </row>
    <row r="320" spans="1:17">
      <c r="A320" s="62" t="s">
        <v>1940</v>
      </c>
      <c r="B320" s="72" t="s">
        <v>1625</v>
      </c>
      <c r="C320" s="59">
        <v>9822</v>
      </c>
      <c r="D320" s="124" t="s">
        <v>1993</v>
      </c>
      <c r="E320" s="59" t="s">
        <v>276</v>
      </c>
      <c r="F320" s="78">
        <v>45238</v>
      </c>
      <c r="G320" s="59" t="s">
        <v>1615</v>
      </c>
      <c r="H320" s="69">
        <v>2.7299999999794231</v>
      </c>
      <c r="I320" s="72" t="s">
        <v>1882</v>
      </c>
      <c r="J320" s="72" t="s">
        <v>1607</v>
      </c>
      <c r="K320" s="73">
        <v>7.9500000000000001E-2</v>
      </c>
      <c r="L320" s="73">
        <v>8.3399999999639901E-2</v>
      </c>
      <c r="M320" s="69">
        <v>64791.253664999997</v>
      </c>
      <c r="N320" s="71">
        <v>101.16</v>
      </c>
      <c r="O320" s="69">
        <v>23.326693975999998</v>
      </c>
      <c r="P320" s="70">
        <f t="shared" si="5"/>
        <v>8.0744947925382924E-4</v>
      </c>
      <c r="Q320" s="70">
        <f>O320/'סכום נכסי הקרן'!$C$41</f>
        <v>8.9444476454061337E-5</v>
      </c>
    </row>
    <row r="321" spans="1:17">
      <c r="A321" s="62" t="s">
        <v>1940</v>
      </c>
      <c r="B321" s="72" t="s">
        <v>1625</v>
      </c>
      <c r="C321" s="59">
        <v>9860</v>
      </c>
      <c r="D321" s="124" t="s">
        <v>1993</v>
      </c>
      <c r="E321" s="59" t="s">
        <v>276</v>
      </c>
      <c r="F321" s="78">
        <v>45271</v>
      </c>
      <c r="G321" s="59" t="s">
        <v>1615</v>
      </c>
      <c r="H321" s="69">
        <v>2.7500000001438827</v>
      </c>
      <c r="I321" s="72" t="s">
        <v>1882</v>
      </c>
      <c r="J321" s="72" t="s">
        <v>1607</v>
      </c>
      <c r="K321" s="73">
        <v>7.8700000000000006E-2</v>
      </c>
      <c r="L321" s="73">
        <v>8.3300000004258912E-2</v>
      </c>
      <c r="M321" s="69">
        <v>19444.670512000001</v>
      </c>
      <c r="N321" s="71">
        <v>100.43</v>
      </c>
      <c r="O321" s="69">
        <v>6.9501159879999994</v>
      </c>
      <c r="P321" s="70">
        <f t="shared" si="5"/>
        <v>2.405770633866146E-4</v>
      </c>
      <c r="Q321" s="70">
        <f>O321/'סכום נכסי הקרן'!$C$41</f>
        <v>2.6649703832066995E-5</v>
      </c>
    </row>
    <row r="322" spans="1:17">
      <c r="A322" s="62" t="s">
        <v>1941</v>
      </c>
      <c r="B322" s="72" t="s">
        <v>1625</v>
      </c>
      <c r="C322" s="59">
        <v>7088</v>
      </c>
      <c r="D322" s="124" t="s">
        <v>1993</v>
      </c>
      <c r="E322" s="59" t="s">
        <v>788</v>
      </c>
      <c r="F322" s="78">
        <v>43684</v>
      </c>
      <c r="G322" s="59" t="s">
        <v>784</v>
      </c>
      <c r="H322" s="69">
        <v>6.9899999999999993</v>
      </c>
      <c r="I322" s="72" t="s">
        <v>1878</v>
      </c>
      <c r="J322" s="72" t="s">
        <v>122</v>
      </c>
      <c r="K322" s="73">
        <v>4.36E-2</v>
      </c>
      <c r="L322" s="73">
        <v>3.5900000000000001E-2</v>
      </c>
      <c r="M322" s="69">
        <v>58864.26</v>
      </c>
      <c r="N322" s="71">
        <v>107.83</v>
      </c>
      <c r="O322" s="69">
        <v>230.21777</v>
      </c>
      <c r="P322" s="70">
        <f t="shared" si="5"/>
        <v>7.9689483084372185E-3</v>
      </c>
      <c r="Q322" s="70">
        <f>O322/'סכום נכסי הקרן'!$C$41</f>
        <v>8.8275294944313934E-4</v>
      </c>
    </row>
    <row r="323" spans="1:17">
      <c r="A323" s="62" t="s">
        <v>1942</v>
      </c>
      <c r="B323" s="72" t="s">
        <v>1625</v>
      </c>
      <c r="C323" s="59">
        <v>7310</v>
      </c>
      <c r="D323" s="124" t="s">
        <v>1993</v>
      </c>
      <c r="E323" s="59" t="s">
        <v>894</v>
      </c>
      <c r="F323" s="78">
        <v>43811</v>
      </c>
      <c r="G323" s="59" t="s">
        <v>817</v>
      </c>
      <c r="H323" s="69">
        <v>7.2</v>
      </c>
      <c r="I323" s="72" t="s">
        <v>1878</v>
      </c>
      <c r="J323" s="72" t="s">
        <v>122</v>
      </c>
      <c r="K323" s="73">
        <v>4.4800000000000006E-2</v>
      </c>
      <c r="L323" s="73">
        <v>6.0400000000000002E-2</v>
      </c>
      <c r="M323" s="69">
        <v>17047.93</v>
      </c>
      <c r="N323" s="71">
        <v>91.39</v>
      </c>
      <c r="O323" s="69">
        <v>56.509029999999996</v>
      </c>
      <c r="P323" s="70">
        <f t="shared" si="5"/>
        <v>1.9560503041530113E-3</v>
      </c>
      <c r="Q323" s="70">
        <f>O323/'סכום נכסי הקרן'!$C$41</f>
        <v>2.166796807330331E-4</v>
      </c>
    </row>
    <row r="324" spans="1:17">
      <c r="A324" s="62" t="s">
        <v>1943</v>
      </c>
      <c r="B324" s="72" t="s">
        <v>1625</v>
      </c>
      <c r="C324" s="59" t="s">
        <v>1814</v>
      </c>
      <c r="D324" s="124" t="s">
        <v>1993</v>
      </c>
      <c r="E324" s="59" t="s">
        <v>796</v>
      </c>
      <c r="F324" s="78">
        <v>43185</v>
      </c>
      <c r="G324" s="59" t="s">
        <v>277</v>
      </c>
      <c r="H324" s="69">
        <v>3.899999999996195</v>
      </c>
      <c r="I324" s="72" t="s">
        <v>1878</v>
      </c>
      <c r="J324" s="72" t="s">
        <v>130</v>
      </c>
      <c r="K324" s="73">
        <v>4.2199999999999994E-2</v>
      </c>
      <c r="L324" s="73">
        <v>6.6599999999997467E-2</v>
      </c>
      <c r="M324" s="69">
        <v>31493.700120999998</v>
      </c>
      <c r="N324" s="71">
        <v>91.4</v>
      </c>
      <c r="O324" s="69">
        <v>78.845660397000003</v>
      </c>
      <c r="P324" s="70">
        <f t="shared" si="5"/>
        <v>2.7292289037822255E-3</v>
      </c>
      <c r="Q324" s="70">
        <f>O324/'סכום נכסי הקרן'!$C$41</f>
        <v>3.0232783188823296E-4</v>
      </c>
    </row>
    <row r="325" spans="1:17">
      <c r="A325" s="62" t="s">
        <v>1944</v>
      </c>
      <c r="B325" s="72" t="s">
        <v>1625</v>
      </c>
      <c r="C325" s="59">
        <v>6812</v>
      </c>
      <c r="D325" s="124" t="s">
        <v>1993</v>
      </c>
      <c r="E325" s="59" t="s">
        <v>625</v>
      </c>
      <c r="F325" s="78">
        <v>43536</v>
      </c>
      <c r="G325" s="124" t="s">
        <v>1993</v>
      </c>
      <c r="H325" s="69">
        <v>2.2999999999961096</v>
      </c>
      <c r="I325" s="72" t="s">
        <v>1878</v>
      </c>
      <c r="J325" s="72" t="s">
        <v>122</v>
      </c>
      <c r="K325" s="73">
        <v>7.9560000000000006E-2</v>
      </c>
      <c r="L325" s="73">
        <v>7.6699999999741281E-2</v>
      </c>
      <c r="M325" s="69">
        <v>27884.100641999998</v>
      </c>
      <c r="N325" s="71">
        <v>101.66</v>
      </c>
      <c r="O325" s="69">
        <v>102.814484198</v>
      </c>
      <c r="P325" s="70">
        <f t="shared" si="5"/>
        <v>3.5589055959168452E-3</v>
      </c>
      <c r="Q325" s="70">
        <f>O325/'סכום נכסי הקרן'!$C$41</f>
        <v>3.9423450748940687E-4</v>
      </c>
    </row>
    <row r="326" spans="1:17">
      <c r="A326" s="62" t="s">
        <v>1944</v>
      </c>
      <c r="B326" s="72" t="s">
        <v>1625</v>
      </c>
      <c r="C326" s="59">
        <v>6872</v>
      </c>
      <c r="D326" s="124" t="s">
        <v>1993</v>
      </c>
      <c r="E326" s="59" t="s">
        <v>625</v>
      </c>
      <c r="F326" s="78">
        <v>43570</v>
      </c>
      <c r="G326" s="124" t="s">
        <v>1993</v>
      </c>
      <c r="H326" s="69">
        <v>2.3000000000084375</v>
      </c>
      <c r="I326" s="72" t="s">
        <v>1878</v>
      </c>
      <c r="J326" s="72" t="s">
        <v>122</v>
      </c>
      <c r="K326" s="73">
        <v>7.9560000000000006E-2</v>
      </c>
      <c r="L326" s="73">
        <v>7.6700000000401378E-2</v>
      </c>
      <c r="M326" s="69">
        <v>22498.833106999999</v>
      </c>
      <c r="N326" s="71">
        <v>101.67</v>
      </c>
      <c r="O326" s="69">
        <v>82.966042000999991</v>
      </c>
      <c r="P326" s="70">
        <f t="shared" si="5"/>
        <v>2.8718552006719556E-3</v>
      </c>
      <c r="Q326" s="70">
        <f>O326/'סכום נכסי הקרן'!$C$41</f>
        <v>3.1812712928287908E-4</v>
      </c>
    </row>
    <row r="327" spans="1:17">
      <c r="A327" s="62" t="s">
        <v>1944</v>
      </c>
      <c r="B327" s="72" t="s">
        <v>1625</v>
      </c>
      <c r="C327" s="59">
        <v>7258</v>
      </c>
      <c r="D327" s="124" t="s">
        <v>1993</v>
      </c>
      <c r="E327" s="59" t="s">
        <v>625</v>
      </c>
      <c r="F327" s="78">
        <v>43774</v>
      </c>
      <c r="G327" s="124" t="s">
        <v>1993</v>
      </c>
      <c r="H327" s="69">
        <v>2.29999999999868</v>
      </c>
      <c r="I327" s="72" t="s">
        <v>1878</v>
      </c>
      <c r="J327" s="72" t="s">
        <v>122</v>
      </c>
      <c r="K327" s="73">
        <v>7.9560000000000006E-2</v>
      </c>
      <c r="L327" s="73">
        <v>7.5999999999841625E-2</v>
      </c>
      <c r="M327" s="69">
        <v>20547.269673999999</v>
      </c>
      <c r="N327" s="71">
        <v>101.67</v>
      </c>
      <c r="O327" s="69">
        <v>75.769513477000004</v>
      </c>
      <c r="P327" s="70">
        <f t="shared" si="5"/>
        <v>2.6227486099515696E-3</v>
      </c>
      <c r="Q327" s="70">
        <f>O327/'סכום נכסי הקרן'!$C$41</f>
        <v>2.9053257487331863E-4</v>
      </c>
    </row>
    <row r="328" spans="1:17">
      <c r="A328" s="62" t="s">
        <v>1945</v>
      </c>
      <c r="B328" s="72" t="s">
        <v>1625</v>
      </c>
      <c r="C328" s="59">
        <v>6861</v>
      </c>
      <c r="D328" s="124" t="s">
        <v>1993</v>
      </c>
      <c r="E328" s="59" t="s">
        <v>625</v>
      </c>
      <c r="F328" s="78">
        <v>43563</v>
      </c>
      <c r="G328" s="124" t="s">
        <v>1993</v>
      </c>
      <c r="H328" s="69">
        <v>0.93999999999965289</v>
      </c>
      <c r="I328" s="72" t="s">
        <v>1873</v>
      </c>
      <c r="J328" s="72" t="s">
        <v>122</v>
      </c>
      <c r="K328" s="73">
        <v>8.0427999999999999E-2</v>
      </c>
      <c r="L328" s="73">
        <v>8.2500000000034671E-2</v>
      </c>
      <c r="M328" s="69">
        <v>157572.53459900001</v>
      </c>
      <c r="N328" s="71">
        <v>100.86</v>
      </c>
      <c r="O328" s="69">
        <v>576.43059018000008</v>
      </c>
      <c r="P328" s="70">
        <f t="shared" ref="P328:P380" si="6">IFERROR(O328/$O$8,0)</f>
        <v>1.9953045225598265E-2</v>
      </c>
      <c r="Q328" s="70">
        <f>O328/'סכום נכסי הקרן'!$C$41</f>
        <v>2.2102803082083744E-3</v>
      </c>
    </row>
    <row r="329" spans="1:17">
      <c r="A329" s="62" t="s">
        <v>1946</v>
      </c>
      <c r="B329" s="72" t="s">
        <v>1625</v>
      </c>
      <c r="C329" s="59">
        <v>6932</v>
      </c>
      <c r="D329" s="124" t="s">
        <v>1993</v>
      </c>
      <c r="E329" s="59" t="s">
        <v>625</v>
      </c>
      <c r="F329" s="78">
        <v>43098</v>
      </c>
      <c r="G329" s="124" t="s">
        <v>1993</v>
      </c>
      <c r="H329" s="69">
        <v>1.3800000000038077</v>
      </c>
      <c r="I329" s="72" t="s">
        <v>1878</v>
      </c>
      <c r="J329" s="72" t="s">
        <v>122</v>
      </c>
      <c r="K329" s="73">
        <v>8.1890000000000004E-2</v>
      </c>
      <c r="L329" s="73">
        <v>6.8000000000063482E-2</v>
      </c>
      <c r="M329" s="69">
        <v>34134.22638</v>
      </c>
      <c r="N329" s="71">
        <v>101.82</v>
      </c>
      <c r="O329" s="69">
        <v>126.058089704</v>
      </c>
      <c r="P329" s="70">
        <f t="shared" si="6"/>
        <v>4.3634789821459822E-3</v>
      </c>
      <c r="Q329" s="70">
        <f>O329/'סכום נכסי הקרן'!$C$41</f>
        <v>4.833603873731113E-4</v>
      </c>
    </row>
    <row r="330" spans="1:17">
      <c r="A330" s="62" t="s">
        <v>1946</v>
      </c>
      <c r="B330" s="72" t="s">
        <v>1625</v>
      </c>
      <c r="C330" s="59">
        <v>9335</v>
      </c>
      <c r="D330" s="124" t="s">
        <v>1993</v>
      </c>
      <c r="E330" s="59" t="s">
        <v>625</v>
      </c>
      <c r="F330" s="78">
        <v>44064</v>
      </c>
      <c r="G330" s="124" t="s">
        <v>1993</v>
      </c>
      <c r="H330" s="69">
        <v>3.3699999999987278</v>
      </c>
      <c r="I330" s="72" t="s">
        <v>1878</v>
      </c>
      <c r="J330" s="72" t="s">
        <v>122</v>
      </c>
      <c r="K330" s="73">
        <v>9.2037999999999995E-2</v>
      </c>
      <c r="L330" s="73">
        <v>0.10939999999994435</v>
      </c>
      <c r="M330" s="69">
        <v>133026.96762099999</v>
      </c>
      <c r="N330" s="71">
        <v>96.08</v>
      </c>
      <c r="O330" s="69">
        <v>463.57524170700003</v>
      </c>
      <c r="P330" s="70">
        <f t="shared" si="6"/>
        <v>1.6046576848669728E-2</v>
      </c>
      <c r="Q330" s="70">
        <f>O330/'סכום נכסי הקרן'!$C$41</f>
        <v>1.7775448520141192E-3</v>
      </c>
    </row>
    <row r="331" spans="1:17">
      <c r="A331" s="62" t="s">
        <v>1946</v>
      </c>
      <c r="B331" s="72" t="s">
        <v>1625</v>
      </c>
      <c r="C331" s="59" t="s">
        <v>1815</v>
      </c>
      <c r="D331" s="124" t="s">
        <v>1993</v>
      </c>
      <c r="E331" s="59" t="s">
        <v>625</v>
      </c>
      <c r="F331" s="78">
        <v>42817</v>
      </c>
      <c r="G331" s="124" t="s">
        <v>1993</v>
      </c>
      <c r="H331" s="69">
        <v>1.3999999999959254</v>
      </c>
      <c r="I331" s="72" t="s">
        <v>1878</v>
      </c>
      <c r="J331" s="72" t="s">
        <v>122</v>
      </c>
      <c r="K331" s="73">
        <v>5.7820000000000003E-2</v>
      </c>
      <c r="L331" s="73">
        <v>7.8399999999242131E-2</v>
      </c>
      <c r="M331" s="69">
        <v>13861.786413</v>
      </c>
      <c r="N331" s="71">
        <v>97.63</v>
      </c>
      <c r="O331" s="69">
        <v>49.085143207999998</v>
      </c>
      <c r="P331" s="70">
        <f t="shared" si="6"/>
        <v>1.6990737462915665E-3</v>
      </c>
      <c r="Q331" s="70">
        <f>O331/'סכום נכסי הקרן'!$C$41</f>
        <v>1.8821333792218072E-4</v>
      </c>
    </row>
    <row r="332" spans="1:17">
      <c r="A332" s="62" t="s">
        <v>1946</v>
      </c>
      <c r="B332" s="72" t="s">
        <v>1625</v>
      </c>
      <c r="C332" s="59">
        <v>7291</v>
      </c>
      <c r="D332" s="124" t="s">
        <v>1993</v>
      </c>
      <c r="E332" s="59" t="s">
        <v>625</v>
      </c>
      <c r="F332" s="78">
        <v>43798</v>
      </c>
      <c r="G332" s="124" t="s">
        <v>1993</v>
      </c>
      <c r="H332" s="69">
        <v>1.3799999999401626</v>
      </c>
      <c r="I332" s="72" t="s">
        <v>1878</v>
      </c>
      <c r="J332" s="72" t="s">
        <v>122</v>
      </c>
      <c r="K332" s="73">
        <v>8.1890000000000004E-2</v>
      </c>
      <c r="L332" s="73">
        <v>7.9099999997171336E-2</v>
      </c>
      <c r="M332" s="69">
        <v>2007.8957139999998</v>
      </c>
      <c r="N332" s="71">
        <v>100.97</v>
      </c>
      <c r="O332" s="69">
        <v>7.3532794880000001</v>
      </c>
      <c r="P332" s="70">
        <f t="shared" si="6"/>
        <v>2.5453249824009542E-4</v>
      </c>
      <c r="Q332" s="70">
        <f>O332/'סכום נכסי הקרן'!$C$41</f>
        <v>2.8195604345015323E-5</v>
      </c>
    </row>
    <row r="333" spans="1:17">
      <c r="A333" s="62" t="s">
        <v>1947</v>
      </c>
      <c r="B333" s="72" t="s">
        <v>1625</v>
      </c>
      <c r="C333" s="59" t="s">
        <v>1816</v>
      </c>
      <c r="D333" s="124" t="s">
        <v>1993</v>
      </c>
      <c r="E333" s="59" t="s">
        <v>625</v>
      </c>
      <c r="F333" s="78">
        <v>43083</v>
      </c>
      <c r="G333" s="124" t="s">
        <v>1993</v>
      </c>
      <c r="H333" s="69">
        <v>0.49999999993402233</v>
      </c>
      <c r="I333" s="72" t="s">
        <v>1878</v>
      </c>
      <c r="J333" s="72" t="s">
        <v>130</v>
      </c>
      <c r="K333" s="73">
        <v>7.2329999999999992E-2</v>
      </c>
      <c r="L333" s="73">
        <v>7.0799999995777421E-2</v>
      </c>
      <c r="M333" s="69">
        <v>2714.877868</v>
      </c>
      <c r="N333" s="71">
        <v>101.92</v>
      </c>
      <c r="O333" s="69">
        <v>7.5783288650000005</v>
      </c>
      <c r="P333" s="70">
        <f t="shared" si="6"/>
        <v>2.6232254351835088E-4</v>
      </c>
      <c r="Q333" s="70">
        <f>O333/'סכום נכסי הקרן'!$C$41</f>
        <v>2.9058539475162274E-5</v>
      </c>
    </row>
    <row r="334" spans="1:17">
      <c r="A334" s="62" t="s">
        <v>1947</v>
      </c>
      <c r="B334" s="72" t="s">
        <v>1625</v>
      </c>
      <c r="C334" s="59" t="s">
        <v>1817</v>
      </c>
      <c r="D334" s="124" t="s">
        <v>1993</v>
      </c>
      <c r="E334" s="59" t="s">
        <v>625</v>
      </c>
      <c r="F334" s="78">
        <v>43083</v>
      </c>
      <c r="G334" s="124" t="s">
        <v>1993</v>
      </c>
      <c r="H334" s="69">
        <v>4.8199999999218903</v>
      </c>
      <c r="I334" s="72" t="s">
        <v>1878</v>
      </c>
      <c r="J334" s="72" t="s">
        <v>130</v>
      </c>
      <c r="K334" s="73">
        <v>7.3249999999999996E-2</v>
      </c>
      <c r="L334" s="73">
        <v>7.2199999998879313E-2</v>
      </c>
      <c r="M334" s="69">
        <v>8368.3340000000007</v>
      </c>
      <c r="N334" s="71">
        <v>102.77</v>
      </c>
      <c r="O334" s="69">
        <v>23.556635862</v>
      </c>
      <c r="P334" s="70">
        <f t="shared" si="6"/>
        <v>8.1540887788530145E-4</v>
      </c>
      <c r="Q334" s="70">
        <f>O334/'סכום נכסי הקרן'!$C$41</f>
        <v>9.0326171546786029E-5</v>
      </c>
    </row>
    <row r="335" spans="1:17">
      <c r="A335" s="62" t="s">
        <v>1947</v>
      </c>
      <c r="B335" s="72" t="s">
        <v>1625</v>
      </c>
      <c r="C335" s="59" t="s">
        <v>1818</v>
      </c>
      <c r="D335" s="124" t="s">
        <v>1993</v>
      </c>
      <c r="E335" s="59" t="s">
        <v>625</v>
      </c>
      <c r="F335" s="78">
        <v>43083</v>
      </c>
      <c r="G335" s="124" t="s">
        <v>1993</v>
      </c>
      <c r="H335" s="69">
        <v>5.1500000000029074</v>
      </c>
      <c r="I335" s="72" t="s">
        <v>1878</v>
      </c>
      <c r="J335" s="72" t="s">
        <v>130</v>
      </c>
      <c r="K335" s="73">
        <v>4.4999999999999998E-2</v>
      </c>
      <c r="L335" s="73">
        <v>6.0900000000063945E-2</v>
      </c>
      <c r="M335" s="69">
        <v>33473.335960999997</v>
      </c>
      <c r="N335" s="71">
        <v>93.81</v>
      </c>
      <c r="O335" s="69">
        <v>86.011399804999996</v>
      </c>
      <c r="P335" s="70">
        <f t="shared" si="6"/>
        <v>2.9772697345751024E-3</v>
      </c>
      <c r="Q335" s="70">
        <f>O335/'סכום נכסי הקרן'!$C$41</f>
        <v>3.2980432771804194E-4</v>
      </c>
    </row>
    <row r="336" spans="1:17">
      <c r="A336" s="62" t="s">
        <v>1948</v>
      </c>
      <c r="B336" s="72" t="s">
        <v>1625</v>
      </c>
      <c r="C336" s="59">
        <v>9186</v>
      </c>
      <c r="D336" s="124" t="s">
        <v>1993</v>
      </c>
      <c r="E336" s="59" t="s">
        <v>625</v>
      </c>
      <c r="F336" s="78">
        <v>44778</v>
      </c>
      <c r="G336" s="124" t="s">
        <v>1993</v>
      </c>
      <c r="H336" s="69">
        <v>3.2500000000043636</v>
      </c>
      <c r="I336" s="72" t="s">
        <v>828</v>
      </c>
      <c r="J336" s="72" t="s">
        <v>124</v>
      </c>
      <c r="K336" s="73">
        <v>7.5700000000000003E-2</v>
      </c>
      <c r="L336" s="73">
        <v>7.3900000000076807E-2</v>
      </c>
      <c r="M336" s="69">
        <v>56253.936989000002</v>
      </c>
      <c r="N336" s="71">
        <v>101.55</v>
      </c>
      <c r="O336" s="69">
        <v>229.16615471599999</v>
      </c>
      <c r="P336" s="70">
        <f t="shared" si="6"/>
        <v>7.9325468271851038E-3</v>
      </c>
      <c r="Q336" s="70">
        <f>O336/'סכום נכסי הקרן'!$C$41</f>
        <v>8.7872060870058727E-4</v>
      </c>
    </row>
    <row r="337" spans="1:17">
      <c r="A337" s="62" t="s">
        <v>1948</v>
      </c>
      <c r="B337" s="72" t="s">
        <v>1625</v>
      </c>
      <c r="C337" s="59">
        <v>9187</v>
      </c>
      <c r="D337" s="124" t="s">
        <v>1993</v>
      </c>
      <c r="E337" s="59" t="s">
        <v>625</v>
      </c>
      <c r="F337" s="78">
        <v>44778</v>
      </c>
      <c r="G337" s="124" t="s">
        <v>1993</v>
      </c>
      <c r="H337" s="69">
        <v>3.1700000000025081</v>
      </c>
      <c r="I337" s="72" t="s">
        <v>828</v>
      </c>
      <c r="J337" s="72" t="s">
        <v>122</v>
      </c>
      <c r="K337" s="73">
        <v>9.0955999999999995E-2</v>
      </c>
      <c r="L337" s="73">
        <v>9.5100000000075222E-2</v>
      </c>
      <c r="M337" s="69">
        <v>154905.32218700001</v>
      </c>
      <c r="N337" s="71">
        <v>100.78</v>
      </c>
      <c r="O337" s="69">
        <v>566.22394937399997</v>
      </c>
      <c r="P337" s="70">
        <f t="shared" si="6"/>
        <v>1.9599744118625501E-2</v>
      </c>
      <c r="Q337" s="70">
        <f>O337/'סכום נכסי הקרן'!$C$41</f>
        <v>2.1711437017013992E-3</v>
      </c>
    </row>
    <row r="338" spans="1:17">
      <c r="A338" s="62" t="s">
        <v>1949</v>
      </c>
      <c r="B338" s="72" t="s">
        <v>1625</v>
      </c>
      <c r="C338" s="59" t="s">
        <v>1819</v>
      </c>
      <c r="D338" s="124" t="s">
        <v>1993</v>
      </c>
      <c r="E338" s="59" t="s">
        <v>625</v>
      </c>
      <c r="F338" s="78">
        <v>45116</v>
      </c>
      <c r="G338" s="124" t="s">
        <v>1993</v>
      </c>
      <c r="H338" s="69">
        <v>0.48999999999999994</v>
      </c>
      <c r="I338" s="72" t="s">
        <v>1878</v>
      </c>
      <c r="J338" s="72" t="s">
        <v>122</v>
      </c>
      <c r="K338" s="73">
        <v>8.2027000000000003E-2</v>
      </c>
      <c r="L338" s="73">
        <v>6.9599999999525458E-2</v>
      </c>
      <c r="M338" s="69">
        <v>5801.1929689999997</v>
      </c>
      <c r="N338" s="71">
        <v>100.15</v>
      </c>
      <c r="O338" s="69">
        <v>21.0724889</v>
      </c>
      <c r="P338" s="70">
        <f t="shared" si="6"/>
        <v>7.2942056025569637E-4</v>
      </c>
      <c r="Q338" s="70">
        <f>O338/'סכום נכסי הקרן'!$C$41</f>
        <v>8.0800894425234058E-5</v>
      </c>
    </row>
    <row r="339" spans="1:17">
      <c r="A339" s="62" t="s">
        <v>1950</v>
      </c>
      <c r="B339" s="72" t="s">
        <v>1625</v>
      </c>
      <c r="C339" s="59">
        <v>8706</v>
      </c>
      <c r="D339" s="124" t="s">
        <v>1993</v>
      </c>
      <c r="E339" s="59" t="s">
        <v>625</v>
      </c>
      <c r="F339" s="78">
        <v>44498</v>
      </c>
      <c r="G339" s="124" t="s">
        <v>1993</v>
      </c>
      <c r="H339" s="69">
        <v>2.92</v>
      </c>
      <c r="I339" s="72" t="s">
        <v>1878</v>
      </c>
      <c r="J339" s="72" t="s">
        <v>122</v>
      </c>
      <c r="K339" s="73">
        <v>8.8596999999999995E-2</v>
      </c>
      <c r="L339" s="73">
        <v>9.3599999999999989E-2</v>
      </c>
      <c r="M339" s="69">
        <v>83824.490000000005</v>
      </c>
      <c r="N339" s="71">
        <v>99.83</v>
      </c>
      <c r="O339" s="69">
        <v>303.51458000000002</v>
      </c>
      <c r="P339" s="70">
        <f t="shared" si="6"/>
        <v>1.0506104715014106E-2</v>
      </c>
      <c r="Q339" s="70">
        <f>O339/'סכום נכסי הקרן'!$C$41</f>
        <v>1.1638041263886611E-3</v>
      </c>
    </row>
    <row r="340" spans="1:17">
      <c r="A340" s="62" t="s">
        <v>1951</v>
      </c>
      <c r="B340" s="72" t="s">
        <v>1625</v>
      </c>
      <c r="C340" s="59">
        <v>8702</v>
      </c>
      <c r="D340" s="124" t="s">
        <v>1993</v>
      </c>
      <c r="E340" s="59" t="s">
        <v>625</v>
      </c>
      <c r="F340" s="78">
        <v>44497</v>
      </c>
      <c r="G340" s="124" t="s">
        <v>1993</v>
      </c>
      <c r="H340" s="69">
        <v>0.24999999939898224</v>
      </c>
      <c r="I340" s="72" t="s">
        <v>1873</v>
      </c>
      <c r="J340" s="72" t="s">
        <v>122</v>
      </c>
      <c r="K340" s="73">
        <v>7.276500000000001E-2</v>
      </c>
      <c r="L340" s="73">
        <v>0</v>
      </c>
      <c r="M340" s="69">
        <v>124.75642999999999</v>
      </c>
      <c r="N340" s="71">
        <v>91.926800999999998</v>
      </c>
      <c r="O340" s="69">
        <v>0.41596105299999991</v>
      </c>
      <c r="P340" s="70">
        <f t="shared" si="6"/>
        <v>1.4398419938131245E-5</v>
      </c>
      <c r="Q340" s="70">
        <f>O340/'סכום נכסי הקרן'!$C$41</f>
        <v>1.5949717799335122E-6</v>
      </c>
    </row>
    <row r="341" spans="1:17">
      <c r="A341" s="62" t="s">
        <v>1951</v>
      </c>
      <c r="B341" s="72" t="s">
        <v>1625</v>
      </c>
      <c r="C341" s="59">
        <v>9118</v>
      </c>
      <c r="D341" s="124" t="s">
        <v>1993</v>
      </c>
      <c r="E341" s="59" t="s">
        <v>625</v>
      </c>
      <c r="F341" s="78">
        <v>44733</v>
      </c>
      <c r="G341" s="124" t="s">
        <v>1993</v>
      </c>
      <c r="H341" s="69">
        <v>0.25000000015092794</v>
      </c>
      <c r="I341" s="72" t="s">
        <v>1873</v>
      </c>
      <c r="J341" s="72" t="s">
        <v>122</v>
      </c>
      <c r="K341" s="73">
        <v>7.276500000000001E-2</v>
      </c>
      <c r="L341" s="73">
        <v>0</v>
      </c>
      <c r="M341" s="69">
        <v>496.79908599999993</v>
      </c>
      <c r="N341" s="71">
        <v>91.926798000000005</v>
      </c>
      <c r="O341" s="69">
        <v>1.6564200949999999</v>
      </c>
      <c r="P341" s="70">
        <f t="shared" si="6"/>
        <v>5.7336695226053425E-5</v>
      </c>
      <c r="Q341" s="70">
        <f>O341/'סכום נכסי הקרן'!$C$41</f>
        <v>6.3514198942077105E-6</v>
      </c>
    </row>
    <row r="342" spans="1:17">
      <c r="A342" s="62" t="s">
        <v>1951</v>
      </c>
      <c r="B342" s="72" t="s">
        <v>1625</v>
      </c>
      <c r="C342" s="59">
        <v>9233</v>
      </c>
      <c r="D342" s="124" t="s">
        <v>1993</v>
      </c>
      <c r="E342" s="59" t="s">
        <v>625</v>
      </c>
      <c r="F342" s="78">
        <v>44819</v>
      </c>
      <c r="G342" s="124" t="s">
        <v>1993</v>
      </c>
      <c r="H342" s="69">
        <v>0.24999999846216533</v>
      </c>
      <c r="I342" s="72" t="s">
        <v>1873</v>
      </c>
      <c r="J342" s="72" t="s">
        <v>122</v>
      </c>
      <c r="K342" s="73">
        <v>7.276500000000001E-2</v>
      </c>
      <c r="L342" s="73">
        <v>0</v>
      </c>
      <c r="M342" s="69">
        <v>97.514842999999999</v>
      </c>
      <c r="N342" s="71">
        <v>91.926794000000001</v>
      </c>
      <c r="O342" s="69">
        <v>0.325132482</v>
      </c>
      <c r="P342" s="70">
        <f t="shared" si="6"/>
        <v>1.1254404655435131E-5</v>
      </c>
      <c r="Q342" s="70">
        <f>O342/'סכום נכסי הקרן'!$C$41</f>
        <v>1.2466963668585115E-6</v>
      </c>
    </row>
    <row r="343" spans="1:17">
      <c r="A343" s="62" t="s">
        <v>1951</v>
      </c>
      <c r="B343" s="72" t="s">
        <v>1625</v>
      </c>
      <c r="C343" s="59">
        <v>9276</v>
      </c>
      <c r="D343" s="124" t="s">
        <v>1993</v>
      </c>
      <c r="E343" s="59" t="s">
        <v>625</v>
      </c>
      <c r="F343" s="78">
        <v>44854</v>
      </c>
      <c r="G343" s="124" t="s">
        <v>1993</v>
      </c>
      <c r="H343" s="69">
        <v>0.25000000320473986</v>
      </c>
      <c r="I343" s="72" t="s">
        <v>1873</v>
      </c>
      <c r="J343" s="72" t="s">
        <v>122</v>
      </c>
      <c r="K343" s="73">
        <v>7.276500000000001E-2</v>
      </c>
      <c r="L343" s="73">
        <v>0</v>
      </c>
      <c r="M343" s="69">
        <v>23.396858999999999</v>
      </c>
      <c r="N343" s="71">
        <v>91.926783</v>
      </c>
      <c r="O343" s="69">
        <v>7.8009450999999994E-2</v>
      </c>
      <c r="P343" s="70">
        <f t="shared" si="6"/>
        <v>2.7002836600691859E-6</v>
      </c>
      <c r="Q343" s="70">
        <f>O343/'סכום נכסי הקרן'!$C$41</f>
        <v>2.9912144902928236E-7</v>
      </c>
    </row>
    <row r="344" spans="1:17">
      <c r="A344" s="62" t="s">
        <v>1951</v>
      </c>
      <c r="B344" s="72" t="s">
        <v>1625</v>
      </c>
      <c r="C344" s="59">
        <v>9430</v>
      </c>
      <c r="D344" s="124" t="s">
        <v>1993</v>
      </c>
      <c r="E344" s="59" t="s">
        <v>625</v>
      </c>
      <c r="F344" s="78">
        <v>44950</v>
      </c>
      <c r="G344" s="124" t="s">
        <v>1993</v>
      </c>
      <c r="H344" s="69">
        <v>0.24999999941355885</v>
      </c>
      <c r="I344" s="72" t="s">
        <v>1873</v>
      </c>
      <c r="J344" s="72" t="s">
        <v>122</v>
      </c>
      <c r="K344" s="73">
        <v>7.276500000000001E-2</v>
      </c>
      <c r="L344" s="73">
        <v>0</v>
      </c>
      <c r="M344" s="69">
        <v>127.85741200000001</v>
      </c>
      <c r="N344" s="71">
        <v>91.926793000000004</v>
      </c>
      <c r="O344" s="69">
        <v>0.42630024500000002</v>
      </c>
      <c r="P344" s="70">
        <f t="shared" si="6"/>
        <v>1.4756309281768831E-5</v>
      </c>
      <c r="Q344" s="70">
        <f>O344/'סכום נכסי הקרן'!$C$41</f>
        <v>1.6346166441542847E-6</v>
      </c>
    </row>
    <row r="345" spans="1:17">
      <c r="A345" s="62" t="s">
        <v>1951</v>
      </c>
      <c r="B345" s="72" t="s">
        <v>1625</v>
      </c>
      <c r="C345" s="59">
        <v>9539</v>
      </c>
      <c r="D345" s="124" t="s">
        <v>1993</v>
      </c>
      <c r="E345" s="59" t="s">
        <v>625</v>
      </c>
      <c r="F345" s="78">
        <v>45029</v>
      </c>
      <c r="G345" s="124" t="s">
        <v>1993</v>
      </c>
      <c r="H345" s="69">
        <v>0.24999999824067767</v>
      </c>
      <c r="I345" s="72" t="s">
        <v>1873</v>
      </c>
      <c r="J345" s="72" t="s">
        <v>122</v>
      </c>
      <c r="K345" s="73">
        <v>7.276500000000001E-2</v>
      </c>
      <c r="L345" s="73">
        <v>0</v>
      </c>
      <c r="M345" s="69">
        <v>42.619143999999999</v>
      </c>
      <c r="N345" s="71">
        <v>91.926809000000006</v>
      </c>
      <c r="O345" s="69">
        <v>0.142100169</v>
      </c>
      <c r="P345" s="70">
        <f t="shared" si="6"/>
        <v>4.9187727836178448E-6</v>
      </c>
      <c r="Q345" s="70">
        <f>O345/'סכום נכסי הקרן'!$C$41</f>
        <v>5.4487254959127857E-7</v>
      </c>
    </row>
    <row r="346" spans="1:17">
      <c r="A346" s="62" t="s">
        <v>1951</v>
      </c>
      <c r="B346" s="72" t="s">
        <v>1625</v>
      </c>
      <c r="C346" s="59">
        <v>8060</v>
      </c>
      <c r="D346" s="124" t="s">
        <v>1993</v>
      </c>
      <c r="E346" s="59" t="s">
        <v>625</v>
      </c>
      <c r="F346" s="78">
        <v>44150</v>
      </c>
      <c r="G346" s="124" t="s">
        <v>1993</v>
      </c>
      <c r="H346" s="69">
        <v>0.25</v>
      </c>
      <c r="I346" s="72" t="s">
        <v>1873</v>
      </c>
      <c r="J346" s="72" t="s">
        <v>122</v>
      </c>
      <c r="K346" s="73">
        <v>7.276500000000001E-2</v>
      </c>
      <c r="L346" s="73">
        <v>0</v>
      </c>
      <c r="M346" s="69">
        <v>167374.57423500001</v>
      </c>
      <c r="N346" s="71">
        <v>91.926795999999996</v>
      </c>
      <c r="O346" s="69">
        <v>558.057780568</v>
      </c>
      <c r="P346" s="70">
        <f t="shared" si="6"/>
        <v>1.9317073597175369E-2</v>
      </c>
      <c r="Q346" s="70">
        <f>O346/'סכום נכסי הקרן'!$C$41</f>
        <v>2.139831133609253E-3</v>
      </c>
    </row>
    <row r="347" spans="1:17">
      <c r="A347" s="62" t="s">
        <v>1951</v>
      </c>
      <c r="B347" s="72" t="s">
        <v>1625</v>
      </c>
      <c r="C347" s="59">
        <v>8119</v>
      </c>
      <c r="D347" s="124" t="s">
        <v>1993</v>
      </c>
      <c r="E347" s="59" t="s">
        <v>625</v>
      </c>
      <c r="F347" s="78">
        <v>44169</v>
      </c>
      <c r="G347" s="124" t="s">
        <v>1993</v>
      </c>
      <c r="H347" s="69">
        <v>0.25000000018895113</v>
      </c>
      <c r="I347" s="72" t="s">
        <v>1873</v>
      </c>
      <c r="J347" s="72" t="s">
        <v>122</v>
      </c>
      <c r="K347" s="73">
        <v>7.276500000000001E-2</v>
      </c>
      <c r="L347" s="73">
        <v>0</v>
      </c>
      <c r="M347" s="69">
        <v>396.82674500000002</v>
      </c>
      <c r="N347" s="71">
        <v>91.926796999999993</v>
      </c>
      <c r="O347" s="69">
        <v>1.3230937309999999</v>
      </c>
      <c r="P347" s="70">
        <f t="shared" si="6"/>
        <v>4.5798660761748916E-5</v>
      </c>
      <c r="Q347" s="70">
        <f>O347/'סכום נכסי הקרן'!$C$41</f>
        <v>5.0733046950718775E-6</v>
      </c>
    </row>
    <row r="348" spans="1:17">
      <c r="A348" s="62" t="s">
        <v>1951</v>
      </c>
      <c r="B348" s="72" t="s">
        <v>1625</v>
      </c>
      <c r="C348" s="59">
        <v>8418</v>
      </c>
      <c r="D348" s="124" t="s">
        <v>1993</v>
      </c>
      <c r="E348" s="59" t="s">
        <v>625</v>
      </c>
      <c r="F348" s="78">
        <v>44326</v>
      </c>
      <c r="G348" s="124" t="s">
        <v>1993</v>
      </c>
      <c r="H348" s="69">
        <v>0.25000000178600279</v>
      </c>
      <c r="I348" s="72" t="s">
        <v>1873</v>
      </c>
      <c r="J348" s="72" t="s">
        <v>122</v>
      </c>
      <c r="K348" s="73">
        <v>7.276500000000001E-2</v>
      </c>
      <c r="L348" s="73">
        <v>0</v>
      </c>
      <c r="M348" s="69">
        <v>83.964977000000005</v>
      </c>
      <c r="N348" s="71">
        <v>91.926799000000003</v>
      </c>
      <c r="O348" s="69">
        <v>0.27995477000000002</v>
      </c>
      <c r="P348" s="70">
        <f t="shared" si="6"/>
        <v>9.6905859648906809E-6</v>
      </c>
      <c r="Q348" s="70">
        <f>O348/'סכום נכסי הקרן'!$C$41</f>
        <v>1.0734657838453379E-6</v>
      </c>
    </row>
    <row r="349" spans="1:17">
      <c r="A349" s="62" t="s">
        <v>1952</v>
      </c>
      <c r="B349" s="72" t="s">
        <v>1625</v>
      </c>
      <c r="C349" s="59">
        <v>8718</v>
      </c>
      <c r="D349" s="124" t="s">
        <v>1993</v>
      </c>
      <c r="E349" s="59" t="s">
        <v>625</v>
      </c>
      <c r="F349" s="78">
        <v>44508</v>
      </c>
      <c r="G349" s="124" t="s">
        <v>1993</v>
      </c>
      <c r="H349" s="69">
        <v>2.8599999999981494</v>
      </c>
      <c r="I349" s="72" t="s">
        <v>1878</v>
      </c>
      <c r="J349" s="72" t="s">
        <v>122</v>
      </c>
      <c r="K349" s="73">
        <v>8.7600999999999998E-2</v>
      </c>
      <c r="L349" s="73">
        <v>9.129999999992236E-2</v>
      </c>
      <c r="M349" s="69">
        <v>136877.08261099999</v>
      </c>
      <c r="N349" s="71">
        <v>100.15</v>
      </c>
      <c r="O349" s="69">
        <v>497.19785082200002</v>
      </c>
      <c r="P349" s="70">
        <f t="shared" si="6"/>
        <v>1.7210417650499341E-2</v>
      </c>
      <c r="Q349" s="70">
        <f>O349/'סכום נכסי הקרן'!$C$41</f>
        <v>1.906468250777994E-3</v>
      </c>
    </row>
    <row r="350" spans="1:17">
      <c r="A350" s="62" t="s">
        <v>1953</v>
      </c>
      <c r="B350" s="72" t="s">
        <v>1625</v>
      </c>
      <c r="C350" s="59">
        <v>8806</v>
      </c>
      <c r="D350" s="124" t="s">
        <v>1993</v>
      </c>
      <c r="E350" s="59" t="s">
        <v>625</v>
      </c>
      <c r="F350" s="78">
        <v>44137</v>
      </c>
      <c r="G350" s="124" t="s">
        <v>1993</v>
      </c>
      <c r="H350" s="69">
        <v>0.7</v>
      </c>
      <c r="I350" s="72" t="s">
        <v>1873</v>
      </c>
      <c r="J350" s="72" t="s">
        <v>122</v>
      </c>
      <c r="K350" s="73">
        <v>7.4573E-2</v>
      </c>
      <c r="L350" s="73">
        <v>7.7000000000042756E-2</v>
      </c>
      <c r="M350" s="69">
        <v>192107.74700800001</v>
      </c>
      <c r="N350" s="71">
        <v>100.71</v>
      </c>
      <c r="O350" s="69">
        <v>701.72139260000006</v>
      </c>
      <c r="P350" s="70">
        <f t="shared" si="6"/>
        <v>2.4289964691057427E-2</v>
      </c>
      <c r="Q350" s="70">
        <f>O350/'סכום נכסי הקרן'!$C$41</f>
        <v>2.6906985894485781E-3</v>
      </c>
    </row>
    <row r="351" spans="1:17">
      <c r="A351" s="62" t="s">
        <v>1953</v>
      </c>
      <c r="B351" s="72" t="s">
        <v>1625</v>
      </c>
      <c r="C351" s="59">
        <v>9044</v>
      </c>
      <c r="D351" s="124" t="s">
        <v>1993</v>
      </c>
      <c r="E351" s="59" t="s">
        <v>625</v>
      </c>
      <c r="F351" s="78">
        <v>44679</v>
      </c>
      <c r="G351" s="124" t="s">
        <v>1993</v>
      </c>
      <c r="H351" s="69">
        <v>0.69999999986760886</v>
      </c>
      <c r="I351" s="72" t="s">
        <v>1873</v>
      </c>
      <c r="J351" s="72" t="s">
        <v>122</v>
      </c>
      <c r="K351" s="73">
        <v>7.4580999999999995E-2</v>
      </c>
      <c r="L351" s="73">
        <v>7.6999999993711418E-2</v>
      </c>
      <c r="M351" s="69">
        <v>1654.287448</v>
      </c>
      <c r="N351" s="71">
        <v>100.71</v>
      </c>
      <c r="O351" s="69">
        <v>6.0427011240000006</v>
      </c>
      <c r="P351" s="70">
        <f t="shared" si="6"/>
        <v>2.0916705474339136E-4</v>
      </c>
      <c r="Q351" s="70">
        <f>O351/'סכום נכסי הקרן'!$C$41</f>
        <v>2.3170288895658986E-5</v>
      </c>
    </row>
    <row r="352" spans="1:17">
      <c r="A352" s="62" t="s">
        <v>1953</v>
      </c>
      <c r="B352" s="72" t="s">
        <v>1625</v>
      </c>
      <c r="C352" s="59">
        <v>9224</v>
      </c>
      <c r="D352" s="124" t="s">
        <v>1993</v>
      </c>
      <c r="E352" s="59" t="s">
        <v>625</v>
      </c>
      <c r="F352" s="78">
        <v>44810</v>
      </c>
      <c r="G352" s="124" t="s">
        <v>1993</v>
      </c>
      <c r="H352" s="69">
        <v>0.7000000000091452</v>
      </c>
      <c r="I352" s="72" t="s">
        <v>1873</v>
      </c>
      <c r="J352" s="72" t="s">
        <v>122</v>
      </c>
      <c r="K352" s="73">
        <v>7.4580999999999995E-2</v>
      </c>
      <c r="L352" s="73">
        <v>7.7000000002834981E-2</v>
      </c>
      <c r="M352" s="69">
        <v>2993.5599109999998</v>
      </c>
      <c r="N352" s="71">
        <v>100.71</v>
      </c>
      <c r="O352" s="69">
        <v>10.934730777</v>
      </c>
      <c r="P352" s="70">
        <f t="shared" si="6"/>
        <v>3.7850381544652501E-4</v>
      </c>
      <c r="Q352" s="70">
        <f>O352/'סכום נכסי הקרן'!$C$41</f>
        <v>4.1928413452894719E-5</v>
      </c>
    </row>
    <row r="353" spans="1:17">
      <c r="A353" s="62" t="s">
        <v>1954</v>
      </c>
      <c r="B353" s="72" t="s">
        <v>1625</v>
      </c>
      <c r="C353" s="59">
        <v>9405</v>
      </c>
      <c r="D353" s="124" t="s">
        <v>1993</v>
      </c>
      <c r="E353" s="59" t="s">
        <v>625</v>
      </c>
      <c r="F353" s="78">
        <v>43866</v>
      </c>
      <c r="G353" s="124" t="s">
        <v>1993</v>
      </c>
      <c r="H353" s="69">
        <v>0.82000000000000006</v>
      </c>
      <c r="I353" s="72" t="s">
        <v>1873</v>
      </c>
      <c r="J353" s="72" t="s">
        <v>122</v>
      </c>
      <c r="K353" s="73">
        <v>7.7218999999999996E-2</v>
      </c>
      <c r="L353" s="73">
        <v>8.5099999999983175E-2</v>
      </c>
      <c r="M353" s="69">
        <v>163644.44304099999</v>
      </c>
      <c r="N353" s="71">
        <v>100.16</v>
      </c>
      <c r="O353" s="69">
        <v>594.48806639999998</v>
      </c>
      <c r="P353" s="70">
        <f t="shared" si="6"/>
        <v>2.0578101643171996E-2</v>
      </c>
      <c r="Q353" s="70">
        <f>O353/'סכום נכסי הקרן'!$C$41</f>
        <v>2.2795203603238313E-3</v>
      </c>
    </row>
    <row r="354" spans="1:17">
      <c r="A354" s="62" t="s">
        <v>1954</v>
      </c>
      <c r="B354" s="72" t="s">
        <v>1625</v>
      </c>
      <c r="C354" s="59">
        <v>9439</v>
      </c>
      <c r="D354" s="124" t="s">
        <v>1993</v>
      </c>
      <c r="E354" s="59" t="s">
        <v>625</v>
      </c>
      <c r="F354" s="78">
        <v>44953</v>
      </c>
      <c r="G354" s="124" t="s">
        <v>1993</v>
      </c>
      <c r="H354" s="69">
        <v>0.82000000015137853</v>
      </c>
      <c r="I354" s="72" t="s">
        <v>1873</v>
      </c>
      <c r="J354" s="72" t="s">
        <v>122</v>
      </c>
      <c r="K354" s="73">
        <v>7.7218999999999996E-2</v>
      </c>
      <c r="L354" s="73">
        <v>7.7299999990626173E-2</v>
      </c>
      <c r="M354" s="69">
        <v>469.97365200000002</v>
      </c>
      <c r="N354" s="71">
        <v>100.76</v>
      </c>
      <c r="O354" s="69">
        <v>1.717549357</v>
      </c>
      <c r="P354" s="70">
        <f t="shared" si="6"/>
        <v>5.9452674062139438E-5</v>
      </c>
      <c r="Q354" s="70">
        <f>O354/'סכום נכסי הקרן'!$C$41</f>
        <v>6.5858155115737485E-6</v>
      </c>
    </row>
    <row r="355" spans="1:17">
      <c r="A355" s="62" t="s">
        <v>1954</v>
      </c>
      <c r="B355" s="72" t="s">
        <v>1625</v>
      </c>
      <c r="C355" s="59">
        <v>9447</v>
      </c>
      <c r="D355" s="124" t="s">
        <v>1993</v>
      </c>
      <c r="E355" s="59" t="s">
        <v>625</v>
      </c>
      <c r="F355" s="78">
        <v>44959</v>
      </c>
      <c r="G355" s="124" t="s">
        <v>1993</v>
      </c>
      <c r="H355" s="69">
        <v>0.81999999937856061</v>
      </c>
      <c r="I355" s="72" t="s">
        <v>1873</v>
      </c>
      <c r="J355" s="72" t="s">
        <v>122</v>
      </c>
      <c r="K355" s="73">
        <v>7.7218999999999996E-2</v>
      </c>
      <c r="L355" s="73">
        <v>7.7299999990678409E-2</v>
      </c>
      <c r="M355" s="69">
        <v>264.19021800000002</v>
      </c>
      <c r="N355" s="71">
        <v>100.76</v>
      </c>
      <c r="O355" s="69">
        <v>0.96550033000000002</v>
      </c>
      <c r="P355" s="70">
        <f t="shared" si="6"/>
        <v>3.3420627006981588E-5</v>
      </c>
      <c r="Q355" s="70">
        <f>O355/'סכום נכסי הקרן'!$C$41</f>
        <v>3.702139343960392E-6</v>
      </c>
    </row>
    <row r="356" spans="1:17">
      <c r="A356" s="62" t="s">
        <v>1954</v>
      </c>
      <c r="B356" s="72" t="s">
        <v>1625</v>
      </c>
      <c r="C356" s="59">
        <v>9467</v>
      </c>
      <c r="D356" s="124" t="s">
        <v>1993</v>
      </c>
      <c r="E356" s="59" t="s">
        <v>625</v>
      </c>
      <c r="F356" s="78">
        <v>44966</v>
      </c>
      <c r="G356" s="124" t="s">
        <v>1993</v>
      </c>
      <c r="H356" s="69">
        <v>0.82000000008299956</v>
      </c>
      <c r="I356" s="72" t="s">
        <v>1873</v>
      </c>
      <c r="J356" s="72" t="s">
        <v>122</v>
      </c>
      <c r="K356" s="73">
        <v>7.7218999999999996E-2</v>
      </c>
      <c r="L356" s="73">
        <v>7.8100000003181652E-2</v>
      </c>
      <c r="M356" s="69">
        <v>395.847646</v>
      </c>
      <c r="N356" s="71">
        <v>100.7</v>
      </c>
      <c r="O356" s="69">
        <v>1.445789634</v>
      </c>
      <c r="P356" s="70">
        <f t="shared" si="6"/>
        <v>5.0045758232391729E-5</v>
      </c>
      <c r="Q356" s="70">
        <f>O356/'סכום נכסי הקרן'!$C$41</f>
        <v>5.5437730271117515E-6</v>
      </c>
    </row>
    <row r="357" spans="1:17">
      <c r="A357" s="62" t="s">
        <v>1954</v>
      </c>
      <c r="B357" s="72" t="s">
        <v>1625</v>
      </c>
      <c r="C357" s="59">
        <v>9491</v>
      </c>
      <c r="D357" s="124" t="s">
        <v>1993</v>
      </c>
      <c r="E357" s="59" t="s">
        <v>625</v>
      </c>
      <c r="F357" s="78">
        <v>44986</v>
      </c>
      <c r="G357" s="124" t="s">
        <v>1993</v>
      </c>
      <c r="H357" s="69">
        <v>0.82000000006756602</v>
      </c>
      <c r="I357" s="72" t="s">
        <v>1873</v>
      </c>
      <c r="J357" s="72" t="s">
        <v>122</v>
      </c>
      <c r="K357" s="73">
        <v>7.7218999999999996E-2</v>
      </c>
      <c r="L357" s="73">
        <v>7.8099999999626621E-2</v>
      </c>
      <c r="M357" s="69">
        <v>1539.8479110000001</v>
      </c>
      <c r="N357" s="71">
        <v>100.7</v>
      </c>
      <c r="O357" s="69">
        <v>5.6241236409999997</v>
      </c>
      <c r="P357" s="70">
        <f t="shared" si="6"/>
        <v>1.9467806753313923E-4</v>
      </c>
      <c r="Q357" s="70">
        <f>O357/'סכום נכסי הקרן'!$C$41</f>
        <v>2.1565284609114394E-5</v>
      </c>
    </row>
    <row r="358" spans="1:17">
      <c r="A358" s="62" t="s">
        <v>1954</v>
      </c>
      <c r="B358" s="72" t="s">
        <v>1625</v>
      </c>
      <c r="C358" s="59">
        <v>9510</v>
      </c>
      <c r="D358" s="124" t="s">
        <v>1993</v>
      </c>
      <c r="E358" s="59" t="s">
        <v>625</v>
      </c>
      <c r="F358" s="78">
        <v>44994</v>
      </c>
      <c r="G358" s="124" t="s">
        <v>1993</v>
      </c>
      <c r="H358" s="69">
        <v>0.8199999994352094</v>
      </c>
      <c r="I358" s="72" t="s">
        <v>1873</v>
      </c>
      <c r="J358" s="72" t="s">
        <v>122</v>
      </c>
      <c r="K358" s="73">
        <v>7.7218999999999996E-2</v>
      </c>
      <c r="L358" s="73">
        <v>7.8099999970758421E-2</v>
      </c>
      <c r="M358" s="69">
        <v>300.55725799999999</v>
      </c>
      <c r="N358" s="71">
        <v>100.7</v>
      </c>
      <c r="O358" s="69">
        <v>1.0977520409999999</v>
      </c>
      <c r="P358" s="70">
        <f t="shared" si="6"/>
        <v>3.7998497119533619E-5</v>
      </c>
      <c r="Q358" s="70">
        <f>O358/'סכום נכסי הקרן'!$C$41</f>
        <v>4.2092487124255264E-6</v>
      </c>
    </row>
    <row r="359" spans="1:17">
      <c r="A359" s="62" t="s">
        <v>1954</v>
      </c>
      <c r="B359" s="72" t="s">
        <v>1625</v>
      </c>
      <c r="C359" s="59">
        <v>9560</v>
      </c>
      <c r="D359" s="124" t="s">
        <v>1993</v>
      </c>
      <c r="E359" s="59" t="s">
        <v>625</v>
      </c>
      <c r="F359" s="78">
        <v>45058</v>
      </c>
      <c r="G359" s="124" t="s">
        <v>1993</v>
      </c>
      <c r="H359" s="69">
        <v>0.82000000006065499</v>
      </c>
      <c r="I359" s="72" t="s">
        <v>1873</v>
      </c>
      <c r="J359" s="72" t="s">
        <v>122</v>
      </c>
      <c r="K359" s="73">
        <v>7.7218999999999996E-2</v>
      </c>
      <c r="L359" s="73">
        <v>7.8099999998112957E-2</v>
      </c>
      <c r="M359" s="69">
        <v>1625.0206709999998</v>
      </c>
      <c r="N359" s="71">
        <v>100.7</v>
      </c>
      <c r="O359" s="69">
        <v>5.9352076519999999</v>
      </c>
      <c r="P359" s="70">
        <f t="shared" si="6"/>
        <v>2.0544618679361299E-4</v>
      </c>
      <c r="Q359" s="70">
        <f>O359/'סכום נכסי הקרן'!$C$41</f>
        <v>2.2758113156775387E-5</v>
      </c>
    </row>
    <row r="360" spans="1:17">
      <c r="A360" s="62" t="s">
        <v>1954</v>
      </c>
      <c r="B360" s="72" t="s">
        <v>1625</v>
      </c>
      <c r="C360" s="59">
        <v>9595</v>
      </c>
      <c r="D360" s="124" t="s">
        <v>1993</v>
      </c>
      <c r="E360" s="59" t="s">
        <v>625</v>
      </c>
      <c r="F360" s="78">
        <v>45237</v>
      </c>
      <c r="G360" s="124" t="s">
        <v>1993</v>
      </c>
      <c r="H360" s="69">
        <v>0.82000000002074869</v>
      </c>
      <c r="I360" s="72" t="s">
        <v>1873</v>
      </c>
      <c r="J360" s="72" t="s">
        <v>122</v>
      </c>
      <c r="K360" s="73">
        <v>7.7195E-2</v>
      </c>
      <c r="L360" s="73">
        <v>7.8100000001796399E-2</v>
      </c>
      <c r="M360" s="69">
        <v>5014.386786</v>
      </c>
      <c r="N360" s="71">
        <v>100.7</v>
      </c>
      <c r="O360" s="69">
        <v>18.314490691</v>
      </c>
      <c r="P360" s="70">
        <f t="shared" si="6"/>
        <v>6.3395292905466698E-4</v>
      </c>
      <c r="Q360" s="70">
        <f>O360/'סכום נכסי הקרן'!$C$41</f>
        <v>7.0225555025700963E-5</v>
      </c>
    </row>
    <row r="361" spans="1:17">
      <c r="A361" s="62" t="s">
        <v>1955</v>
      </c>
      <c r="B361" s="72" t="s">
        <v>1625</v>
      </c>
      <c r="C361" s="59">
        <v>9606</v>
      </c>
      <c r="D361" s="124" t="s">
        <v>1993</v>
      </c>
      <c r="E361" s="59" t="s">
        <v>625</v>
      </c>
      <c r="F361" s="78">
        <v>44136</v>
      </c>
      <c r="G361" s="124" t="s">
        <v>1993</v>
      </c>
      <c r="H361" s="69">
        <v>0.25</v>
      </c>
      <c r="I361" s="72" t="s">
        <v>1873</v>
      </c>
      <c r="J361" s="72" t="s">
        <v>122</v>
      </c>
      <c r="K361" s="73">
        <v>7.0095999999999992E-2</v>
      </c>
      <c r="L361" s="73">
        <v>0</v>
      </c>
      <c r="M361" s="69">
        <v>111677.36260199999</v>
      </c>
      <c r="N361" s="71">
        <v>88.007137999999998</v>
      </c>
      <c r="O361" s="69">
        <v>356.47626291199992</v>
      </c>
      <c r="P361" s="70">
        <f t="shared" si="6"/>
        <v>1.2339364212982356E-2</v>
      </c>
      <c r="Q361" s="70">
        <f>O361/'סכום נכסי הקרן'!$C$41</f>
        <v>1.3668817680409116E-3</v>
      </c>
    </row>
    <row r="362" spans="1:17">
      <c r="A362" s="62" t="s">
        <v>1956</v>
      </c>
      <c r="B362" s="72" t="s">
        <v>1625</v>
      </c>
      <c r="C362" s="59">
        <v>6588</v>
      </c>
      <c r="D362" s="124" t="s">
        <v>1993</v>
      </c>
      <c r="E362" s="59" t="s">
        <v>625</v>
      </c>
      <c r="F362" s="78">
        <v>43397</v>
      </c>
      <c r="G362" s="124" t="s">
        <v>1993</v>
      </c>
      <c r="H362" s="69">
        <v>0.50999999999919077</v>
      </c>
      <c r="I362" s="72" t="s">
        <v>1873</v>
      </c>
      <c r="J362" s="72" t="s">
        <v>122</v>
      </c>
      <c r="K362" s="73">
        <v>7.7218999999999996E-2</v>
      </c>
      <c r="L362" s="73">
        <v>7.5600000000059342E-2</v>
      </c>
      <c r="M362" s="69">
        <v>101479.02676199999</v>
      </c>
      <c r="N362" s="71">
        <v>100.73</v>
      </c>
      <c r="O362" s="69">
        <v>370.75130662999999</v>
      </c>
      <c r="P362" s="70">
        <f t="shared" si="6"/>
        <v>1.2833492383407358E-2</v>
      </c>
      <c r="Q362" s="70">
        <f>O362/'סכום נכסי הקרן'!$C$41</f>
        <v>1.4216183635065627E-3</v>
      </c>
    </row>
    <row r="363" spans="1:17">
      <c r="A363" s="62" t="s">
        <v>1957</v>
      </c>
      <c r="B363" s="72" t="s">
        <v>1625</v>
      </c>
      <c r="C363" s="59" t="s">
        <v>1820</v>
      </c>
      <c r="D363" s="124" t="s">
        <v>1993</v>
      </c>
      <c r="E363" s="59" t="s">
        <v>625</v>
      </c>
      <c r="F363" s="78">
        <v>44144</v>
      </c>
      <c r="G363" s="124" t="s">
        <v>1993</v>
      </c>
      <c r="H363" s="69">
        <v>1</v>
      </c>
      <c r="I363" s="72" t="s">
        <v>1873</v>
      </c>
      <c r="J363" s="72" t="s">
        <v>122</v>
      </c>
      <c r="K363" s="73">
        <v>7.8763E-2</v>
      </c>
      <c r="L363" s="73">
        <v>0</v>
      </c>
      <c r="M363" s="69">
        <v>126346.31479800001</v>
      </c>
      <c r="N363" s="71">
        <v>78.199742999999998</v>
      </c>
      <c r="O363" s="69">
        <v>358.356642615</v>
      </c>
      <c r="P363" s="70">
        <f t="shared" si="6"/>
        <v>1.2404453231321132E-2</v>
      </c>
      <c r="Q363" s="70">
        <f>O363/'סכום נכסי הקרן'!$C$41</f>
        <v>1.3740919444269323E-3</v>
      </c>
    </row>
    <row r="364" spans="1:17">
      <c r="A364" s="62" t="s">
        <v>1958</v>
      </c>
      <c r="B364" s="72" t="s">
        <v>1625</v>
      </c>
      <c r="C364" s="59">
        <v>6826</v>
      </c>
      <c r="D364" s="124" t="s">
        <v>1993</v>
      </c>
      <c r="E364" s="59" t="s">
        <v>625</v>
      </c>
      <c r="F364" s="78">
        <v>43550</v>
      </c>
      <c r="G364" s="124" t="s">
        <v>1993</v>
      </c>
      <c r="H364" s="69">
        <v>1.7600000000015081</v>
      </c>
      <c r="I364" s="72" t="s">
        <v>1878</v>
      </c>
      <c r="J364" s="72" t="s">
        <v>122</v>
      </c>
      <c r="K364" s="73">
        <v>8.4559999999999996E-2</v>
      </c>
      <c r="L364" s="73">
        <v>8.5600000000090493E-2</v>
      </c>
      <c r="M364" s="69">
        <v>50876.883663999994</v>
      </c>
      <c r="N364" s="71">
        <v>100.61</v>
      </c>
      <c r="O364" s="69">
        <v>185.65608607199999</v>
      </c>
      <c r="P364" s="70">
        <f t="shared" si="6"/>
        <v>6.4264533231059399E-3</v>
      </c>
      <c r="Q364" s="70">
        <f>O364/'סכום נכסי הקרן'!$C$41</f>
        <v>7.1188448034279601E-4</v>
      </c>
    </row>
    <row r="365" spans="1:17">
      <c r="A365" s="62" t="s">
        <v>1959</v>
      </c>
      <c r="B365" s="72" t="s">
        <v>1625</v>
      </c>
      <c r="C365" s="59">
        <v>6528</v>
      </c>
      <c r="D365" s="124" t="s">
        <v>1993</v>
      </c>
      <c r="E365" s="59" t="s">
        <v>625</v>
      </c>
      <c r="F365" s="78">
        <v>43373</v>
      </c>
      <c r="G365" s="124" t="s">
        <v>1993</v>
      </c>
      <c r="H365" s="69">
        <v>4.2700000000030203</v>
      </c>
      <c r="I365" s="72" t="s">
        <v>1878</v>
      </c>
      <c r="J365" s="72" t="s">
        <v>125</v>
      </c>
      <c r="K365" s="73">
        <v>3.032E-2</v>
      </c>
      <c r="L365" s="73">
        <v>6.3000000000071901E-2</v>
      </c>
      <c r="M365" s="69">
        <v>86085.766443</v>
      </c>
      <c r="N365" s="71">
        <v>87.41</v>
      </c>
      <c r="O365" s="69">
        <v>347.71149128500002</v>
      </c>
      <c r="P365" s="70">
        <f t="shared" si="6"/>
        <v>1.2035973158369935E-2</v>
      </c>
      <c r="Q365" s="70">
        <f>O365/'סכום נכסי הקרן'!$C$41</f>
        <v>1.3332739018673764E-3</v>
      </c>
    </row>
    <row r="366" spans="1:17">
      <c r="A366" s="62" t="s">
        <v>1960</v>
      </c>
      <c r="B366" s="72" t="s">
        <v>1625</v>
      </c>
      <c r="C366" s="59">
        <v>8860</v>
      </c>
      <c r="D366" s="124" t="s">
        <v>1993</v>
      </c>
      <c r="E366" s="59" t="s">
        <v>625</v>
      </c>
      <c r="F366" s="78">
        <v>44585</v>
      </c>
      <c r="G366" s="124" t="s">
        <v>1993</v>
      </c>
      <c r="H366" s="69">
        <v>2.1600000000331439</v>
      </c>
      <c r="I366" s="72" t="s">
        <v>1882</v>
      </c>
      <c r="J366" s="72" t="s">
        <v>124</v>
      </c>
      <c r="K366" s="73">
        <v>6.5960000000000005E-2</v>
      </c>
      <c r="L366" s="73">
        <v>7.130000000124749E-2</v>
      </c>
      <c r="M366" s="69">
        <v>5408.1484870000013</v>
      </c>
      <c r="N366" s="71">
        <v>100.13</v>
      </c>
      <c r="O366" s="69">
        <v>21.723533133</v>
      </c>
      <c r="P366" s="70">
        <f t="shared" si="6"/>
        <v>7.5195634382828141E-4</v>
      </c>
      <c r="Q366" s="70">
        <f>O366/'סכום נכסי הקרן'!$C$41</f>
        <v>8.3297275208084551E-5</v>
      </c>
    </row>
    <row r="367" spans="1:17">
      <c r="A367" s="62" t="s">
        <v>1960</v>
      </c>
      <c r="B367" s="72" t="s">
        <v>1625</v>
      </c>
      <c r="C367" s="59">
        <v>8977</v>
      </c>
      <c r="D367" s="124" t="s">
        <v>1993</v>
      </c>
      <c r="E367" s="59" t="s">
        <v>625</v>
      </c>
      <c r="F367" s="78">
        <v>44553</v>
      </c>
      <c r="G367" s="124" t="s">
        <v>1993</v>
      </c>
      <c r="H367" s="69">
        <v>2.159999999675041</v>
      </c>
      <c r="I367" s="72" t="s">
        <v>1882</v>
      </c>
      <c r="J367" s="72" t="s">
        <v>124</v>
      </c>
      <c r="K367" s="73">
        <v>6.5960000000000005E-2</v>
      </c>
      <c r="L367" s="73">
        <v>7.1499999991094867E-2</v>
      </c>
      <c r="M367" s="69">
        <v>796.99029499999995</v>
      </c>
      <c r="N367" s="71">
        <v>100.1</v>
      </c>
      <c r="O367" s="69">
        <v>3.2004036190000003</v>
      </c>
      <c r="P367" s="70">
        <f t="shared" si="6"/>
        <v>1.1078141798500786E-4</v>
      </c>
      <c r="Q367" s="70">
        <f>O367/'סכום נכסי הקרן'!$C$41</f>
        <v>1.2271710103354522E-5</v>
      </c>
    </row>
    <row r="368" spans="1:17">
      <c r="A368" s="62" t="s">
        <v>1960</v>
      </c>
      <c r="B368" s="72" t="s">
        <v>1625</v>
      </c>
      <c r="C368" s="59">
        <v>8978</v>
      </c>
      <c r="D368" s="124" t="s">
        <v>1993</v>
      </c>
      <c r="E368" s="59" t="s">
        <v>625</v>
      </c>
      <c r="F368" s="78">
        <v>44553</v>
      </c>
      <c r="G368" s="124" t="s">
        <v>1993</v>
      </c>
      <c r="H368" s="69">
        <v>2.1599999997272126</v>
      </c>
      <c r="I368" s="72" t="s">
        <v>1882</v>
      </c>
      <c r="J368" s="72" t="s">
        <v>124</v>
      </c>
      <c r="K368" s="73">
        <v>6.5960000000000005E-2</v>
      </c>
      <c r="L368" s="73">
        <v>7.2599999991913813E-2</v>
      </c>
      <c r="M368" s="69">
        <v>1024.7018270000001</v>
      </c>
      <c r="N368" s="71">
        <v>99.88</v>
      </c>
      <c r="O368" s="69">
        <v>4.1057611319999996</v>
      </c>
      <c r="P368" s="70">
        <f t="shared" si="6"/>
        <v>1.4212021177904154E-4</v>
      </c>
      <c r="Q368" s="70">
        <f>O368/'סכום נכסי הקרן'!$C$41</f>
        <v>1.5743236280075175E-5</v>
      </c>
    </row>
    <row r="369" spans="1:17">
      <c r="A369" s="62" t="s">
        <v>1960</v>
      </c>
      <c r="B369" s="72" t="s">
        <v>1625</v>
      </c>
      <c r="C369" s="59">
        <v>8979</v>
      </c>
      <c r="D369" s="124" t="s">
        <v>1993</v>
      </c>
      <c r="E369" s="59" t="s">
        <v>625</v>
      </c>
      <c r="F369" s="78">
        <v>44553</v>
      </c>
      <c r="G369" s="124" t="s">
        <v>1993</v>
      </c>
      <c r="H369" s="69">
        <v>2.159999999987503</v>
      </c>
      <c r="I369" s="72" t="s">
        <v>1882</v>
      </c>
      <c r="J369" s="72" t="s">
        <v>124</v>
      </c>
      <c r="K369" s="73">
        <v>6.5960000000000005E-2</v>
      </c>
      <c r="L369" s="73">
        <v>7.1399999999500127E-2</v>
      </c>
      <c r="M369" s="69">
        <v>4781.9417329999997</v>
      </c>
      <c r="N369" s="71">
        <v>100.11</v>
      </c>
      <c r="O369" s="69">
        <v>19.204339614000002</v>
      </c>
      <c r="P369" s="70">
        <f t="shared" si="6"/>
        <v>6.6475489568698014E-4</v>
      </c>
      <c r="Q369" s="70">
        <f>O369/'סכום נכסי הקרן'!$C$41</f>
        <v>7.3637614665306771E-5</v>
      </c>
    </row>
    <row r="370" spans="1:17">
      <c r="A370" s="62" t="s">
        <v>1960</v>
      </c>
      <c r="B370" s="72" t="s">
        <v>1625</v>
      </c>
      <c r="C370" s="59">
        <v>8918</v>
      </c>
      <c r="D370" s="124" t="s">
        <v>1993</v>
      </c>
      <c r="E370" s="59" t="s">
        <v>625</v>
      </c>
      <c r="F370" s="78">
        <v>44553</v>
      </c>
      <c r="G370" s="124" t="s">
        <v>1993</v>
      </c>
      <c r="H370" s="69">
        <v>2.1599999994895969</v>
      </c>
      <c r="I370" s="72" t="s">
        <v>1882</v>
      </c>
      <c r="J370" s="72" t="s">
        <v>124</v>
      </c>
      <c r="K370" s="73">
        <v>6.5960000000000005E-2</v>
      </c>
      <c r="L370" s="73">
        <v>7.1499999987239923E-2</v>
      </c>
      <c r="M370" s="69">
        <v>683.13453900000013</v>
      </c>
      <c r="N370" s="71">
        <v>100.09</v>
      </c>
      <c r="O370" s="69">
        <v>2.7429289899999998</v>
      </c>
      <c r="P370" s="70">
        <f t="shared" si="6"/>
        <v>9.4946012790515292E-5</v>
      </c>
      <c r="Q370" s="70">
        <f>O370/'סכום נכסי הקרן'!$C$41</f>
        <v>1.0517557597902156E-5</v>
      </c>
    </row>
    <row r="371" spans="1:17">
      <c r="A371" s="62" t="s">
        <v>1960</v>
      </c>
      <c r="B371" s="72" t="s">
        <v>1625</v>
      </c>
      <c r="C371" s="59">
        <v>9037</v>
      </c>
      <c r="D371" s="124" t="s">
        <v>1993</v>
      </c>
      <c r="E371" s="59" t="s">
        <v>625</v>
      </c>
      <c r="F371" s="78">
        <v>44671</v>
      </c>
      <c r="G371" s="124" t="s">
        <v>1993</v>
      </c>
      <c r="H371" s="69">
        <v>2.1599999994169146</v>
      </c>
      <c r="I371" s="72" t="s">
        <v>1882</v>
      </c>
      <c r="J371" s="72" t="s">
        <v>124</v>
      </c>
      <c r="K371" s="73">
        <v>6.5960000000000005E-2</v>
      </c>
      <c r="L371" s="73">
        <v>7.1299999983965148E-2</v>
      </c>
      <c r="M371" s="69">
        <v>426.95909599999999</v>
      </c>
      <c r="N371" s="71">
        <v>100.13</v>
      </c>
      <c r="O371" s="69">
        <v>1.7150157750000001</v>
      </c>
      <c r="P371" s="70">
        <f t="shared" si="6"/>
        <v>5.9364974559215808E-5</v>
      </c>
      <c r="Q371" s="70">
        <f>O371/'סכום נכסי הקרן'!$C$41</f>
        <v>6.5761006794686685E-6</v>
      </c>
    </row>
    <row r="372" spans="1:17">
      <c r="A372" s="62" t="s">
        <v>1960</v>
      </c>
      <c r="B372" s="72" t="s">
        <v>1625</v>
      </c>
      <c r="C372" s="59">
        <v>9130</v>
      </c>
      <c r="D372" s="124" t="s">
        <v>1993</v>
      </c>
      <c r="E372" s="59" t="s">
        <v>625</v>
      </c>
      <c r="F372" s="78">
        <v>44742</v>
      </c>
      <c r="G372" s="124" t="s">
        <v>1993</v>
      </c>
      <c r="H372" s="69">
        <v>2.1599999999300303</v>
      </c>
      <c r="I372" s="72" t="s">
        <v>1882</v>
      </c>
      <c r="J372" s="72" t="s">
        <v>124</v>
      </c>
      <c r="K372" s="73">
        <v>6.5960000000000005E-2</v>
      </c>
      <c r="L372" s="73">
        <v>7.1299999998095262E-2</v>
      </c>
      <c r="M372" s="69">
        <v>2561.754539</v>
      </c>
      <c r="N372" s="71">
        <v>100.13</v>
      </c>
      <c r="O372" s="69">
        <v>10.290094591999999</v>
      </c>
      <c r="P372" s="70">
        <f t="shared" si="6"/>
        <v>3.561898453476348E-4</v>
      </c>
      <c r="Q372" s="70">
        <f>O372/'סכום נכסי הקרן'!$C$41</f>
        <v>3.9456603854415306E-5</v>
      </c>
    </row>
    <row r="373" spans="1:17">
      <c r="A373" s="62" t="s">
        <v>1960</v>
      </c>
      <c r="B373" s="72" t="s">
        <v>1625</v>
      </c>
      <c r="C373" s="59">
        <v>9313</v>
      </c>
      <c r="D373" s="124" t="s">
        <v>1993</v>
      </c>
      <c r="E373" s="59" t="s">
        <v>625</v>
      </c>
      <c r="F373" s="78">
        <v>44886</v>
      </c>
      <c r="G373" s="124" t="s">
        <v>1993</v>
      </c>
      <c r="H373" s="69">
        <v>2.1599999998890711</v>
      </c>
      <c r="I373" s="72" t="s">
        <v>1882</v>
      </c>
      <c r="J373" s="72" t="s">
        <v>124</v>
      </c>
      <c r="K373" s="73">
        <v>6.5960000000000005E-2</v>
      </c>
      <c r="L373" s="73">
        <v>7.1299999994432234E-2</v>
      </c>
      <c r="M373" s="69">
        <v>1167.0215129999999</v>
      </c>
      <c r="N373" s="71">
        <v>100.13</v>
      </c>
      <c r="O373" s="69">
        <v>4.6877097970000001</v>
      </c>
      <c r="P373" s="70">
        <f t="shared" si="6"/>
        <v>1.622642642105678E-4</v>
      </c>
      <c r="Q373" s="70">
        <f>O373/'סכום נכסי הקרן'!$C$41</f>
        <v>1.7974675236560802E-5</v>
      </c>
    </row>
    <row r="374" spans="1:17">
      <c r="A374" s="62" t="s">
        <v>1960</v>
      </c>
      <c r="B374" s="72" t="s">
        <v>1625</v>
      </c>
      <c r="C374" s="59">
        <v>9496</v>
      </c>
      <c r="D374" s="124" t="s">
        <v>1993</v>
      </c>
      <c r="E374" s="59" t="s">
        <v>625</v>
      </c>
      <c r="F374" s="78">
        <v>44985</v>
      </c>
      <c r="G374" s="124" t="s">
        <v>1993</v>
      </c>
      <c r="H374" s="69">
        <v>2.1599999999726678</v>
      </c>
      <c r="I374" s="72" t="s">
        <v>1882</v>
      </c>
      <c r="J374" s="72" t="s">
        <v>124</v>
      </c>
      <c r="K374" s="73">
        <v>6.5960000000000005E-2</v>
      </c>
      <c r="L374" s="73">
        <v>7.129999999883839E-2</v>
      </c>
      <c r="M374" s="69">
        <v>1821.6921219999997</v>
      </c>
      <c r="N374" s="71">
        <v>100.13</v>
      </c>
      <c r="O374" s="69">
        <v>7.3174006449999993</v>
      </c>
      <c r="P374" s="70">
        <f t="shared" si="6"/>
        <v>2.5329055829239488E-4</v>
      </c>
      <c r="Q374" s="70">
        <f>O374/'סכום נכסי הקרן'!$C$41</f>
        <v>2.8058029584905108E-5</v>
      </c>
    </row>
    <row r="375" spans="1:17">
      <c r="A375" s="62" t="s">
        <v>1960</v>
      </c>
      <c r="B375" s="72" t="s">
        <v>1625</v>
      </c>
      <c r="C375" s="59">
        <v>9547</v>
      </c>
      <c r="D375" s="124" t="s">
        <v>1993</v>
      </c>
      <c r="E375" s="59" t="s">
        <v>625</v>
      </c>
      <c r="F375" s="78">
        <v>45036</v>
      </c>
      <c r="G375" s="124" t="s">
        <v>1993</v>
      </c>
      <c r="H375" s="69">
        <v>2.1600000006530555</v>
      </c>
      <c r="I375" s="72" t="s">
        <v>1882</v>
      </c>
      <c r="J375" s="72" t="s">
        <v>124</v>
      </c>
      <c r="K375" s="73">
        <v>6.5960000000000005E-2</v>
      </c>
      <c r="L375" s="73">
        <v>7.1300000016967763E-2</v>
      </c>
      <c r="M375" s="69">
        <v>426.95909599999999</v>
      </c>
      <c r="N375" s="71">
        <v>100.13</v>
      </c>
      <c r="O375" s="69">
        <v>1.7150157930000001</v>
      </c>
      <c r="P375" s="70">
        <f t="shared" si="6"/>
        <v>5.9364975182282693E-5</v>
      </c>
      <c r="Q375" s="70">
        <f>O375/'סכום נכסי הקרן'!$C$41</f>
        <v>6.5761007484883316E-6</v>
      </c>
    </row>
    <row r="376" spans="1:17">
      <c r="A376" s="62" t="s">
        <v>1960</v>
      </c>
      <c r="B376" s="72" t="s">
        <v>1625</v>
      </c>
      <c r="C376" s="59">
        <v>9718</v>
      </c>
      <c r="D376" s="124" t="s">
        <v>1993</v>
      </c>
      <c r="E376" s="59" t="s">
        <v>625</v>
      </c>
      <c r="F376" s="78">
        <v>45163</v>
      </c>
      <c r="G376" s="124" t="s">
        <v>1993</v>
      </c>
      <c r="H376" s="69">
        <v>2.1399999999684298</v>
      </c>
      <c r="I376" s="72" t="s">
        <v>1882</v>
      </c>
      <c r="J376" s="72" t="s">
        <v>124</v>
      </c>
      <c r="K376" s="73">
        <v>6.4320000000000002E-2</v>
      </c>
      <c r="L376" s="73">
        <v>7.6000000000000012E-2</v>
      </c>
      <c r="M376" s="69">
        <v>3941.6863309999999</v>
      </c>
      <c r="N376" s="71">
        <v>100.16</v>
      </c>
      <c r="O376" s="69">
        <v>15.837768824999999</v>
      </c>
      <c r="P376" s="70">
        <f t="shared" si="6"/>
        <v>5.4822162983944925E-4</v>
      </c>
      <c r="Q376" s="70">
        <f>O376/'סכום נכסי הקרן'!$C$41</f>
        <v>6.0728748883578162E-5</v>
      </c>
    </row>
    <row r="377" spans="1:17">
      <c r="A377" s="62" t="s">
        <v>1960</v>
      </c>
      <c r="B377" s="72" t="s">
        <v>1625</v>
      </c>
      <c r="C377" s="59">
        <v>9799</v>
      </c>
      <c r="D377" s="124" t="s">
        <v>1993</v>
      </c>
      <c r="E377" s="59" t="s">
        <v>625</v>
      </c>
      <c r="F377" s="78">
        <v>45208</v>
      </c>
      <c r="G377" s="124" t="s">
        <v>1993</v>
      </c>
      <c r="H377" s="69">
        <v>2.150000000420186</v>
      </c>
      <c r="I377" s="72" t="s">
        <v>1882</v>
      </c>
      <c r="J377" s="72" t="s">
        <v>124</v>
      </c>
      <c r="K377" s="73">
        <v>6.6130000000000008E-2</v>
      </c>
      <c r="L377" s="73">
        <v>6.970000000924409E-2</v>
      </c>
      <c r="M377" s="69">
        <v>441.760311</v>
      </c>
      <c r="N377" s="71">
        <v>100.72</v>
      </c>
      <c r="O377" s="69">
        <v>1.7849252550000001</v>
      </c>
      <c r="P377" s="70">
        <f t="shared" si="6"/>
        <v>6.1784879123445255E-5</v>
      </c>
      <c r="Q377" s="70">
        <f>O377/'סכום נכסי הקרן'!$C$41</f>
        <v>6.844163390978888E-6</v>
      </c>
    </row>
    <row r="378" spans="1:17">
      <c r="A378" s="62" t="s">
        <v>1960</v>
      </c>
      <c r="B378" s="72" t="s">
        <v>1625</v>
      </c>
      <c r="C378" s="59">
        <v>8829</v>
      </c>
      <c r="D378" s="124" t="s">
        <v>1993</v>
      </c>
      <c r="E378" s="59" t="s">
        <v>625</v>
      </c>
      <c r="F378" s="78">
        <v>44553</v>
      </c>
      <c r="G378" s="124" t="s">
        <v>1993</v>
      </c>
      <c r="H378" s="69">
        <v>2.1599999999992279</v>
      </c>
      <c r="I378" s="72" t="s">
        <v>1882</v>
      </c>
      <c r="J378" s="72" t="s">
        <v>124</v>
      </c>
      <c r="K378" s="73">
        <v>6.6089999999999996E-2</v>
      </c>
      <c r="L378" s="73">
        <v>7.1399999999969099E-2</v>
      </c>
      <c r="M378" s="69">
        <v>51662.050112999998</v>
      </c>
      <c r="N378" s="71">
        <v>99.99</v>
      </c>
      <c r="O378" s="69">
        <v>207.22674862599999</v>
      </c>
      <c r="P378" s="70">
        <f t="shared" si="6"/>
        <v>7.1731180782704448E-3</v>
      </c>
      <c r="Q378" s="70">
        <f>O378/'סכום נכסי הקרן'!$C$41</f>
        <v>7.9459558466365792E-4</v>
      </c>
    </row>
    <row r="379" spans="1:17">
      <c r="A379" s="62" t="s">
        <v>1961</v>
      </c>
      <c r="B379" s="72" t="s">
        <v>1625</v>
      </c>
      <c r="C379" s="59">
        <v>7382</v>
      </c>
      <c r="D379" s="124" t="s">
        <v>1993</v>
      </c>
      <c r="E379" s="59" t="s">
        <v>625</v>
      </c>
      <c r="F379" s="78">
        <v>43860</v>
      </c>
      <c r="G379" s="124" t="s">
        <v>1993</v>
      </c>
      <c r="H379" s="69">
        <v>2.4800000000029052</v>
      </c>
      <c r="I379" s="72" t="s">
        <v>1878</v>
      </c>
      <c r="J379" s="72" t="s">
        <v>122</v>
      </c>
      <c r="K379" s="73">
        <v>8.1890000000000004E-2</v>
      </c>
      <c r="L379" s="73">
        <v>8.560000000004489E-2</v>
      </c>
      <c r="M379" s="69">
        <v>83243.388101000004</v>
      </c>
      <c r="N379" s="71">
        <v>100.34</v>
      </c>
      <c r="O379" s="69">
        <v>302.95031576899999</v>
      </c>
      <c r="P379" s="70">
        <f t="shared" si="6"/>
        <v>1.0486572806208199E-2</v>
      </c>
      <c r="Q379" s="70">
        <f>O379/'סכום נכסי הקרן'!$C$41</f>
        <v>1.1616404970815899E-3</v>
      </c>
    </row>
    <row r="380" spans="1:17">
      <c r="A380" s="62" t="s">
        <v>1962</v>
      </c>
      <c r="B380" s="72" t="s">
        <v>1625</v>
      </c>
      <c r="C380" s="59">
        <v>9158</v>
      </c>
      <c r="D380" s="124" t="s">
        <v>1993</v>
      </c>
      <c r="E380" s="59" t="s">
        <v>625</v>
      </c>
      <c r="F380" s="78">
        <v>44179</v>
      </c>
      <c r="G380" s="124" t="s">
        <v>1993</v>
      </c>
      <c r="H380" s="69">
        <v>2.2599999999952716</v>
      </c>
      <c r="I380" s="72" t="s">
        <v>1878</v>
      </c>
      <c r="J380" s="72" t="s">
        <v>122</v>
      </c>
      <c r="K380" s="73">
        <v>8.0809999999999993E-2</v>
      </c>
      <c r="L380" s="73">
        <v>9.2199999999913074E-2</v>
      </c>
      <c r="M380" s="69">
        <v>36683.142974000002</v>
      </c>
      <c r="N380" s="71">
        <v>98.56</v>
      </c>
      <c r="O380" s="69">
        <v>131.13384478700002</v>
      </c>
      <c r="P380" s="70">
        <f t="shared" si="6"/>
        <v>4.5391753668460625E-3</v>
      </c>
      <c r="Q380" s="70">
        <f>O380/'סכום נכסי הקרן'!$C$41</f>
        <v>5.0282299345329911E-4</v>
      </c>
    </row>
    <row r="381" spans="1:17">
      <c r="A381" s="125" t="s">
        <v>1993</v>
      </c>
      <c r="B381" s="125" t="s">
        <v>1993</v>
      </c>
      <c r="C381" s="125" t="s">
        <v>1993</v>
      </c>
      <c r="D381" s="125" t="s">
        <v>1993</v>
      </c>
      <c r="E381" s="126" t="s">
        <v>1993</v>
      </c>
      <c r="F381" s="126" t="s">
        <v>1993</v>
      </c>
      <c r="G381" s="126" t="s">
        <v>1993</v>
      </c>
      <c r="H381" s="126" t="s">
        <v>1993</v>
      </c>
      <c r="I381" s="126" t="s">
        <v>1993</v>
      </c>
      <c r="J381" s="126" t="s">
        <v>1993</v>
      </c>
      <c r="K381" s="126" t="s">
        <v>1993</v>
      </c>
      <c r="L381" s="126" t="s">
        <v>1993</v>
      </c>
      <c r="M381" s="126" t="s">
        <v>1993</v>
      </c>
      <c r="N381" s="126" t="s">
        <v>1993</v>
      </c>
      <c r="O381" s="126" t="s">
        <v>1993</v>
      </c>
      <c r="P381" s="126" t="s">
        <v>1993</v>
      </c>
      <c r="Q381" s="126" t="s">
        <v>1993</v>
      </c>
    </row>
    <row r="382" spans="1:17">
      <c r="A382" s="125" t="s">
        <v>1993</v>
      </c>
      <c r="B382" s="125" t="s">
        <v>1993</v>
      </c>
      <c r="C382" s="125" t="s">
        <v>1993</v>
      </c>
      <c r="D382" s="125" t="s">
        <v>1993</v>
      </c>
      <c r="E382" s="126" t="s">
        <v>1993</v>
      </c>
      <c r="F382" s="126" t="s">
        <v>1993</v>
      </c>
      <c r="G382" s="126" t="s">
        <v>1993</v>
      </c>
      <c r="H382" s="126" t="s">
        <v>1993</v>
      </c>
      <c r="I382" s="126" t="s">
        <v>1993</v>
      </c>
      <c r="J382" s="126" t="s">
        <v>1993</v>
      </c>
      <c r="K382" s="126" t="s">
        <v>1993</v>
      </c>
      <c r="L382" s="126" t="s">
        <v>1993</v>
      </c>
      <c r="M382" s="126" t="s">
        <v>1993</v>
      </c>
      <c r="N382" s="126" t="s">
        <v>1993</v>
      </c>
      <c r="O382" s="126" t="s">
        <v>1993</v>
      </c>
      <c r="P382" s="126" t="s">
        <v>1993</v>
      </c>
      <c r="Q382" s="126" t="s">
        <v>1993</v>
      </c>
    </row>
    <row r="383" spans="1:17">
      <c r="A383" s="125" t="s">
        <v>1993</v>
      </c>
      <c r="B383" s="125" t="s">
        <v>1993</v>
      </c>
      <c r="C383" s="125" t="s">
        <v>1993</v>
      </c>
      <c r="D383" s="125" t="s">
        <v>1993</v>
      </c>
      <c r="E383" s="126" t="s">
        <v>1993</v>
      </c>
      <c r="F383" s="126" t="s">
        <v>1993</v>
      </c>
      <c r="G383" s="126" t="s">
        <v>1993</v>
      </c>
      <c r="H383" s="126" t="s">
        <v>1993</v>
      </c>
      <c r="I383" s="126" t="s">
        <v>1993</v>
      </c>
      <c r="J383" s="126" t="s">
        <v>1993</v>
      </c>
      <c r="K383" s="126" t="s">
        <v>1993</v>
      </c>
      <c r="L383" s="126" t="s">
        <v>1993</v>
      </c>
      <c r="M383" s="126" t="s">
        <v>1993</v>
      </c>
      <c r="N383" s="126" t="s">
        <v>1993</v>
      </c>
      <c r="O383" s="126" t="s">
        <v>1993</v>
      </c>
      <c r="P383" s="126" t="s">
        <v>1993</v>
      </c>
      <c r="Q383" s="126" t="s">
        <v>1993</v>
      </c>
    </row>
    <row r="384" spans="1:17">
      <c r="A384" s="92" t="s">
        <v>190</v>
      </c>
      <c r="B384" s="125" t="s">
        <v>1993</v>
      </c>
      <c r="C384" s="125" t="s">
        <v>1993</v>
      </c>
      <c r="D384" s="125" t="s">
        <v>1993</v>
      </c>
      <c r="E384" s="126" t="s">
        <v>1993</v>
      </c>
      <c r="F384" s="126" t="s">
        <v>1993</v>
      </c>
      <c r="G384" s="126" t="s">
        <v>1993</v>
      </c>
      <c r="H384" s="126" t="s">
        <v>1993</v>
      </c>
      <c r="I384" s="126" t="s">
        <v>1993</v>
      </c>
      <c r="J384" s="126" t="s">
        <v>1993</v>
      </c>
      <c r="K384" s="126" t="s">
        <v>1993</v>
      </c>
      <c r="L384" s="126" t="s">
        <v>1993</v>
      </c>
      <c r="M384" s="126" t="s">
        <v>1993</v>
      </c>
      <c r="N384" s="126" t="s">
        <v>1993</v>
      </c>
      <c r="O384" s="126" t="s">
        <v>1993</v>
      </c>
      <c r="P384" s="126" t="s">
        <v>1993</v>
      </c>
      <c r="Q384" s="126" t="s">
        <v>1993</v>
      </c>
    </row>
    <row r="385" spans="1:17">
      <c r="A385" s="92" t="s">
        <v>108</v>
      </c>
      <c r="B385" s="125" t="s">
        <v>1993</v>
      </c>
      <c r="C385" s="125" t="s">
        <v>1993</v>
      </c>
      <c r="D385" s="125" t="s">
        <v>1993</v>
      </c>
      <c r="E385" s="126" t="s">
        <v>1993</v>
      </c>
      <c r="F385" s="126" t="s">
        <v>1993</v>
      </c>
      <c r="G385" s="126" t="s">
        <v>1993</v>
      </c>
      <c r="H385" s="126" t="s">
        <v>1993</v>
      </c>
      <c r="I385" s="126" t="s">
        <v>1993</v>
      </c>
      <c r="J385" s="126" t="s">
        <v>1993</v>
      </c>
      <c r="K385" s="126" t="s">
        <v>1993</v>
      </c>
      <c r="L385" s="126" t="s">
        <v>1993</v>
      </c>
      <c r="M385" s="126" t="s">
        <v>1993</v>
      </c>
      <c r="N385" s="126" t="s">
        <v>1993</v>
      </c>
      <c r="O385" s="126" t="s">
        <v>1993</v>
      </c>
      <c r="P385" s="126" t="s">
        <v>1993</v>
      </c>
      <c r="Q385" s="126" t="s">
        <v>1993</v>
      </c>
    </row>
    <row r="386" spans="1:17">
      <c r="A386" s="92" t="s">
        <v>173</v>
      </c>
      <c r="B386" s="125" t="s">
        <v>1993</v>
      </c>
      <c r="C386" s="125" t="s">
        <v>1993</v>
      </c>
      <c r="D386" s="125" t="s">
        <v>1993</v>
      </c>
      <c r="E386" s="126" t="s">
        <v>1993</v>
      </c>
      <c r="F386" s="126" t="s">
        <v>1993</v>
      </c>
      <c r="G386" s="126" t="s">
        <v>1993</v>
      </c>
      <c r="H386" s="126" t="s">
        <v>1993</v>
      </c>
      <c r="I386" s="126" t="s">
        <v>1993</v>
      </c>
      <c r="J386" s="126" t="s">
        <v>1993</v>
      </c>
      <c r="K386" s="126" t="s">
        <v>1993</v>
      </c>
      <c r="L386" s="126" t="s">
        <v>1993</v>
      </c>
      <c r="M386" s="126" t="s">
        <v>1993</v>
      </c>
      <c r="N386" s="126" t="s">
        <v>1993</v>
      </c>
      <c r="O386" s="126" t="s">
        <v>1993</v>
      </c>
      <c r="P386" s="126" t="s">
        <v>1993</v>
      </c>
      <c r="Q386" s="126" t="s">
        <v>1993</v>
      </c>
    </row>
    <row r="387" spans="1:17">
      <c r="A387" s="92" t="s">
        <v>181</v>
      </c>
      <c r="B387" s="125" t="s">
        <v>1993</v>
      </c>
      <c r="C387" s="125" t="s">
        <v>1993</v>
      </c>
      <c r="D387" s="125" t="s">
        <v>1993</v>
      </c>
      <c r="E387" s="126" t="s">
        <v>1993</v>
      </c>
      <c r="F387" s="126" t="s">
        <v>1993</v>
      </c>
      <c r="G387" s="126" t="s">
        <v>1993</v>
      </c>
      <c r="H387" s="126" t="s">
        <v>1993</v>
      </c>
      <c r="I387" s="126" t="s">
        <v>1993</v>
      </c>
      <c r="J387" s="126" t="s">
        <v>1993</v>
      </c>
      <c r="K387" s="126" t="s">
        <v>1993</v>
      </c>
      <c r="L387" s="126" t="s">
        <v>1993</v>
      </c>
      <c r="M387" s="126" t="s">
        <v>1993</v>
      </c>
      <c r="N387" s="126" t="s">
        <v>1993</v>
      </c>
      <c r="O387" s="126" t="s">
        <v>1993</v>
      </c>
      <c r="P387" s="126" t="s">
        <v>1993</v>
      </c>
      <c r="Q387" s="126" t="s">
        <v>1993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80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285156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7" t="s">
        <v>136</v>
      </c>
      <c r="B1" s="37" t="s" vm="1">
        <v>196</v>
      </c>
    </row>
    <row r="2" spans="1:14">
      <c r="A2" s="37" t="s">
        <v>135</v>
      </c>
      <c r="B2" s="37" t="s">
        <v>197</v>
      </c>
    </row>
    <row r="3" spans="1:14">
      <c r="A3" s="37" t="s">
        <v>137</v>
      </c>
      <c r="B3" s="37" t="s">
        <v>198</v>
      </c>
    </row>
    <row r="4" spans="1:14">
      <c r="A4" s="37" t="s">
        <v>138</v>
      </c>
      <c r="B4" s="37">
        <v>2144</v>
      </c>
    </row>
    <row r="5" spans="1:14" s="3" customFormat="1">
      <c r="A5" s="38" t="s">
        <v>112</v>
      </c>
      <c r="B5" s="39" t="s">
        <v>44</v>
      </c>
      <c r="C5" s="39" t="s">
        <v>113</v>
      </c>
      <c r="D5" s="39" t="s">
        <v>14</v>
      </c>
      <c r="E5" s="39" t="s">
        <v>65</v>
      </c>
      <c r="F5" s="39" t="s">
        <v>17</v>
      </c>
      <c r="G5" s="39" t="s">
        <v>99</v>
      </c>
      <c r="H5" s="39" t="s">
        <v>51</v>
      </c>
      <c r="I5" s="39" t="s">
        <v>18</v>
      </c>
      <c r="J5" s="39" t="s">
        <v>175</v>
      </c>
      <c r="K5" s="39" t="s">
        <v>174</v>
      </c>
      <c r="L5" s="39" t="s">
        <v>107</v>
      </c>
      <c r="M5" s="39" t="s">
        <v>139</v>
      </c>
      <c r="N5" s="41" t="s">
        <v>141</v>
      </c>
    </row>
    <row r="6" spans="1:14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18" t="s">
        <v>1993</v>
      </c>
      <c r="F6" s="27" t="s">
        <v>20</v>
      </c>
      <c r="G6" s="118" t="s">
        <v>1993</v>
      </c>
      <c r="H6" s="27" t="s">
        <v>19</v>
      </c>
      <c r="I6" s="27" t="s">
        <v>19</v>
      </c>
      <c r="J6" s="27" t="s">
        <v>182</v>
      </c>
      <c r="K6" s="118" t="s">
        <v>1993</v>
      </c>
      <c r="L6" s="27" t="s">
        <v>178</v>
      </c>
      <c r="M6" s="27" t="s">
        <v>19</v>
      </c>
      <c r="N6" s="13" t="s">
        <v>19</v>
      </c>
    </row>
    <row r="7" spans="1:14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3" t="s">
        <v>1826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124" t="s">
        <v>1993</v>
      </c>
      <c r="I8" s="124" t="s">
        <v>1993</v>
      </c>
      <c r="J8" s="124" t="s">
        <v>1993</v>
      </c>
      <c r="K8" s="124" t="s">
        <v>1993</v>
      </c>
      <c r="L8" s="94">
        <v>0</v>
      </c>
      <c r="M8" s="95">
        <v>0</v>
      </c>
      <c r="N8" s="95">
        <v>0</v>
      </c>
    </row>
    <row r="9" spans="1:14">
      <c r="A9" s="92" t="s">
        <v>190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124" t="s">
        <v>1993</v>
      </c>
      <c r="N9" s="124" t="s">
        <v>1993</v>
      </c>
    </row>
    <row r="10" spans="1:14">
      <c r="A10" s="92" t="s">
        <v>108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</row>
    <row r="11" spans="1:14">
      <c r="A11" s="92" t="s">
        <v>173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</row>
    <row r="12" spans="1:14">
      <c r="A12" s="92" t="s">
        <v>181</v>
      </c>
      <c r="B12" s="124" t="s">
        <v>1993</v>
      </c>
      <c r="C12" s="124" t="s">
        <v>1993</v>
      </c>
      <c r="D12" s="124" t="s">
        <v>1993</v>
      </c>
      <c r="E12" s="124" t="s">
        <v>1993</v>
      </c>
      <c r="F12" s="124" t="s">
        <v>1993</v>
      </c>
      <c r="G12" s="124" t="s">
        <v>1993</v>
      </c>
      <c r="H12" s="124" t="s">
        <v>1993</v>
      </c>
      <c r="I12" s="124" t="s">
        <v>1993</v>
      </c>
      <c r="J12" s="124" t="s">
        <v>1993</v>
      </c>
      <c r="K12" s="124" t="s">
        <v>1993</v>
      </c>
      <c r="L12" s="124" t="s">
        <v>1993</v>
      </c>
      <c r="M12" s="124" t="s">
        <v>1993</v>
      </c>
      <c r="N12" s="124" t="s">
        <v>1993</v>
      </c>
    </row>
    <row r="13" spans="1:14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1:14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1:14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1:14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1:14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</row>
    <row r="33" spans="1:14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1:14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1:14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</row>
    <row r="36" spans="1:14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</row>
    <row r="37" spans="1:14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</row>
    <row r="38" spans="1:14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</row>
    <row r="39" spans="1:14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</row>
    <row r="41" spans="1:14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</row>
    <row r="42" spans="1:14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1:14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</row>
    <row r="44" spans="1:14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</row>
    <row r="45" spans="1:14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</row>
    <row r="46" spans="1:14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</row>
    <row r="65" spans="1:14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</row>
    <row r="66" spans="1:14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</row>
    <row r="67" spans="1:14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</row>
    <row r="68" spans="1:14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</row>
    <row r="69" spans="1:14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</row>
    <row r="70" spans="1:14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</row>
    <row r="71" spans="1:14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</row>
    <row r="72" spans="1:14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4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</row>
    <row r="77" spans="1:14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</row>
    <row r="78" spans="1:14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</row>
    <row r="79" spans="1:14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</row>
    <row r="80" spans="1:14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</row>
    <row r="81" spans="1:14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</row>
    <row r="82" spans="1:14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</row>
    <row r="84" spans="1:14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</row>
    <row r="85" spans="1:14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</row>
    <row r="86" spans="1:14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</row>
    <row r="87" spans="1:14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</row>
    <row r="88" spans="1:14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</row>
    <row r="89" spans="1:14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</row>
    <row r="90" spans="1:14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14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14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14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  <row r="95" spans="1:14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</row>
    <row r="96" spans="1:14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</row>
    <row r="97" spans="1:14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</row>
    <row r="98" spans="1:14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</row>
    <row r="99" spans="1:14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</row>
    <row r="100" spans="1:14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</row>
    <row r="101" spans="1:14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</row>
    <row r="102" spans="1:14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</row>
    <row r="103" spans="1:14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</row>
    <row r="104" spans="1:14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</row>
    <row r="105" spans="1:14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1:14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</row>
    <row r="107" spans="1:14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7" t="s">
        <v>136</v>
      </c>
      <c r="B1" s="37" t="s" vm="1">
        <v>196</v>
      </c>
    </row>
    <row r="2" spans="1:9">
      <c r="A2" s="37" t="s">
        <v>135</v>
      </c>
      <c r="B2" s="37" t="s">
        <v>197</v>
      </c>
    </row>
    <row r="3" spans="1:9">
      <c r="A3" s="37" t="s">
        <v>137</v>
      </c>
      <c r="B3" s="37" t="s">
        <v>198</v>
      </c>
    </row>
    <row r="4" spans="1:9">
      <c r="A4" s="37" t="s">
        <v>138</v>
      </c>
      <c r="B4" s="37">
        <v>2144</v>
      </c>
    </row>
    <row r="5" spans="1:9" s="3" customFormat="1">
      <c r="A5" s="38" t="s">
        <v>112</v>
      </c>
      <c r="B5" s="40" t="s">
        <v>53</v>
      </c>
      <c r="C5" s="40" t="s">
        <v>84</v>
      </c>
      <c r="D5" s="40" t="s">
        <v>54</v>
      </c>
      <c r="E5" s="40" t="s">
        <v>99</v>
      </c>
      <c r="F5" s="40" t="s">
        <v>163</v>
      </c>
      <c r="G5" s="40" t="s">
        <v>139</v>
      </c>
      <c r="H5" s="40" t="s">
        <v>140</v>
      </c>
      <c r="I5" s="52" t="s">
        <v>185</v>
      </c>
    </row>
    <row r="6" spans="1:9" s="3" customFormat="1">
      <c r="A6" s="117" t="s">
        <v>1993</v>
      </c>
      <c r="B6" s="12" t="s">
        <v>21</v>
      </c>
      <c r="C6" s="118" t="s">
        <v>1993</v>
      </c>
      <c r="D6" s="12" t="s">
        <v>19</v>
      </c>
      <c r="E6" s="118" t="s">
        <v>1993</v>
      </c>
      <c r="F6" s="12" t="s">
        <v>179</v>
      </c>
      <c r="G6" s="27" t="s">
        <v>19</v>
      </c>
      <c r="H6" s="27" t="s">
        <v>19</v>
      </c>
      <c r="I6" s="141" t="s">
        <v>1993</v>
      </c>
    </row>
    <row r="7" spans="1:9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3" t="s">
        <v>1827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94">
        <v>0</v>
      </c>
      <c r="G8" s="95">
        <v>0</v>
      </c>
      <c r="H8" s="95">
        <v>0</v>
      </c>
      <c r="I8" s="124" t="s">
        <v>1993</v>
      </c>
    </row>
    <row r="9" spans="1:9" hidden="1">
      <c r="A9" s="91"/>
      <c r="B9" s="59"/>
      <c r="C9" s="59"/>
      <c r="D9" s="59"/>
      <c r="E9" s="59"/>
      <c r="F9" s="59"/>
      <c r="G9" s="59"/>
      <c r="H9" s="59"/>
      <c r="I9" s="59"/>
    </row>
    <row r="10" spans="1:9" hidden="1">
      <c r="A10" s="91"/>
      <c r="B10" s="59"/>
      <c r="C10" s="59"/>
      <c r="D10" s="59"/>
      <c r="E10" s="59"/>
      <c r="F10" s="59"/>
      <c r="G10" s="59"/>
      <c r="H10" s="59"/>
      <c r="I10" s="59"/>
    </row>
    <row r="11" spans="1:9" hidden="1">
      <c r="A11" s="59"/>
      <c r="B11" s="59"/>
      <c r="C11" s="59"/>
      <c r="D11" s="59"/>
      <c r="E11" s="59"/>
      <c r="F11" s="59"/>
      <c r="G11" s="59"/>
      <c r="H11" s="59"/>
      <c r="I11" s="59"/>
    </row>
    <row r="12" spans="1:9" hidden="1">
      <c r="A12" s="59"/>
      <c r="B12" s="59"/>
      <c r="C12" s="59"/>
      <c r="D12" s="59"/>
      <c r="E12" s="59"/>
      <c r="F12" s="59"/>
      <c r="G12" s="59"/>
      <c r="H12" s="59"/>
      <c r="I12" s="59"/>
    </row>
    <row r="13" spans="1:9" hidden="1">
      <c r="A13" s="59"/>
      <c r="B13" s="59"/>
      <c r="C13" s="59"/>
      <c r="D13" s="59"/>
      <c r="E13" s="59"/>
      <c r="F13" s="59"/>
      <c r="G13" s="59"/>
      <c r="H13" s="59"/>
      <c r="I13" s="59"/>
    </row>
    <row r="14" spans="1:9" hidden="1">
      <c r="A14" s="59"/>
      <c r="B14" s="59"/>
      <c r="C14" s="59"/>
      <c r="D14" s="59"/>
      <c r="E14" s="59"/>
      <c r="F14" s="59"/>
      <c r="G14" s="59"/>
      <c r="H14" s="59"/>
      <c r="I14" s="59"/>
    </row>
    <row r="15" spans="1:9" hidden="1">
      <c r="A15" s="59"/>
      <c r="B15" s="59"/>
      <c r="C15" s="59"/>
      <c r="D15" s="59"/>
      <c r="E15" s="59"/>
      <c r="F15" s="59"/>
      <c r="G15" s="59"/>
      <c r="H15" s="59"/>
      <c r="I15" s="59"/>
    </row>
    <row r="16" spans="1:9" hidden="1">
      <c r="A16" s="59"/>
      <c r="B16" s="59"/>
      <c r="C16" s="59"/>
      <c r="D16" s="59"/>
      <c r="E16" s="59"/>
      <c r="F16" s="59"/>
      <c r="G16" s="59"/>
      <c r="H16" s="59"/>
      <c r="I16" s="59"/>
    </row>
    <row r="17" spans="1:9" hidden="1">
      <c r="A17" s="59"/>
      <c r="B17" s="59"/>
      <c r="C17" s="59"/>
      <c r="D17" s="59"/>
      <c r="E17" s="59"/>
      <c r="F17" s="59"/>
      <c r="G17" s="59"/>
      <c r="H17" s="59"/>
      <c r="I17" s="59"/>
    </row>
    <row r="18" spans="1:9" hidden="1">
      <c r="A18" s="59"/>
      <c r="B18" s="59"/>
      <c r="C18" s="59"/>
      <c r="D18" s="59"/>
      <c r="E18" s="59"/>
      <c r="F18" s="59"/>
      <c r="G18" s="59"/>
      <c r="H18" s="59"/>
      <c r="I18" s="59"/>
    </row>
    <row r="19" spans="1:9" hidden="1">
      <c r="A19" s="59"/>
      <c r="B19" s="59"/>
      <c r="C19" s="59"/>
      <c r="D19" s="59"/>
      <c r="E19" s="59"/>
      <c r="F19" s="59"/>
      <c r="G19" s="59"/>
      <c r="H19" s="59"/>
      <c r="I19" s="59"/>
    </row>
    <row r="20" spans="1:9" hidden="1">
      <c r="A20" s="59"/>
      <c r="B20" s="59"/>
      <c r="C20" s="59"/>
      <c r="D20" s="59"/>
      <c r="E20" s="59"/>
      <c r="F20" s="59"/>
      <c r="G20" s="59"/>
      <c r="H20" s="59"/>
      <c r="I20" s="59"/>
    </row>
    <row r="21" spans="1:9" hidden="1">
      <c r="A21" s="59"/>
      <c r="B21" s="59"/>
      <c r="C21" s="59"/>
      <c r="D21" s="59"/>
      <c r="E21" s="59"/>
      <c r="F21" s="59"/>
      <c r="G21" s="59"/>
      <c r="H21" s="59"/>
      <c r="I21" s="59"/>
    </row>
    <row r="22" spans="1:9" hidden="1">
      <c r="A22" s="59"/>
      <c r="B22" s="59"/>
      <c r="C22" s="59"/>
      <c r="D22" s="59"/>
      <c r="E22" s="59"/>
      <c r="F22" s="59"/>
      <c r="G22" s="59"/>
      <c r="H22" s="59"/>
      <c r="I22" s="59"/>
    </row>
    <row r="23" spans="1:9" hidden="1">
      <c r="A23" s="59"/>
      <c r="B23" s="59"/>
      <c r="C23" s="59"/>
      <c r="D23" s="59"/>
      <c r="E23" s="59"/>
      <c r="F23" s="59"/>
      <c r="G23" s="59"/>
      <c r="H23" s="59"/>
      <c r="I23" s="59"/>
    </row>
    <row r="24" spans="1:9" hidden="1">
      <c r="A24" s="59"/>
      <c r="B24" s="59"/>
      <c r="C24" s="59"/>
      <c r="D24" s="59"/>
      <c r="E24" s="59"/>
      <c r="F24" s="59"/>
      <c r="G24" s="59"/>
      <c r="H24" s="59"/>
      <c r="I24" s="59"/>
    </row>
    <row r="25" spans="1:9" hidden="1">
      <c r="A25" s="59"/>
      <c r="B25" s="59"/>
      <c r="C25" s="59"/>
      <c r="D25" s="59"/>
      <c r="E25" s="59"/>
      <c r="F25" s="59"/>
      <c r="G25" s="59"/>
      <c r="H25" s="59"/>
      <c r="I25" s="59"/>
    </row>
    <row r="26" spans="1:9" hidden="1">
      <c r="A26" s="59"/>
      <c r="B26" s="59"/>
      <c r="C26" s="59"/>
      <c r="D26" s="59"/>
      <c r="E26" s="59"/>
      <c r="F26" s="59"/>
      <c r="G26" s="59"/>
      <c r="H26" s="59"/>
      <c r="I26" s="59"/>
    </row>
    <row r="27" spans="1:9" hidden="1">
      <c r="A27" s="59"/>
      <c r="B27" s="59"/>
      <c r="C27" s="59"/>
      <c r="D27" s="59"/>
      <c r="E27" s="59"/>
      <c r="F27" s="59"/>
      <c r="G27" s="59"/>
      <c r="H27" s="59"/>
      <c r="I27" s="59"/>
    </row>
    <row r="28" spans="1:9" hidden="1">
      <c r="A28" s="59"/>
      <c r="B28" s="59"/>
      <c r="C28" s="59"/>
      <c r="D28" s="59"/>
      <c r="E28" s="59"/>
      <c r="F28" s="59"/>
      <c r="G28" s="59"/>
      <c r="H28" s="59"/>
      <c r="I28" s="59"/>
    </row>
    <row r="29" spans="1:9" hidden="1">
      <c r="A29" s="59"/>
      <c r="B29" s="59"/>
      <c r="C29" s="59"/>
      <c r="D29" s="59"/>
      <c r="E29" s="59"/>
      <c r="F29" s="59"/>
      <c r="G29" s="59"/>
      <c r="H29" s="59"/>
      <c r="I29" s="59"/>
    </row>
    <row r="30" spans="1:9" hidden="1">
      <c r="A30" s="59"/>
      <c r="B30" s="59"/>
      <c r="C30" s="59"/>
      <c r="D30" s="59"/>
      <c r="E30" s="59"/>
      <c r="F30" s="59"/>
      <c r="G30" s="59"/>
      <c r="H30" s="59"/>
      <c r="I30" s="59"/>
    </row>
    <row r="31" spans="1:9" hidden="1">
      <c r="A31" s="59"/>
      <c r="B31" s="59"/>
      <c r="C31" s="59"/>
      <c r="D31" s="59"/>
      <c r="E31" s="59"/>
      <c r="F31" s="59"/>
      <c r="G31" s="59"/>
      <c r="H31" s="59"/>
      <c r="I31" s="59"/>
    </row>
    <row r="32" spans="1:9" hidden="1">
      <c r="A32" s="59"/>
      <c r="B32" s="59"/>
      <c r="C32" s="59"/>
      <c r="D32" s="59"/>
      <c r="E32" s="59"/>
      <c r="F32" s="59"/>
      <c r="G32" s="59"/>
      <c r="H32" s="59"/>
      <c r="I32" s="59"/>
    </row>
    <row r="33" spans="1:9" hidden="1">
      <c r="A33" s="59"/>
      <c r="B33" s="59"/>
      <c r="C33" s="59"/>
      <c r="D33" s="59"/>
      <c r="E33" s="59"/>
      <c r="F33" s="59"/>
      <c r="G33" s="59"/>
      <c r="H33" s="59"/>
      <c r="I33" s="59"/>
    </row>
    <row r="34" spans="1:9" hidden="1">
      <c r="A34" s="59"/>
      <c r="B34" s="59"/>
      <c r="C34" s="59"/>
      <c r="D34" s="59"/>
      <c r="E34" s="59"/>
      <c r="F34" s="59"/>
      <c r="G34" s="59"/>
      <c r="H34" s="59"/>
      <c r="I34" s="59"/>
    </row>
    <row r="35" spans="1:9" hidden="1">
      <c r="A35" s="59"/>
      <c r="B35" s="59"/>
      <c r="C35" s="59"/>
      <c r="D35" s="59"/>
      <c r="E35" s="59"/>
      <c r="F35" s="59"/>
      <c r="G35" s="59"/>
      <c r="H35" s="59"/>
      <c r="I35" s="59"/>
    </row>
    <row r="36" spans="1:9" hidden="1">
      <c r="A36" s="59"/>
      <c r="B36" s="59"/>
      <c r="C36" s="59"/>
      <c r="D36" s="59"/>
      <c r="E36" s="59"/>
      <c r="F36" s="59"/>
      <c r="G36" s="59"/>
      <c r="H36" s="59"/>
      <c r="I36" s="59"/>
    </row>
    <row r="37" spans="1:9" hidden="1">
      <c r="A37" s="59"/>
      <c r="B37" s="59"/>
      <c r="C37" s="59"/>
      <c r="D37" s="59"/>
      <c r="E37" s="59"/>
      <c r="F37" s="59"/>
      <c r="G37" s="59"/>
      <c r="H37" s="59"/>
      <c r="I37" s="59"/>
    </row>
    <row r="38" spans="1:9" hidden="1">
      <c r="A38" s="59"/>
      <c r="B38" s="59"/>
      <c r="C38" s="59"/>
      <c r="D38" s="59"/>
      <c r="E38" s="59"/>
      <c r="F38" s="59"/>
      <c r="G38" s="59"/>
      <c r="H38" s="59"/>
      <c r="I38" s="59"/>
    </row>
    <row r="39" spans="1:9" hidden="1">
      <c r="A39" s="59"/>
      <c r="B39" s="59"/>
      <c r="C39" s="59"/>
      <c r="D39" s="59"/>
      <c r="E39" s="59"/>
      <c r="F39" s="59"/>
      <c r="G39" s="59"/>
      <c r="H39" s="59"/>
      <c r="I39" s="59"/>
    </row>
    <row r="40" spans="1:9" hidden="1">
      <c r="A40" s="59"/>
      <c r="B40" s="59"/>
      <c r="C40" s="59"/>
      <c r="D40" s="59"/>
      <c r="E40" s="59"/>
      <c r="F40" s="59"/>
      <c r="G40" s="59"/>
      <c r="H40" s="59"/>
      <c r="I40" s="59"/>
    </row>
    <row r="41" spans="1:9" hidden="1">
      <c r="A41" s="59"/>
      <c r="B41" s="59"/>
      <c r="C41" s="59"/>
      <c r="D41" s="59"/>
      <c r="E41" s="59"/>
      <c r="F41" s="59"/>
      <c r="G41" s="59"/>
      <c r="H41" s="59"/>
      <c r="I41" s="59"/>
    </row>
    <row r="42" spans="1:9" hidden="1">
      <c r="A42" s="59"/>
      <c r="B42" s="59"/>
      <c r="C42" s="59"/>
      <c r="D42" s="59"/>
      <c r="E42" s="59"/>
      <c r="F42" s="59"/>
      <c r="G42" s="59"/>
      <c r="H42" s="59"/>
      <c r="I42" s="59"/>
    </row>
    <row r="43" spans="1:9" hidden="1">
      <c r="A43" s="59"/>
      <c r="B43" s="59"/>
      <c r="C43" s="59"/>
      <c r="D43" s="59"/>
      <c r="E43" s="59"/>
      <c r="F43" s="59"/>
      <c r="G43" s="59"/>
      <c r="H43" s="59"/>
      <c r="I43" s="59"/>
    </row>
    <row r="44" spans="1:9" hidden="1">
      <c r="A44" s="59"/>
      <c r="B44" s="59"/>
      <c r="C44" s="59"/>
      <c r="D44" s="59"/>
      <c r="E44" s="59"/>
      <c r="F44" s="59"/>
      <c r="G44" s="59"/>
      <c r="H44" s="59"/>
      <c r="I44" s="59"/>
    </row>
    <row r="45" spans="1:9" hidden="1">
      <c r="A45" s="59"/>
      <c r="B45" s="59"/>
      <c r="C45" s="59"/>
      <c r="D45" s="59"/>
      <c r="E45" s="59"/>
      <c r="F45" s="59"/>
      <c r="G45" s="59"/>
      <c r="H45" s="59"/>
      <c r="I45" s="59"/>
    </row>
    <row r="46" spans="1:9" hidden="1">
      <c r="A46" s="59"/>
      <c r="B46" s="59"/>
      <c r="C46" s="59"/>
      <c r="D46" s="59"/>
      <c r="E46" s="59"/>
      <c r="F46" s="59"/>
      <c r="G46" s="59"/>
      <c r="H46" s="59"/>
      <c r="I46" s="59"/>
    </row>
    <row r="47" spans="1:9" hidden="1">
      <c r="A47" s="59"/>
      <c r="B47" s="59"/>
      <c r="C47" s="59"/>
      <c r="D47" s="59"/>
      <c r="E47" s="59"/>
      <c r="F47" s="59"/>
      <c r="G47" s="59"/>
      <c r="H47" s="59"/>
      <c r="I47" s="59"/>
    </row>
    <row r="48" spans="1:9" hidden="1">
      <c r="A48" s="59"/>
      <c r="B48" s="59"/>
      <c r="C48" s="59"/>
      <c r="D48" s="59"/>
      <c r="E48" s="59"/>
      <c r="F48" s="59"/>
      <c r="G48" s="59"/>
      <c r="H48" s="59"/>
      <c r="I48" s="59"/>
    </row>
    <row r="49" spans="1:9" hidden="1">
      <c r="A49" s="59"/>
      <c r="B49" s="59"/>
      <c r="C49" s="59"/>
      <c r="D49" s="59"/>
      <c r="E49" s="59"/>
      <c r="F49" s="59"/>
      <c r="G49" s="59"/>
      <c r="H49" s="59"/>
      <c r="I49" s="59"/>
    </row>
    <row r="50" spans="1:9" hidden="1">
      <c r="A50" s="59"/>
      <c r="B50" s="59"/>
      <c r="C50" s="59"/>
      <c r="D50" s="59"/>
      <c r="E50" s="59"/>
      <c r="F50" s="59"/>
      <c r="G50" s="59"/>
      <c r="H50" s="59"/>
      <c r="I50" s="59"/>
    </row>
    <row r="51" spans="1:9" hidden="1">
      <c r="A51" s="59"/>
      <c r="B51" s="59"/>
      <c r="C51" s="59"/>
      <c r="D51" s="59"/>
      <c r="E51" s="59"/>
      <c r="F51" s="59"/>
      <c r="G51" s="59"/>
      <c r="H51" s="59"/>
      <c r="I51" s="59"/>
    </row>
    <row r="52" spans="1:9" hidden="1">
      <c r="A52" s="59"/>
      <c r="B52" s="59"/>
      <c r="C52" s="59"/>
      <c r="D52" s="59"/>
      <c r="E52" s="59"/>
      <c r="F52" s="59"/>
      <c r="G52" s="59"/>
      <c r="H52" s="59"/>
      <c r="I52" s="59"/>
    </row>
    <row r="53" spans="1:9" hidden="1">
      <c r="A53" s="59"/>
      <c r="B53" s="59"/>
      <c r="C53" s="59"/>
      <c r="D53" s="59"/>
      <c r="E53" s="59"/>
      <c r="F53" s="59"/>
      <c r="G53" s="59"/>
      <c r="H53" s="59"/>
      <c r="I53" s="59"/>
    </row>
    <row r="54" spans="1:9" hidden="1">
      <c r="A54" s="59"/>
      <c r="B54" s="59"/>
      <c r="C54" s="59"/>
      <c r="D54" s="59"/>
      <c r="E54" s="59"/>
      <c r="F54" s="59"/>
      <c r="G54" s="59"/>
      <c r="H54" s="59"/>
      <c r="I54" s="59"/>
    </row>
    <row r="55" spans="1:9" hidden="1">
      <c r="A55" s="59"/>
      <c r="B55" s="59"/>
      <c r="C55" s="59"/>
      <c r="D55" s="59"/>
      <c r="E55" s="59"/>
      <c r="F55" s="59"/>
      <c r="G55" s="59"/>
      <c r="H55" s="59"/>
      <c r="I55" s="59"/>
    </row>
    <row r="56" spans="1:9" hidden="1">
      <c r="A56" s="59"/>
      <c r="B56" s="59"/>
      <c r="C56" s="59"/>
      <c r="D56" s="59"/>
      <c r="E56" s="59"/>
      <c r="F56" s="59"/>
      <c r="G56" s="59"/>
      <c r="H56" s="59"/>
      <c r="I56" s="59"/>
    </row>
    <row r="57" spans="1:9" hidden="1">
      <c r="A57" s="59"/>
      <c r="B57" s="59"/>
      <c r="C57" s="59"/>
      <c r="D57" s="59"/>
      <c r="E57" s="59"/>
      <c r="F57" s="59"/>
      <c r="G57" s="59"/>
      <c r="H57" s="59"/>
      <c r="I57" s="59"/>
    </row>
    <row r="58" spans="1:9" hidden="1">
      <c r="A58" s="59"/>
      <c r="B58" s="59"/>
      <c r="C58" s="59"/>
      <c r="D58" s="59"/>
      <c r="E58" s="59"/>
      <c r="F58" s="59"/>
      <c r="G58" s="59"/>
      <c r="H58" s="59"/>
      <c r="I58" s="59"/>
    </row>
    <row r="59" spans="1:9" hidden="1">
      <c r="A59" s="59"/>
      <c r="B59" s="59"/>
      <c r="C59" s="59"/>
      <c r="D59" s="59"/>
      <c r="E59" s="59"/>
      <c r="F59" s="59"/>
      <c r="G59" s="59"/>
      <c r="H59" s="59"/>
      <c r="I59" s="59"/>
    </row>
    <row r="60" spans="1:9" hidden="1">
      <c r="A60" s="59"/>
      <c r="B60" s="59"/>
      <c r="C60" s="59"/>
      <c r="D60" s="59"/>
      <c r="E60" s="59"/>
      <c r="F60" s="59"/>
      <c r="G60" s="59"/>
      <c r="H60" s="59"/>
      <c r="I60" s="59"/>
    </row>
    <row r="61" spans="1:9" hidden="1">
      <c r="A61" s="59"/>
      <c r="B61" s="59"/>
      <c r="C61" s="59"/>
      <c r="D61" s="59"/>
      <c r="E61" s="59"/>
      <c r="F61" s="59"/>
      <c r="G61" s="59"/>
      <c r="H61" s="59"/>
      <c r="I61" s="59"/>
    </row>
    <row r="62" spans="1:9" hidden="1">
      <c r="A62" s="59"/>
      <c r="B62" s="59"/>
      <c r="C62" s="59"/>
      <c r="D62" s="59"/>
      <c r="E62" s="59"/>
      <c r="F62" s="59"/>
      <c r="G62" s="59"/>
      <c r="H62" s="59"/>
      <c r="I62" s="59"/>
    </row>
    <row r="63" spans="1:9" hidden="1">
      <c r="A63" s="59"/>
      <c r="B63" s="59"/>
      <c r="C63" s="59"/>
      <c r="D63" s="59"/>
      <c r="E63" s="59"/>
      <c r="F63" s="59"/>
      <c r="G63" s="59"/>
      <c r="H63" s="59"/>
      <c r="I63" s="59"/>
    </row>
    <row r="64" spans="1:9" hidden="1">
      <c r="A64" s="59"/>
      <c r="B64" s="59"/>
      <c r="C64" s="59"/>
      <c r="D64" s="59"/>
      <c r="E64" s="59"/>
      <c r="F64" s="59"/>
      <c r="G64" s="59"/>
      <c r="H64" s="59"/>
      <c r="I64" s="59"/>
    </row>
    <row r="65" spans="1:9" hidden="1">
      <c r="A65" s="59"/>
      <c r="B65" s="59"/>
      <c r="C65" s="59"/>
      <c r="D65" s="59"/>
      <c r="E65" s="59"/>
      <c r="F65" s="59"/>
      <c r="G65" s="59"/>
      <c r="H65" s="59"/>
      <c r="I65" s="59"/>
    </row>
    <row r="66" spans="1:9" hidden="1">
      <c r="A66" s="59"/>
      <c r="B66" s="59"/>
      <c r="C66" s="59"/>
      <c r="D66" s="59"/>
      <c r="E66" s="59"/>
      <c r="F66" s="59"/>
      <c r="G66" s="59"/>
      <c r="H66" s="59"/>
      <c r="I66" s="59"/>
    </row>
    <row r="67" spans="1:9" hidden="1">
      <c r="A67" s="59"/>
      <c r="B67" s="59"/>
      <c r="C67" s="59"/>
      <c r="D67" s="59"/>
      <c r="E67" s="59"/>
      <c r="F67" s="59"/>
      <c r="G67" s="59"/>
      <c r="H67" s="59"/>
      <c r="I67" s="59"/>
    </row>
    <row r="68" spans="1:9" hidden="1">
      <c r="A68" s="59"/>
      <c r="B68" s="59"/>
      <c r="C68" s="59"/>
      <c r="D68" s="59"/>
      <c r="E68" s="59"/>
      <c r="F68" s="59"/>
      <c r="G68" s="59"/>
      <c r="H68" s="59"/>
      <c r="I68" s="59"/>
    </row>
    <row r="69" spans="1:9" hidden="1">
      <c r="A69" s="59"/>
      <c r="B69" s="59"/>
      <c r="C69" s="59"/>
      <c r="D69" s="59"/>
      <c r="E69" s="59"/>
      <c r="F69" s="59"/>
      <c r="G69" s="59"/>
      <c r="H69" s="59"/>
      <c r="I69" s="59"/>
    </row>
    <row r="70" spans="1:9" hidden="1">
      <c r="A70" s="59"/>
      <c r="B70" s="59"/>
      <c r="C70" s="59"/>
      <c r="D70" s="59"/>
      <c r="E70" s="59"/>
      <c r="F70" s="59"/>
      <c r="G70" s="59"/>
      <c r="H70" s="59"/>
      <c r="I70" s="59"/>
    </row>
    <row r="71" spans="1:9" hidden="1">
      <c r="A71" s="59"/>
      <c r="B71" s="59"/>
      <c r="C71" s="59"/>
      <c r="D71" s="59"/>
      <c r="E71" s="59"/>
      <c r="F71" s="59"/>
      <c r="G71" s="59"/>
      <c r="H71" s="59"/>
      <c r="I71" s="59"/>
    </row>
    <row r="72" spans="1:9" hidden="1">
      <c r="A72" s="59"/>
      <c r="B72" s="59"/>
      <c r="C72" s="59"/>
      <c r="D72" s="59"/>
      <c r="E72" s="59"/>
      <c r="F72" s="59"/>
      <c r="G72" s="59"/>
      <c r="H72" s="59"/>
      <c r="I72" s="59"/>
    </row>
    <row r="73" spans="1:9" hidden="1">
      <c r="A73" s="59"/>
      <c r="B73" s="59"/>
      <c r="C73" s="59"/>
      <c r="D73" s="59"/>
      <c r="E73" s="59"/>
      <c r="F73" s="59"/>
      <c r="G73" s="59"/>
      <c r="H73" s="59"/>
      <c r="I73" s="59"/>
    </row>
    <row r="74" spans="1:9" hidden="1">
      <c r="A74" s="59"/>
      <c r="B74" s="59"/>
      <c r="C74" s="59"/>
      <c r="D74" s="59"/>
      <c r="E74" s="59"/>
      <c r="F74" s="59"/>
      <c r="G74" s="59"/>
      <c r="H74" s="59"/>
      <c r="I74" s="59"/>
    </row>
    <row r="75" spans="1:9" hidden="1">
      <c r="A75" s="59"/>
      <c r="B75" s="59"/>
      <c r="C75" s="59"/>
      <c r="D75" s="59"/>
      <c r="E75" s="59"/>
      <c r="F75" s="59"/>
      <c r="G75" s="59"/>
      <c r="H75" s="59"/>
      <c r="I75" s="59"/>
    </row>
    <row r="76" spans="1:9" hidden="1">
      <c r="A76" s="59"/>
      <c r="B76" s="59"/>
      <c r="C76" s="59"/>
      <c r="D76" s="59"/>
      <c r="E76" s="59"/>
      <c r="F76" s="59"/>
      <c r="G76" s="59"/>
      <c r="H76" s="59"/>
      <c r="I76" s="59"/>
    </row>
    <row r="77" spans="1:9" hidden="1">
      <c r="A77" s="59"/>
      <c r="B77" s="59"/>
      <c r="C77" s="59"/>
      <c r="D77" s="59"/>
      <c r="E77" s="59"/>
      <c r="F77" s="59"/>
      <c r="G77" s="59"/>
      <c r="H77" s="59"/>
      <c r="I77" s="59"/>
    </row>
    <row r="78" spans="1:9" hidden="1">
      <c r="A78" s="59"/>
      <c r="B78" s="59"/>
      <c r="C78" s="59"/>
      <c r="D78" s="59"/>
      <c r="E78" s="59"/>
      <c r="F78" s="59"/>
      <c r="G78" s="59"/>
      <c r="H78" s="59"/>
      <c r="I78" s="59"/>
    </row>
    <row r="79" spans="1:9" hidden="1">
      <c r="A79" s="59"/>
      <c r="B79" s="59"/>
      <c r="C79" s="59"/>
      <c r="D79" s="59"/>
      <c r="E79" s="59"/>
      <c r="F79" s="59"/>
      <c r="G79" s="59"/>
      <c r="H79" s="59"/>
      <c r="I79" s="59"/>
    </row>
    <row r="80" spans="1:9" hidden="1">
      <c r="A80" s="59"/>
      <c r="B80" s="59"/>
      <c r="C80" s="59"/>
      <c r="D80" s="59"/>
      <c r="E80" s="59"/>
      <c r="F80" s="59"/>
      <c r="G80" s="59"/>
      <c r="H80" s="59"/>
      <c r="I80" s="59"/>
    </row>
    <row r="81" spans="1:9" hidden="1">
      <c r="A81" s="59"/>
      <c r="B81" s="59"/>
      <c r="C81" s="59"/>
      <c r="D81" s="59"/>
      <c r="E81" s="59"/>
      <c r="F81" s="59"/>
      <c r="G81" s="59"/>
      <c r="H81" s="59"/>
      <c r="I81" s="59"/>
    </row>
    <row r="82" spans="1:9" hidden="1">
      <c r="A82" s="59"/>
      <c r="B82" s="59"/>
      <c r="C82" s="59"/>
      <c r="D82" s="59"/>
      <c r="E82" s="59"/>
      <c r="F82" s="59"/>
      <c r="G82" s="59"/>
      <c r="H82" s="59"/>
      <c r="I82" s="59"/>
    </row>
    <row r="83" spans="1:9" hidden="1">
      <c r="A83" s="59"/>
      <c r="B83" s="59"/>
      <c r="C83" s="59"/>
      <c r="D83" s="59"/>
      <c r="E83" s="59"/>
      <c r="F83" s="59"/>
      <c r="G83" s="59"/>
      <c r="H83" s="59"/>
      <c r="I83" s="59"/>
    </row>
    <row r="84" spans="1:9" hidden="1">
      <c r="A84" s="59"/>
      <c r="B84" s="59"/>
      <c r="C84" s="59"/>
      <c r="D84" s="59"/>
      <c r="E84" s="59"/>
      <c r="F84" s="59"/>
      <c r="G84" s="59"/>
      <c r="H84" s="59"/>
      <c r="I84" s="59"/>
    </row>
    <row r="85" spans="1:9" hidden="1">
      <c r="A85" s="59"/>
      <c r="B85" s="59"/>
      <c r="C85" s="59"/>
      <c r="D85" s="59"/>
      <c r="E85" s="59"/>
      <c r="F85" s="59"/>
      <c r="G85" s="59"/>
      <c r="H85" s="59"/>
      <c r="I85" s="59"/>
    </row>
    <row r="86" spans="1:9" hidden="1">
      <c r="A86" s="59"/>
      <c r="B86" s="59"/>
      <c r="C86" s="59"/>
      <c r="D86" s="59"/>
      <c r="E86" s="59"/>
      <c r="F86" s="59"/>
      <c r="G86" s="59"/>
      <c r="H86" s="59"/>
      <c r="I86" s="59"/>
    </row>
    <row r="87" spans="1:9" hidden="1">
      <c r="A87" s="59"/>
      <c r="B87" s="59"/>
      <c r="C87" s="59"/>
      <c r="D87" s="59"/>
      <c r="E87" s="59"/>
      <c r="F87" s="59"/>
      <c r="G87" s="59"/>
      <c r="H87" s="59"/>
      <c r="I87" s="59"/>
    </row>
    <row r="88" spans="1:9" hidden="1">
      <c r="A88" s="59"/>
      <c r="B88" s="59"/>
      <c r="C88" s="59"/>
      <c r="D88" s="59"/>
      <c r="E88" s="59"/>
      <c r="F88" s="59"/>
      <c r="G88" s="59"/>
      <c r="H88" s="59"/>
      <c r="I88" s="59"/>
    </row>
    <row r="89" spans="1:9" hidden="1">
      <c r="A89" s="59"/>
      <c r="B89" s="59"/>
      <c r="C89" s="59"/>
      <c r="D89" s="59"/>
      <c r="E89" s="59"/>
      <c r="F89" s="59"/>
      <c r="G89" s="59"/>
      <c r="H89" s="59"/>
      <c r="I89" s="59"/>
    </row>
    <row r="90" spans="1:9" hidden="1">
      <c r="A90" s="59"/>
      <c r="B90" s="59"/>
      <c r="C90" s="59"/>
      <c r="D90" s="59"/>
      <c r="E90" s="59"/>
      <c r="F90" s="59"/>
      <c r="G90" s="59"/>
      <c r="H90" s="59"/>
      <c r="I90" s="59"/>
    </row>
    <row r="91" spans="1:9" hidden="1">
      <c r="A91" s="59"/>
      <c r="B91" s="59"/>
      <c r="C91" s="59"/>
      <c r="D91" s="59"/>
      <c r="E91" s="59"/>
      <c r="F91" s="59"/>
      <c r="G91" s="59"/>
      <c r="H91" s="59"/>
      <c r="I91" s="59"/>
    </row>
    <row r="92" spans="1:9" hidden="1">
      <c r="A92" s="59"/>
      <c r="B92" s="59"/>
      <c r="C92" s="59"/>
      <c r="D92" s="59"/>
      <c r="E92" s="59"/>
      <c r="F92" s="59"/>
      <c r="G92" s="59"/>
      <c r="H92" s="59"/>
      <c r="I92" s="59"/>
    </row>
    <row r="93" spans="1:9" hidden="1">
      <c r="A93" s="59"/>
      <c r="B93" s="59"/>
      <c r="C93" s="59"/>
      <c r="D93" s="59"/>
      <c r="E93" s="59"/>
      <c r="F93" s="59"/>
      <c r="G93" s="59"/>
      <c r="H93" s="59"/>
      <c r="I93" s="59"/>
    </row>
    <row r="94" spans="1:9" hidden="1">
      <c r="A94" s="59"/>
      <c r="B94" s="59"/>
      <c r="C94" s="59"/>
      <c r="D94" s="59"/>
      <c r="E94" s="59"/>
      <c r="F94" s="59"/>
      <c r="G94" s="59"/>
      <c r="H94" s="59"/>
      <c r="I94" s="59"/>
    </row>
    <row r="95" spans="1:9" hidden="1">
      <c r="A95" s="59"/>
      <c r="B95" s="59"/>
      <c r="C95" s="59"/>
      <c r="D95" s="59"/>
      <c r="E95" s="59"/>
      <c r="F95" s="59"/>
      <c r="G95" s="59"/>
      <c r="H95" s="59"/>
      <c r="I95" s="59"/>
    </row>
    <row r="96" spans="1:9" hidden="1">
      <c r="A96" s="59"/>
      <c r="B96" s="59"/>
      <c r="C96" s="59"/>
      <c r="D96" s="59"/>
      <c r="E96" s="59"/>
      <c r="F96" s="59"/>
      <c r="G96" s="59"/>
      <c r="H96" s="59"/>
      <c r="I96" s="59"/>
    </row>
    <row r="97" spans="1:9" hidden="1">
      <c r="A97" s="59"/>
      <c r="B97" s="59"/>
      <c r="C97" s="59"/>
      <c r="D97" s="59"/>
      <c r="E97" s="59"/>
      <c r="F97" s="59"/>
      <c r="G97" s="59"/>
      <c r="H97" s="59"/>
      <c r="I97" s="59"/>
    </row>
    <row r="98" spans="1:9" hidden="1">
      <c r="A98" s="59"/>
      <c r="B98" s="59"/>
      <c r="C98" s="59"/>
      <c r="D98" s="59"/>
      <c r="E98" s="59"/>
      <c r="F98" s="59"/>
      <c r="G98" s="59"/>
      <c r="H98" s="59"/>
      <c r="I98" s="59"/>
    </row>
    <row r="99" spans="1:9" hidden="1">
      <c r="A99" s="59"/>
      <c r="B99" s="59"/>
      <c r="C99" s="59"/>
      <c r="D99" s="59"/>
      <c r="E99" s="59"/>
      <c r="F99" s="59"/>
      <c r="G99" s="59"/>
      <c r="H99" s="59"/>
      <c r="I99" s="59"/>
    </row>
    <row r="100" spans="1:9" hidden="1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idden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idden="1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idden="1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idden="1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idden="1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idden="1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idden="1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49.285156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7" t="s">
        <v>136</v>
      </c>
      <c r="B1" s="37" t="s" vm="1">
        <v>196</v>
      </c>
    </row>
    <row r="2" spans="1:10">
      <c r="A2" s="37" t="s">
        <v>135</v>
      </c>
      <c r="B2" s="37" t="s">
        <v>197</v>
      </c>
    </row>
    <row r="3" spans="1:10">
      <c r="A3" s="37" t="s">
        <v>137</v>
      </c>
      <c r="B3" s="37" t="s">
        <v>198</v>
      </c>
    </row>
    <row r="4" spans="1:10">
      <c r="A4" s="37" t="s">
        <v>138</v>
      </c>
      <c r="B4" s="37">
        <v>2144</v>
      </c>
    </row>
    <row r="5" spans="1:10" s="3" customFormat="1">
      <c r="A5" s="38" t="s">
        <v>112</v>
      </c>
      <c r="B5" s="40" t="s">
        <v>113</v>
      </c>
      <c r="C5" s="40" t="s">
        <v>14</v>
      </c>
      <c r="D5" s="40" t="s">
        <v>15</v>
      </c>
      <c r="E5" s="40" t="s">
        <v>56</v>
      </c>
      <c r="F5" s="40" t="s">
        <v>99</v>
      </c>
      <c r="G5" s="40" t="s">
        <v>52</v>
      </c>
      <c r="H5" s="40" t="s">
        <v>107</v>
      </c>
      <c r="I5" s="40" t="s">
        <v>139</v>
      </c>
      <c r="J5" s="52" t="s">
        <v>140</v>
      </c>
    </row>
    <row r="6" spans="1:10" s="3" customFormat="1">
      <c r="A6" s="117" t="s">
        <v>1993</v>
      </c>
      <c r="B6" s="140" t="s">
        <v>1993</v>
      </c>
      <c r="C6" s="118" t="s">
        <v>1993</v>
      </c>
      <c r="D6" s="118" t="s">
        <v>1993</v>
      </c>
      <c r="E6" s="12" t="s">
        <v>19</v>
      </c>
      <c r="F6" s="118" t="s">
        <v>1993</v>
      </c>
      <c r="G6" s="12" t="s">
        <v>19</v>
      </c>
      <c r="H6" s="12" t="s">
        <v>178</v>
      </c>
      <c r="I6" s="27" t="s">
        <v>19</v>
      </c>
      <c r="J6" s="13" t="s">
        <v>19</v>
      </c>
    </row>
    <row r="7" spans="1:10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3" t="s">
        <v>1828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94">
        <v>0</v>
      </c>
      <c r="I8" s="95">
        <v>0</v>
      </c>
      <c r="J8" s="95">
        <v>0</v>
      </c>
    </row>
    <row r="9" spans="1:10" hidden="1">
      <c r="A9" s="91"/>
      <c r="B9" s="59"/>
      <c r="C9" s="59"/>
      <c r="D9" s="59"/>
      <c r="E9" s="59"/>
      <c r="F9" s="59"/>
      <c r="G9" s="59"/>
      <c r="H9" s="59"/>
      <c r="I9" s="59"/>
      <c r="J9" s="59"/>
    </row>
    <row r="10" spans="1:10" hidden="1">
      <c r="A10" s="91"/>
      <c r="B10" s="59"/>
      <c r="C10" s="59"/>
      <c r="D10" s="59"/>
      <c r="E10" s="59"/>
      <c r="F10" s="59"/>
      <c r="G10" s="59"/>
      <c r="H10" s="59"/>
      <c r="I10" s="59"/>
      <c r="J10" s="59"/>
    </row>
    <row r="11" spans="1:10" hidden="1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hidden="1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hidden="1">
      <c r="A13" s="59"/>
      <c r="B13" s="59"/>
      <c r="C13" s="59"/>
      <c r="D13" s="59"/>
      <c r="E13" s="59"/>
      <c r="F13" s="59"/>
      <c r="G13" s="59"/>
      <c r="H13" s="59"/>
      <c r="I13" s="59"/>
      <c r="J13" s="59"/>
    </row>
    <row r="14" spans="1:10" hidden="1">
      <c r="A14" s="59"/>
      <c r="B14" s="59"/>
      <c r="C14" s="59"/>
      <c r="D14" s="59"/>
      <c r="E14" s="59"/>
      <c r="F14" s="59"/>
      <c r="G14" s="59"/>
      <c r="H14" s="59"/>
      <c r="I14" s="59"/>
      <c r="J14" s="59"/>
    </row>
    <row r="15" spans="1:10" hidden="1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idden="1">
      <c r="A16" s="59"/>
      <c r="B16" s="59"/>
      <c r="C16" s="59"/>
      <c r="D16" s="59"/>
      <c r="E16" s="59"/>
      <c r="F16" s="59"/>
      <c r="G16" s="59"/>
      <c r="H16" s="59"/>
      <c r="I16" s="59"/>
      <c r="J16" s="59"/>
    </row>
    <row r="17" spans="1:10" hidden="1">
      <c r="A17" s="59"/>
      <c r="B17" s="59"/>
      <c r="C17" s="59"/>
      <c r="D17" s="59"/>
      <c r="E17" s="59"/>
      <c r="F17" s="59"/>
      <c r="G17" s="59"/>
      <c r="H17" s="59"/>
      <c r="I17" s="59"/>
      <c r="J17" s="59"/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49.285156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7" t="s">
        <v>136</v>
      </c>
      <c r="B1" s="37" t="s" vm="1">
        <v>196</v>
      </c>
    </row>
    <row r="2" spans="1:14">
      <c r="A2" s="37" t="s">
        <v>135</v>
      </c>
      <c r="B2" s="37" t="s">
        <v>197</v>
      </c>
    </row>
    <row r="3" spans="1:14">
      <c r="A3" s="37" t="s">
        <v>137</v>
      </c>
      <c r="B3" s="37" t="s">
        <v>198</v>
      </c>
    </row>
    <row r="4" spans="1:14">
      <c r="A4" s="37" t="s">
        <v>138</v>
      </c>
      <c r="B4" s="37">
        <v>2144</v>
      </c>
    </row>
    <row r="5" spans="1:14" s="3" customFormat="1">
      <c r="A5" s="38" t="s">
        <v>112</v>
      </c>
      <c r="B5" s="40" t="s">
        <v>44</v>
      </c>
      <c r="C5" s="40" t="s">
        <v>14</v>
      </c>
      <c r="D5" s="40" t="s">
        <v>15</v>
      </c>
      <c r="E5" s="40" t="s">
        <v>56</v>
      </c>
      <c r="F5" s="40" t="s">
        <v>99</v>
      </c>
      <c r="G5" s="40" t="s">
        <v>52</v>
      </c>
      <c r="H5" s="40" t="s">
        <v>107</v>
      </c>
      <c r="I5" s="40" t="s">
        <v>139</v>
      </c>
      <c r="J5" s="42" t="s">
        <v>140</v>
      </c>
    </row>
    <row r="6" spans="1:14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2" t="s">
        <v>19</v>
      </c>
      <c r="F6" s="118" t="s">
        <v>1993</v>
      </c>
      <c r="G6" s="12" t="s">
        <v>19</v>
      </c>
      <c r="H6" s="12" t="s">
        <v>178</v>
      </c>
      <c r="I6" s="27" t="s">
        <v>19</v>
      </c>
      <c r="J6" s="13" t="s">
        <v>19</v>
      </c>
    </row>
    <row r="7" spans="1:14" s="4" customFormat="1" ht="20.25">
      <c r="A7" s="119" t="s">
        <v>1993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9" t="s">
        <v>55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69">
        <f>H9+H12</f>
        <v>-47.968190729341991</v>
      </c>
      <c r="I8" s="70">
        <f>IFERROR(H8/$H$8,0)</f>
        <v>1</v>
      </c>
      <c r="J8" s="70">
        <f>H8/'סכום נכסי הקרן'!$C$41</f>
        <v>-1.8393046655685048E-4</v>
      </c>
      <c r="N8" s="1"/>
    </row>
    <row r="9" spans="1:14">
      <c r="A9" s="74" t="s">
        <v>170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69">
        <f>H10+H11</f>
        <v>-46.480159852090793</v>
      </c>
      <c r="I9" s="70">
        <f t="shared" ref="I9:I10" si="0">IFERROR(H9/$H$8,0)</f>
        <v>0.96897879918700014</v>
      </c>
      <c r="J9" s="70">
        <f>H9/'סכום נכסי הקרן'!$C$41</f>
        <v>-1.7822472261816167E-4</v>
      </c>
    </row>
    <row r="10" spans="1:14">
      <c r="A10" s="58" t="s">
        <v>1821</v>
      </c>
      <c r="B10" s="59" t="s">
        <v>1822</v>
      </c>
      <c r="C10" s="59" t="s">
        <v>625</v>
      </c>
      <c r="D10" s="124" t="s">
        <v>1993</v>
      </c>
      <c r="E10" s="73">
        <v>0</v>
      </c>
      <c r="F10" s="72" t="s">
        <v>123</v>
      </c>
      <c r="G10" s="73">
        <v>0</v>
      </c>
      <c r="H10" s="69">
        <v>-34.622515123999996</v>
      </c>
      <c r="I10" s="70">
        <f t="shared" si="0"/>
        <v>0.72178071754583628</v>
      </c>
      <c r="J10" s="70">
        <f>H10/'סכום נכסי הקרן'!$C$41</f>
        <v>-1.3275746412994401E-4</v>
      </c>
    </row>
    <row r="11" spans="1:14">
      <c r="A11" s="74" t="s">
        <v>1963</v>
      </c>
      <c r="B11" s="59">
        <v>7562</v>
      </c>
      <c r="C11" s="59" t="s">
        <v>625</v>
      </c>
      <c r="D11" s="124" t="s">
        <v>1993</v>
      </c>
      <c r="E11" s="73">
        <v>0</v>
      </c>
      <c r="F11" s="59" t="s">
        <v>123</v>
      </c>
      <c r="G11" s="70">
        <v>0</v>
      </c>
      <c r="H11" s="59">
        <v>-11.857644728090801</v>
      </c>
      <c r="I11" s="70">
        <f t="shared" ref="I11:I12" si="1">IFERROR(H11/$H$8,0)</f>
        <v>0.24719808164116386</v>
      </c>
      <c r="J11" s="70">
        <f>H11/'סכום נכסי הקרן'!$C$41</f>
        <v>-4.5467258488217684E-5</v>
      </c>
    </row>
    <row r="12" spans="1:14">
      <c r="A12" s="103" t="s">
        <v>169</v>
      </c>
      <c r="B12" s="142" t="s">
        <v>1993</v>
      </c>
      <c r="C12" s="143" t="s">
        <v>1993</v>
      </c>
      <c r="D12" s="142" t="s">
        <v>1993</v>
      </c>
      <c r="E12" s="142" t="s">
        <v>1993</v>
      </c>
      <c r="F12" s="142" t="s">
        <v>1993</v>
      </c>
      <c r="G12" s="142" t="s">
        <v>1993</v>
      </c>
      <c r="H12" s="69">
        <f>SUM(H13:H17)</f>
        <v>-1.4880308772511999</v>
      </c>
      <c r="I12" s="70">
        <f t="shared" si="1"/>
        <v>3.1021200812999937E-2</v>
      </c>
      <c r="J12" s="70">
        <f>H12/'סכום נכסי הקרן'!$C$41</f>
        <v>-5.7057439386888286E-6</v>
      </c>
    </row>
    <row r="13" spans="1:14">
      <c r="A13" s="58" t="s">
        <v>1964</v>
      </c>
      <c r="B13" s="59">
        <v>7890</v>
      </c>
      <c r="C13" s="59" t="s">
        <v>625</v>
      </c>
      <c r="D13" s="124" t="s">
        <v>1993</v>
      </c>
      <c r="E13" s="73">
        <v>0</v>
      </c>
      <c r="F13" s="72" t="s">
        <v>122</v>
      </c>
      <c r="G13" s="73">
        <v>0</v>
      </c>
      <c r="H13" s="69">
        <v>-0.42224366870259988</v>
      </c>
      <c r="I13" s="70">
        <f t="shared" ref="I13:I17" si="2">IFERROR(H13/$H$8,0)</f>
        <v>8.8025765050236664E-3</v>
      </c>
      <c r="J13" s="70">
        <f>H13/'סכום נכסי הקרן'!$C$41</f>
        <v>-1.6190620034713734E-6</v>
      </c>
    </row>
    <row r="14" spans="1:14">
      <c r="A14" s="58" t="s">
        <v>1964</v>
      </c>
      <c r="B14" s="59">
        <v>7760</v>
      </c>
      <c r="C14" s="59" t="s">
        <v>625</v>
      </c>
      <c r="D14" s="124" t="s">
        <v>1993</v>
      </c>
      <c r="E14" s="73">
        <v>0</v>
      </c>
      <c r="F14" s="72" t="s">
        <v>122</v>
      </c>
      <c r="G14" s="73">
        <v>0</v>
      </c>
      <c r="H14" s="69">
        <v>-4.1933127888799999E-2</v>
      </c>
      <c r="I14" s="70">
        <f t="shared" si="2"/>
        <v>8.7418614817901896E-4</v>
      </c>
      <c r="J14" s="70">
        <f>H14/'סכום נכסי הקרן'!$C$41</f>
        <v>-1.60789466092103E-7</v>
      </c>
    </row>
    <row r="15" spans="1:14">
      <c r="A15" s="58" t="s">
        <v>1965</v>
      </c>
      <c r="B15" s="59">
        <v>8295</v>
      </c>
      <c r="C15" s="59" t="s">
        <v>625</v>
      </c>
      <c r="D15" s="124" t="s">
        <v>1993</v>
      </c>
      <c r="E15" s="73">
        <v>0</v>
      </c>
      <c r="F15" s="72" t="s">
        <v>125</v>
      </c>
      <c r="G15" s="73">
        <v>0</v>
      </c>
      <c r="H15" s="69">
        <v>-0.53163373595060004</v>
      </c>
      <c r="I15" s="70">
        <f t="shared" si="2"/>
        <v>1.1083047491832986E-2</v>
      </c>
      <c r="J15" s="70">
        <f>H15/'סכום נכסי הקרן'!$C$41</f>
        <v>-2.0385100960445728E-6</v>
      </c>
    </row>
    <row r="16" spans="1:14">
      <c r="A16" s="58" t="s">
        <v>1966</v>
      </c>
      <c r="B16" s="59">
        <v>8770</v>
      </c>
      <c r="C16" s="59" t="s">
        <v>625</v>
      </c>
      <c r="D16" s="124" t="s">
        <v>1993</v>
      </c>
      <c r="E16" s="73">
        <v>0</v>
      </c>
      <c r="F16" s="72" t="s">
        <v>1607</v>
      </c>
      <c r="G16" s="73">
        <v>0</v>
      </c>
      <c r="H16" s="69">
        <v>-0.75210762105439999</v>
      </c>
      <c r="I16" s="70">
        <f t="shared" si="2"/>
        <v>1.5679299336056426E-2</v>
      </c>
      <c r="J16" s="70">
        <f>H16/'סכום נכסי הקרן'!$C$41</f>
        <v>-2.883900842165375E-6</v>
      </c>
    </row>
    <row r="17" spans="1:10">
      <c r="A17" s="58" t="s">
        <v>1967</v>
      </c>
      <c r="B17" s="59">
        <v>8919</v>
      </c>
      <c r="C17" s="59" t="s">
        <v>625</v>
      </c>
      <c r="D17" s="124" t="s">
        <v>1993</v>
      </c>
      <c r="E17" s="73">
        <v>0</v>
      </c>
      <c r="F17" s="72" t="s">
        <v>124</v>
      </c>
      <c r="G17" s="73">
        <v>0</v>
      </c>
      <c r="H17" s="69">
        <v>0.25988727634519992</v>
      </c>
      <c r="I17" s="70">
        <f t="shared" si="2"/>
        <v>-5.4179086680921588E-3</v>
      </c>
      <c r="J17" s="70">
        <f>H17/'סכום נכסי הקרן'!$C$41</f>
        <v>9.9651846908459518E-7</v>
      </c>
    </row>
    <row r="18" spans="1:10" hidden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0" hidden="1">
      <c r="A19" s="59"/>
      <c r="B19" s="59"/>
      <c r="C19" s="59"/>
      <c r="D19" s="59"/>
      <c r="E19" s="59"/>
      <c r="F19" s="59"/>
      <c r="G19" s="59"/>
      <c r="H19" s="59"/>
      <c r="I19" s="59"/>
      <c r="J19" s="59"/>
    </row>
    <row r="20" spans="1:10" hidden="1">
      <c r="A20" s="59"/>
      <c r="B20" s="59"/>
      <c r="C20" s="59"/>
      <c r="D20" s="59"/>
      <c r="E20" s="59"/>
      <c r="F20" s="59"/>
      <c r="G20" s="59"/>
      <c r="H20" s="59"/>
      <c r="I20" s="59"/>
      <c r="J20" s="59"/>
    </row>
    <row r="21" spans="1:10" hidden="1">
      <c r="A21" s="59"/>
      <c r="B21" s="59"/>
      <c r="C21" s="59"/>
      <c r="D21" s="59"/>
      <c r="E21" s="59"/>
      <c r="F21" s="59"/>
      <c r="G21" s="59"/>
      <c r="H21" s="59"/>
      <c r="I21" s="59"/>
      <c r="J21" s="59"/>
    </row>
    <row r="22" spans="1:10" hidden="1">
      <c r="A22" s="59"/>
      <c r="B22" s="59"/>
      <c r="C22" s="59"/>
      <c r="D22" s="59"/>
      <c r="E22" s="59"/>
      <c r="F22" s="59"/>
      <c r="G22" s="59"/>
      <c r="H22" s="59"/>
      <c r="I22" s="59"/>
      <c r="J22" s="59"/>
    </row>
    <row r="23" spans="1:10" hidden="1">
      <c r="A23" s="59"/>
      <c r="B23" s="59"/>
      <c r="C23" s="59"/>
      <c r="D23" s="59"/>
      <c r="E23" s="59"/>
      <c r="F23" s="59"/>
      <c r="G23" s="59"/>
      <c r="H23" s="59"/>
      <c r="I23" s="59"/>
      <c r="J23" s="59"/>
    </row>
    <row r="24" spans="1:10" hidden="1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0" hidden="1">
      <c r="A25" s="59"/>
      <c r="B25" s="59"/>
      <c r="C25" s="59"/>
      <c r="D25" s="59"/>
      <c r="E25" s="59"/>
      <c r="F25" s="59"/>
      <c r="G25" s="59"/>
      <c r="H25" s="59"/>
      <c r="I25" s="59"/>
      <c r="J25" s="59"/>
    </row>
    <row r="26" spans="1:10" hidden="1">
      <c r="A26" s="59"/>
      <c r="B26" s="59"/>
      <c r="C26" s="59"/>
      <c r="D26" s="59"/>
      <c r="E26" s="59"/>
      <c r="F26" s="59"/>
      <c r="G26" s="59"/>
      <c r="H26" s="59"/>
      <c r="I26" s="59"/>
      <c r="J26" s="59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  <c r="J27" s="59"/>
    </row>
    <row r="28" spans="1:10" hidden="1">
      <c r="A28" s="59"/>
      <c r="B28" s="59"/>
      <c r="C28" s="59"/>
      <c r="D28" s="59"/>
      <c r="E28" s="59"/>
      <c r="F28" s="59"/>
      <c r="G28" s="59"/>
      <c r="H28" s="59"/>
      <c r="I28" s="59"/>
      <c r="J28" s="59"/>
    </row>
    <row r="29" spans="1:10" hidden="1">
      <c r="A29" s="59"/>
      <c r="B29" s="59"/>
      <c r="C29" s="59"/>
      <c r="D29" s="59"/>
      <c r="E29" s="59"/>
      <c r="F29" s="59"/>
      <c r="G29" s="59"/>
      <c r="H29" s="59"/>
      <c r="I29" s="59"/>
      <c r="J29" s="59"/>
    </row>
    <row r="30" spans="1:10" hidden="1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hidden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hidden="1">
      <c r="A32" s="59"/>
      <c r="B32" s="59"/>
      <c r="C32" s="59"/>
      <c r="D32" s="59"/>
      <c r="E32" s="59"/>
      <c r="F32" s="59"/>
      <c r="G32" s="59"/>
      <c r="H32" s="59"/>
      <c r="I32" s="59"/>
      <c r="J32" s="59"/>
    </row>
    <row r="33" spans="1:10" hidden="1">
      <c r="A33" s="59"/>
      <c r="B33" s="59"/>
      <c r="C33" s="59"/>
      <c r="D33" s="59"/>
      <c r="E33" s="59"/>
      <c r="F33" s="59"/>
      <c r="G33" s="59"/>
      <c r="H33" s="59"/>
      <c r="I33" s="59"/>
      <c r="J33" s="59"/>
    </row>
    <row r="34" spans="1:10" hidden="1">
      <c r="A34" s="59"/>
      <c r="B34" s="59"/>
      <c r="C34" s="59"/>
      <c r="D34" s="59"/>
      <c r="E34" s="59"/>
      <c r="F34" s="59"/>
      <c r="G34" s="59"/>
      <c r="H34" s="59"/>
      <c r="I34" s="59"/>
      <c r="J34" s="59"/>
    </row>
    <row r="35" spans="1:10" hidden="1">
      <c r="A35" s="59"/>
      <c r="B35" s="59"/>
      <c r="C35" s="59"/>
      <c r="D35" s="59"/>
      <c r="E35" s="59"/>
      <c r="F35" s="59"/>
      <c r="G35" s="59"/>
      <c r="H35" s="59"/>
      <c r="I35" s="59"/>
      <c r="J35" s="59"/>
    </row>
    <row r="36" spans="1:10" hidden="1">
      <c r="A36" s="59"/>
      <c r="B36" s="59"/>
      <c r="C36" s="59"/>
      <c r="D36" s="59"/>
      <c r="E36" s="59"/>
      <c r="F36" s="59"/>
      <c r="G36" s="59"/>
      <c r="H36" s="59"/>
      <c r="I36" s="59"/>
      <c r="J36" s="59"/>
    </row>
    <row r="37" spans="1:10" hidden="1">
      <c r="A37" s="59"/>
      <c r="B37" s="59"/>
      <c r="C37" s="59"/>
      <c r="D37" s="59"/>
      <c r="E37" s="59"/>
      <c r="F37" s="59"/>
      <c r="G37" s="59"/>
      <c r="H37" s="59"/>
      <c r="I37" s="59"/>
      <c r="J37" s="59"/>
    </row>
    <row r="38" spans="1:10" hidden="1">
      <c r="A38" s="59"/>
      <c r="B38" s="59"/>
      <c r="C38" s="59"/>
      <c r="D38" s="59"/>
      <c r="E38" s="59"/>
      <c r="F38" s="59"/>
      <c r="G38" s="59"/>
      <c r="H38" s="59"/>
      <c r="I38" s="59"/>
      <c r="J38" s="59"/>
    </row>
    <row r="39" spans="1:10" hidden="1">
      <c r="A39" s="59"/>
      <c r="B39" s="59"/>
      <c r="C39" s="59"/>
      <c r="D39" s="59"/>
      <c r="E39" s="59"/>
      <c r="F39" s="59"/>
      <c r="G39" s="59"/>
      <c r="H39" s="59"/>
      <c r="I39" s="59"/>
      <c r="J39" s="59"/>
    </row>
    <row r="40" spans="1:10" hidden="1">
      <c r="A40" s="59"/>
      <c r="B40" s="59"/>
      <c r="C40" s="59"/>
      <c r="D40" s="59"/>
      <c r="E40" s="59"/>
      <c r="F40" s="59"/>
      <c r="G40" s="59"/>
      <c r="H40" s="59"/>
      <c r="I40" s="59"/>
      <c r="J40" s="59"/>
    </row>
    <row r="41" spans="1:10" hidden="1">
      <c r="A41" s="59"/>
      <c r="B41" s="59"/>
      <c r="C41" s="59"/>
      <c r="D41" s="59"/>
      <c r="E41" s="59"/>
      <c r="F41" s="59"/>
      <c r="G41" s="59"/>
      <c r="H41" s="59"/>
      <c r="I41" s="59"/>
      <c r="J41" s="59"/>
    </row>
    <row r="42" spans="1:10" hidden="1">
      <c r="A42" s="59"/>
      <c r="B42" s="59"/>
      <c r="C42" s="59"/>
      <c r="D42" s="59"/>
      <c r="E42" s="59"/>
      <c r="F42" s="59"/>
      <c r="G42" s="59"/>
      <c r="H42" s="59"/>
      <c r="I42" s="59"/>
      <c r="J42" s="59"/>
    </row>
    <row r="43" spans="1:10" hidden="1">
      <c r="A43" s="59"/>
      <c r="B43" s="59"/>
      <c r="C43" s="59"/>
      <c r="D43" s="59"/>
      <c r="E43" s="59"/>
      <c r="F43" s="59"/>
      <c r="G43" s="59"/>
      <c r="H43" s="59"/>
      <c r="I43" s="59"/>
      <c r="J43" s="59"/>
    </row>
    <row r="44" spans="1:10" hidden="1">
      <c r="A44" s="59"/>
      <c r="B44" s="59"/>
      <c r="C44" s="59"/>
      <c r="D44" s="59"/>
      <c r="E44" s="59"/>
      <c r="F44" s="59"/>
      <c r="G44" s="59"/>
      <c r="H44" s="59"/>
      <c r="I44" s="59"/>
      <c r="J44" s="59"/>
    </row>
    <row r="45" spans="1:10" hidden="1">
      <c r="A45" s="59"/>
      <c r="B45" s="59"/>
      <c r="C45" s="59"/>
      <c r="D45" s="59"/>
      <c r="E45" s="59"/>
      <c r="F45" s="59"/>
      <c r="G45" s="59"/>
      <c r="H45" s="59"/>
      <c r="I45" s="59"/>
      <c r="J45" s="59"/>
    </row>
    <row r="46" spans="1:10" hidden="1">
      <c r="A46" s="59"/>
      <c r="B46" s="59"/>
      <c r="C46" s="59"/>
      <c r="D46" s="59"/>
      <c r="E46" s="59"/>
      <c r="F46" s="59"/>
      <c r="G46" s="59"/>
      <c r="H46" s="59"/>
      <c r="I46" s="59"/>
      <c r="J46" s="59"/>
    </row>
    <row r="47" spans="1:10" hidden="1">
      <c r="A47" s="59"/>
      <c r="B47" s="59"/>
      <c r="C47" s="59"/>
      <c r="D47" s="59"/>
      <c r="E47" s="59"/>
      <c r="F47" s="59"/>
      <c r="G47" s="59"/>
      <c r="H47" s="59"/>
      <c r="I47" s="59"/>
      <c r="J47" s="59"/>
    </row>
    <row r="48" spans="1:10" hidden="1">
      <c r="A48" s="59"/>
      <c r="B48" s="59"/>
      <c r="C48" s="59"/>
      <c r="D48" s="59"/>
      <c r="E48" s="59"/>
      <c r="F48" s="59"/>
      <c r="G48" s="59"/>
      <c r="H48" s="59"/>
      <c r="I48" s="59"/>
      <c r="J48" s="59"/>
    </row>
    <row r="49" spans="1:10" hidden="1">
      <c r="A49" s="59"/>
      <c r="B49" s="59"/>
      <c r="C49" s="59"/>
      <c r="D49" s="59"/>
      <c r="E49" s="59"/>
      <c r="F49" s="59"/>
      <c r="G49" s="59"/>
      <c r="H49" s="59"/>
      <c r="I49" s="59"/>
      <c r="J49" s="59"/>
    </row>
    <row r="50" spans="1:10" hidden="1">
      <c r="A50" s="59"/>
      <c r="B50" s="59"/>
      <c r="C50" s="59"/>
      <c r="D50" s="59"/>
      <c r="E50" s="59"/>
      <c r="F50" s="59"/>
      <c r="G50" s="59"/>
      <c r="H50" s="59"/>
      <c r="I50" s="59"/>
      <c r="J50" s="59"/>
    </row>
    <row r="51" spans="1:10" hidden="1">
      <c r="A51" s="59"/>
      <c r="B51" s="59"/>
      <c r="C51" s="59"/>
      <c r="D51" s="59"/>
      <c r="E51" s="59"/>
      <c r="F51" s="59"/>
      <c r="G51" s="59"/>
      <c r="H51" s="59"/>
      <c r="I51" s="59"/>
      <c r="J51" s="59"/>
    </row>
    <row r="52" spans="1:10" hidden="1">
      <c r="A52" s="59"/>
      <c r="B52" s="59"/>
      <c r="C52" s="59"/>
      <c r="D52" s="59"/>
      <c r="E52" s="59"/>
      <c r="F52" s="59"/>
      <c r="G52" s="59"/>
      <c r="H52" s="59"/>
      <c r="I52" s="59"/>
      <c r="J52" s="59"/>
    </row>
    <row r="53" spans="1:10" hidden="1">
      <c r="A53" s="59"/>
      <c r="B53" s="59"/>
      <c r="C53" s="59"/>
      <c r="D53" s="59"/>
      <c r="E53" s="59"/>
      <c r="F53" s="59"/>
      <c r="G53" s="59"/>
      <c r="H53" s="59"/>
      <c r="I53" s="59"/>
      <c r="J53" s="59"/>
    </row>
    <row r="54" spans="1:10" hidden="1">
      <c r="A54" s="59"/>
      <c r="B54" s="59"/>
      <c r="C54" s="59"/>
      <c r="D54" s="59"/>
      <c r="E54" s="59"/>
      <c r="F54" s="59"/>
      <c r="G54" s="59"/>
      <c r="H54" s="59"/>
      <c r="I54" s="59"/>
      <c r="J54" s="59"/>
    </row>
    <row r="55" spans="1:10" hidden="1">
      <c r="A55" s="59"/>
      <c r="B55" s="59"/>
      <c r="C55" s="59"/>
      <c r="D55" s="59"/>
      <c r="E55" s="59"/>
      <c r="F55" s="59"/>
      <c r="G55" s="59"/>
      <c r="H55" s="59"/>
      <c r="I55" s="59"/>
      <c r="J55" s="59"/>
    </row>
    <row r="56" spans="1:10" hidden="1">
      <c r="A56" s="59"/>
      <c r="B56" s="59"/>
      <c r="C56" s="59"/>
      <c r="D56" s="59"/>
      <c r="E56" s="59"/>
      <c r="F56" s="59"/>
      <c r="G56" s="59"/>
      <c r="H56" s="59"/>
      <c r="I56" s="59"/>
      <c r="J56" s="59"/>
    </row>
    <row r="57" spans="1:10" hidden="1">
      <c r="A57" s="59"/>
      <c r="B57" s="59"/>
      <c r="C57" s="59"/>
      <c r="D57" s="59"/>
      <c r="E57" s="59"/>
      <c r="F57" s="59"/>
      <c r="G57" s="59"/>
      <c r="H57" s="59"/>
      <c r="I57" s="59"/>
      <c r="J57" s="59"/>
    </row>
    <row r="58" spans="1:10" hidden="1">
      <c r="A58" s="59"/>
      <c r="B58" s="59"/>
      <c r="C58" s="59"/>
      <c r="D58" s="59"/>
      <c r="E58" s="59"/>
      <c r="F58" s="59"/>
      <c r="G58" s="59"/>
      <c r="H58" s="59"/>
      <c r="I58" s="59"/>
      <c r="J58" s="59"/>
    </row>
    <row r="59" spans="1:10" hidden="1">
      <c r="A59" s="59"/>
      <c r="B59" s="59"/>
      <c r="C59" s="59"/>
      <c r="D59" s="59"/>
      <c r="E59" s="59"/>
      <c r="F59" s="59"/>
      <c r="G59" s="59"/>
      <c r="H59" s="59"/>
      <c r="I59" s="59"/>
      <c r="J59" s="59"/>
    </row>
    <row r="60" spans="1:10" hidden="1">
      <c r="A60" s="59"/>
      <c r="B60" s="59"/>
      <c r="C60" s="59"/>
      <c r="D60" s="59"/>
      <c r="E60" s="59"/>
      <c r="F60" s="59"/>
      <c r="G60" s="59"/>
      <c r="H60" s="59"/>
      <c r="I60" s="59"/>
      <c r="J60" s="59"/>
    </row>
    <row r="61" spans="1:10" hidden="1">
      <c r="A61" s="59"/>
      <c r="B61" s="59"/>
      <c r="C61" s="59"/>
      <c r="D61" s="59"/>
      <c r="E61" s="59"/>
      <c r="F61" s="59"/>
      <c r="G61" s="59"/>
      <c r="H61" s="59"/>
      <c r="I61" s="59"/>
      <c r="J61" s="59"/>
    </row>
    <row r="62" spans="1:10" hidden="1">
      <c r="A62" s="59"/>
      <c r="B62" s="59"/>
      <c r="C62" s="59"/>
      <c r="D62" s="59"/>
      <c r="E62" s="59"/>
      <c r="F62" s="59"/>
      <c r="G62" s="59"/>
      <c r="H62" s="59"/>
      <c r="I62" s="59"/>
      <c r="J62" s="59"/>
    </row>
    <row r="63" spans="1:10" hidden="1">
      <c r="A63" s="59"/>
      <c r="B63" s="59"/>
      <c r="C63" s="59"/>
      <c r="D63" s="59"/>
      <c r="E63" s="59"/>
      <c r="F63" s="59"/>
      <c r="G63" s="59"/>
      <c r="H63" s="59"/>
      <c r="I63" s="59"/>
      <c r="J63" s="59"/>
    </row>
    <row r="64" spans="1:10" hidden="1">
      <c r="A64" s="59"/>
      <c r="B64" s="59"/>
      <c r="C64" s="59"/>
      <c r="D64" s="59"/>
      <c r="E64" s="59"/>
      <c r="F64" s="59"/>
      <c r="G64" s="59"/>
      <c r="H64" s="59"/>
      <c r="I64" s="59"/>
      <c r="J64" s="59"/>
    </row>
    <row r="65" spans="1:10" hidden="1">
      <c r="A65" s="59"/>
      <c r="B65" s="59"/>
      <c r="C65" s="59"/>
      <c r="D65" s="59"/>
      <c r="E65" s="59"/>
      <c r="F65" s="59"/>
      <c r="G65" s="59"/>
      <c r="H65" s="59"/>
      <c r="I65" s="59"/>
      <c r="J65" s="59"/>
    </row>
    <row r="66" spans="1:10" hidden="1">
      <c r="A66" s="59"/>
      <c r="B66" s="59"/>
      <c r="C66" s="59"/>
      <c r="D66" s="59"/>
      <c r="E66" s="59"/>
      <c r="F66" s="59"/>
      <c r="G66" s="59"/>
      <c r="H66" s="59"/>
      <c r="I66" s="59"/>
      <c r="J66" s="59"/>
    </row>
    <row r="67" spans="1:10" hidden="1">
      <c r="A67" s="59"/>
      <c r="B67" s="59"/>
      <c r="C67" s="59"/>
      <c r="D67" s="59"/>
      <c r="E67" s="59"/>
      <c r="F67" s="59"/>
      <c r="G67" s="59"/>
      <c r="H67" s="59"/>
      <c r="I67" s="59"/>
      <c r="J67" s="59"/>
    </row>
    <row r="68" spans="1:10" hidden="1">
      <c r="A68" s="59"/>
      <c r="B68" s="59"/>
      <c r="C68" s="59"/>
      <c r="D68" s="59"/>
      <c r="E68" s="59"/>
      <c r="F68" s="59"/>
      <c r="G68" s="59"/>
      <c r="H68" s="59"/>
      <c r="I68" s="59"/>
      <c r="J68" s="59"/>
    </row>
    <row r="69" spans="1:10" hidden="1">
      <c r="A69" s="59"/>
      <c r="B69" s="59"/>
      <c r="C69" s="59"/>
      <c r="D69" s="59"/>
      <c r="E69" s="59"/>
      <c r="F69" s="59"/>
      <c r="G69" s="59"/>
      <c r="H69" s="59"/>
      <c r="I69" s="59"/>
      <c r="J69" s="59"/>
    </row>
    <row r="70" spans="1:10" hidden="1">
      <c r="A70" s="59"/>
      <c r="B70" s="59"/>
      <c r="C70" s="59"/>
      <c r="D70" s="59"/>
      <c r="E70" s="59"/>
      <c r="F70" s="59"/>
      <c r="G70" s="59"/>
      <c r="H70" s="59"/>
      <c r="I70" s="59"/>
      <c r="J70" s="59"/>
    </row>
    <row r="71" spans="1:10" hidden="1">
      <c r="A71" s="59"/>
      <c r="B71" s="59"/>
      <c r="C71" s="59"/>
      <c r="D71" s="59"/>
      <c r="E71" s="59"/>
      <c r="F71" s="59"/>
      <c r="G71" s="59"/>
      <c r="H71" s="59"/>
      <c r="I71" s="59"/>
      <c r="J71" s="59"/>
    </row>
    <row r="72" spans="1:10" hidden="1">
      <c r="A72" s="59"/>
      <c r="B72" s="59"/>
      <c r="C72" s="59"/>
      <c r="D72" s="59"/>
      <c r="E72" s="59"/>
      <c r="F72" s="59"/>
      <c r="G72" s="59"/>
      <c r="H72" s="59"/>
      <c r="I72" s="59"/>
      <c r="J72" s="59"/>
    </row>
    <row r="73" spans="1:10" hidden="1">
      <c r="A73" s="59"/>
      <c r="B73" s="59"/>
      <c r="C73" s="59"/>
      <c r="D73" s="59"/>
      <c r="E73" s="59"/>
      <c r="F73" s="59"/>
      <c r="G73" s="59"/>
      <c r="H73" s="59"/>
      <c r="I73" s="59"/>
      <c r="J73" s="59"/>
    </row>
    <row r="74" spans="1:10" hidden="1">
      <c r="A74" s="59"/>
      <c r="B74" s="59"/>
      <c r="C74" s="59"/>
      <c r="D74" s="59"/>
      <c r="E74" s="59"/>
      <c r="F74" s="59"/>
      <c r="G74" s="59"/>
      <c r="H74" s="59"/>
      <c r="I74" s="59"/>
      <c r="J74" s="59"/>
    </row>
    <row r="75" spans="1:10" hidden="1">
      <c r="A75" s="59"/>
      <c r="B75" s="59"/>
      <c r="C75" s="59"/>
      <c r="D75" s="59"/>
      <c r="E75" s="59"/>
      <c r="F75" s="59"/>
      <c r="G75" s="59"/>
      <c r="H75" s="59"/>
      <c r="I75" s="59"/>
      <c r="J75" s="59"/>
    </row>
    <row r="76" spans="1:10" hidden="1">
      <c r="A76" s="59"/>
      <c r="B76" s="59"/>
      <c r="C76" s="59"/>
      <c r="D76" s="59"/>
      <c r="E76" s="59"/>
      <c r="F76" s="59"/>
      <c r="G76" s="59"/>
      <c r="H76" s="59"/>
      <c r="I76" s="59"/>
      <c r="J76" s="59"/>
    </row>
    <row r="77" spans="1:10" hidden="1">
      <c r="A77" s="59"/>
      <c r="B77" s="59"/>
      <c r="C77" s="59"/>
      <c r="D77" s="59"/>
      <c r="E77" s="59"/>
      <c r="F77" s="59"/>
      <c r="G77" s="59"/>
      <c r="H77" s="59"/>
      <c r="I77" s="59"/>
      <c r="J77" s="59"/>
    </row>
    <row r="78" spans="1:10" hidden="1">
      <c r="A78" s="59"/>
      <c r="B78" s="59"/>
      <c r="C78" s="59"/>
      <c r="D78" s="59"/>
      <c r="E78" s="59"/>
      <c r="F78" s="59"/>
      <c r="G78" s="59"/>
      <c r="H78" s="59"/>
      <c r="I78" s="59"/>
      <c r="J78" s="59"/>
    </row>
    <row r="79" spans="1:10" hidden="1">
      <c r="A79" s="59"/>
      <c r="B79" s="59"/>
      <c r="C79" s="59"/>
      <c r="D79" s="59"/>
      <c r="E79" s="59"/>
      <c r="F79" s="59"/>
      <c r="G79" s="59"/>
      <c r="H79" s="59"/>
      <c r="I79" s="59"/>
      <c r="J79" s="59"/>
    </row>
    <row r="80" spans="1:10" hidden="1">
      <c r="A80" s="59"/>
      <c r="B80" s="59"/>
      <c r="C80" s="59"/>
      <c r="D80" s="59"/>
      <c r="E80" s="59"/>
      <c r="F80" s="59"/>
      <c r="G80" s="59"/>
      <c r="H80" s="59"/>
      <c r="I80" s="59"/>
      <c r="J80" s="59"/>
    </row>
    <row r="81" spans="1:10" hidden="1">
      <c r="A81" s="59"/>
      <c r="B81" s="59"/>
      <c r="C81" s="59"/>
      <c r="D81" s="59"/>
      <c r="E81" s="59"/>
      <c r="F81" s="59"/>
      <c r="G81" s="59"/>
      <c r="H81" s="59"/>
      <c r="I81" s="59"/>
      <c r="J81" s="59"/>
    </row>
    <row r="82" spans="1:10" hidden="1">
      <c r="A82" s="59"/>
      <c r="B82" s="59"/>
      <c r="C82" s="59"/>
      <c r="D82" s="59"/>
      <c r="E82" s="59"/>
      <c r="F82" s="59"/>
      <c r="G82" s="59"/>
      <c r="H82" s="59"/>
      <c r="I82" s="59"/>
      <c r="J82" s="59"/>
    </row>
    <row r="83" spans="1:10" hidden="1">
      <c r="A83" s="59"/>
      <c r="B83" s="59"/>
      <c r="C83" s="59"/>
      <c r="D83" s="59"/>
      <c r="E83" s="59"/>
      <c r="F83" s="59"/>
      <c r="G83" s="59"/>
      <c r="H83" s="59"/>
      <c r="I83" s="59"/>
      <c r="J83" s="59"/>
    </row>
    <row r="84" spans="1:10" hidden="1">
      <c r="A84" s="59"/>
      <c r="B84" s="59"/>
      <c r="C84" s="59"/>
      <c r="D84" s="59"/>
      <c r="E84" s="59"/>
      <c r="F84" s="59"/>
      <c r="G84" s="59"/>
      <c r="H84" s="59"/>
      <c r="I84" s="59"/>
      <c r="J84" s="59"/>
    </row>
    <row r="85" spans="1:10" hidden="1">
      <c r="A85" s="59"/>
      <c r="B85" s="59"/>
      <c r="C85" s="59"/>
      <c r="D85" s="59"/>
      <c r="E85" s="59"/>
      <c r="F85" s="59"/>
      <c r="G85" s="59"/>
      <c r="H85" s="59"/>
      <c r="I85" s="59"/>
      <c r="J85" s="59"/>
    </row>
    <row r="86" spans="1:10" hidden="1">
      <c r="A86" s="59"/>
      <c r="B86" s="59"/>
      <c r="C86" s="59"/>
      <c r="D86" s="59"/>
      <c r="E86" s="59"/>
      <c r="F86" s="59"/>
      <c r="G86" s="59"/>
      <c r="H86" s="59"/>
      <c r="I86" s="59"/>
      <c r="J86" s="59"/>
    </row>
    <row r="87" spans="1:10" hidden="1">
      <c r="A87" s="59"/>
      <c r="B87" s="59"/>
      <c r="C87" s="59"/>
      <c r="D87" s="59"/>
      <c r="E87" s="59"/>
      <c r="F87" s="59"/>
      <c r="G87" s="59"/>
      <c r="H87" s="59"/>
      <c r="I87" s="59"/>
      <c r="J87" s="59"/>
    </row>
    <row r="88" spans="1:10" hidden="1">
      <c r="A88" s="59"/>
      <c r="B88" s="59"/>
      <c r="C88" s="59"/>
      <c r="D88" s="59"/>
      <c r="E88" s="59"/>
      <c r="F88" s="59"/>
      <c r="G88" s="59"/>
      <c r="H88" s="59"/>
      <c r="I88" s="59"/>
      <c r="J88" s="59"/>
    </row>
    <row r="89" spans="1:10" hidden="1">
      <c r="A89" s="59"/>
      <c r="B89" s="59"/>
      <c r="C89" s="59"/>
      <c r="D89" s="59"/>
      <c r="E89" s="59"/>
      <c r="F89" s="59"/>
      <c r="G89" s="59"/>
      <c r="H89" s="59"/>
      <c r="I89" s="59"/>
      <c r="J89" s="59"/>
    </row>
    <row r="90" spans="1:10" hidden="1">
      <c r="A90" s="59"/>
      <c r="B90" s="59"/>
      <c r="C90" s="59"/>
      <c r="D90" s="59"/>
      <c r="E90" s="59"/>
      <c r="F90" s="59"/>
      <c r="G90" s="59"/>
      <c r="H90" s="59"/>
      <c r="I90" s="59"/>
      <c r="J90" s="59"/>
    </row>
    <row r="91" spans="1:10" hidden="1">
      <c r="A91" s="59"/>
      <c r="B91" s="59"/>
      <c r="C91" s="59"/>
      <c r="D91" s="59"/>
      <c r="E91" s="59"/>
      <c r="F91" s="59"/>
      <c r="G91" s="59"/>
      <c r="H91" s="59"/>
      <c r="I91" s="59"/>
      <c r="J91" s="59"/>
    </row>
    <row r="92" spans="1:10" hidden="1">
      <c r="A92" s="59"/>
      <c r="B92" s="59"/>
      <c r="C92" s="59"/>
      <c r="D92" s="59"/>
      <c r="E92" s="59"/>
      <c r="F92" s="59"/>
      <c r="G92" s="59"/>
      <c r="H92" s="59"/>
      <c r="I92" s="59"/>
      <c r="J92" s="59"/>
    </row>
    <row r="93" spans="1:10" hidden="1">
      <c r="A93" s="59"/>
      <c r="B93" s="59"/>
      <c r="C93" s="59"/>
      <c r="D93" s="59"/>
      <c r="E93" s="59"/>
      <c r="F93" s="59"/>
      <c r="G93" s="59"/>
      <c r="H93" s="59"/>
      <c r="I93" s="59"/>
      <c r="J93" s="59"/>
    </row>
    <row r="94" spans="1:10" hidden="1">
      <c r="A94" s="59"/>
      <c r="B94" s="59"/>
      <c r="C94" s="59"/>
      <c r="D94" s="59"/>
      <c r="E94" s="59"/>
      <c r="F94" s="59"/>
      <c r="G94" s="59"/>
      <c r="H94" s="59"/>
      <c r="I94" s="59"/>
      <c r="J94" s="59"/>
    </row>
    <row r="95" spans="1:10" hidden="1">
      <c r="A95" s="59"/>
      <c r="B95" s="59"/>
      <c r="C95" s="59"/>
      <c r="D95" s="59"/>
      <c r="E95" s="59"/>
      <c r="F95" s="59"/>
      <c r="G95" s="59"/>
      <c r="H95" s="59"/>
      <c r="I95" s="59"/>
      <c r="J95" s="59"/>
    </row>
    <row r="96" spans="1:10" hidden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idden="1">
      <c r="A97" s="59"/>
      <c r="B97" s="59"/>
      <c r="C97" s="59"/>
      <c r="D97" s="59"/>
      <c r="E97" s="59"/>
      <c r="F97" s="59"/>
      <c r="G97" s="59"/>
      <c r="H97" s="59"/>
      <c r="I97" s="59"/>
      <c r="J97" s="59"/>
    </row>
    <row r="98" spans="1:10" hidden="1">
      <c r="A98" s="59"/>
      <c r="B98" s="59"/>
      <c r="C98" s="59"/>
      <c r="D98" s="59"/>
      <c r="E98" s="59"/>
      <c r="F98" s="59"/>
      <c r="G98" s="59"/>
      <c r="H98" s="59"/>
      <c r="I98" s="59"/>
      <c r="J98" s="59"/>
    </row>
    <row r="99" spans="1:10" hidden="1">
      <c r="A99" s="59"/>
      <c r="B99" s="59"/>
      <c r="C99" s="59"/>
      <c r="D99" s="59"/>
      <c r="E99" s="59"/>
      <c r="F99" s="59"/>
      <c r="G99" s="59"/>
      <c r="H99" s="59"/>
      <c r="I99" s="59"/>
      <c r="J99" s="59"/>
    </row>
    <row r="100" spans="1:10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</row>
    <row r="101" spans="1:10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</row>
    <row r="102" spans="1:10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</row>
    <row r="103" spans="1:10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</row>
    <row r="104" spans="1:10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</row>
    <row r="105" spans="1:10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</row>
    <row r="106" spans="1:10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</row>
    <row r="107" spans="1:10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</row>
    <row r="108" spans="1:10" hidden="1">
      <c r="A108" s="59"/>
      <c r="B108" s="59"/>
      <c r="C108" s="59"/>
      <c r="D108" s="59"/>
      <c r="E108" s="59"/>
      <c r="F108" s="59"/>
      <c r="G108" s="59"/>
      <c r="H108" s="59"/>
      <c r="I108" s="59"/>
      <c r="J108" s="59"/>
    </row>
    <row r="109" spans="1:10" hidden="1">
      <c r="A109" s="59"/>
      <c r="B109" s="59"/>
      <c r="C109" s="59"/>
      <c r="D109" s="59"/>
      <c r="E109" s="59"/>
      <c r="F109" s="59"/>
      <c r="G109" s="59"/>
      <c r="H109" s="59"/>
      <c r="I109" s="59"/>
      <c r="J109" s="59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70.85546875" style="2" bestFit="1" customWidth="1"/>
    <col min="2" max="2" width="49.285156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7" t="s">
        <v>136</v>
      </c>
      <c r="B1" s="37" t="s" vm="1">
        <v>196</v>
      </c>
    </row>
    <row r="2" spans="1:5">
      <c r="A2" s="37" t="s">
        <v>135</v>
      </c>
      <c r="B2" s="37" t="s">
        <v>197</v>
      </c>
    </row>
    <row r="3" spans="1:5">
      <c r="A3" s="37" t="s">
        <v>137</v>
      </c>
      <c r="B3" s="37" t="s">
        <v>198</v>
      </c>
    </row>
    <row r="4" spans="1:5">
      <c r="A4" s="37" t="s">
        <v>138</v>
      </c>
      <c r="B4" s="37">
        <v>2144</v>
      </c>
    </row>
    <row r="5" spans="1:5" s="3" customFormat="1">
      <c r="A5" s="38" t="s">
        <v>112</v>
      </c>
      <c r="B5" s="43" t="s">
        <v>104</v>
      </c>
      <c r="C5" s="44" t="s">
        <v>103</v>
      </c>
    </row>
    <row r="6" spans="1:5" s="3" customFormat="1">
      <c r="A6" s="117" t="s">
        <v>1993</v>
      </c>
      <c r="B6" s="27" t="s">
        <v>178</v>
      </c>
      <c r="C6" s="13" t="s">
        <v>21</v>
      </c>
    </row>
    <row r="7" spans="1:5" s="4" customFormat="1" ht="20.25">
      <c r="A7" s="119" t="s">
        <v>1993</v>
      </c>
      <c r="B7" s="14" t="s">
        <v>0</v>
      </c>
      <c r="C7" s="15" t="s">
        <v>1</v>
      </c>
    </row>
    <row r="8" spans="1:5" s="4" customFormat="1" ht="20.25">
      <c r="A8" s="57" t="s">
        <v>1829</v>
      </c>
      <c r="B8" s="66">
        <v>6568.4275750433289</v>
      </c>
      <c r="C8" s="121" t="s">
        <v>1993</v>
      </c>
    </row>
    <row r="9" spans="1:5">
      <c r="A9" s="56" t="s">
        <v>1835</v>
      </c>
      <c r="B9" s="66">
        <v>5183.4444927296463</v>
      </c>
      <c r="C9" s="121" t="s">
        <v>1993</v>
      </c>
    </row>
    <row r="10" spans="1:5">
      <c r="A10" s="62" t="s">
        <v>1968</v>
      </c>
      <c r="B10" s="69">
        <v>231.68901551046332</v>
      </c>
      <c r="C10" s="78">
        <v>46338</v>
      </c>
      <c r="D10" s="3"/>
      <c r="E10" s="3"/>
    </row>
    <row r="11" spans="1:5">
      <c r="A11" s="62" t="s">
        <v>1969</v>
      </c>
      <c r="B11" s="69">
        <v>502.59950859079828</v>
      </c>
      <c r="C11" s="78">
        <v>46022</v>
      </c>
      <c r="D11" s="3"/>
      <c r="E11" s="3"/>
    </row>
    <row r="12" spans="1:5">
      <c r="A12" s="62" t="s">
        <v>1970</v>
      </c>
      <c r="B12" s="69">
        <v>21.787370274784319</v>
      </c>
      <c r="C12" s="78">
        <v>45383</v>
      </c>
    </row>
    <row r="13" spans="1:5">
      <c r="A13" s="62" t="s">
        <v>1971</v>
      </c>
      <c r="B13" s="69">
        <v>559.27531643501652</v>
      </c>
      <c r="C13" s="78">
        <v>46871</v>
      </c>
      <c r="D13" s="3"/>
      <c r="E13" s="3"/>
    </row>
    <row r="14" spans="1:5">
      <c r="A14" s="62" t="s">
        <v>1972</v>
      </c>
      <c r="B14" s="69">
        <v>19.776161690271362</v>
      </c>
      <c r="C14" s="78">
        <v>48482</v>
      </c>
      <c r="D14" s="3"/>
      <c r="E14" s="3"/>
    </row>
    <row r="15" spans="1:5">
      <c r="A15" s="62" t="s">
        <v>1973</v>
      </c>
      <c r="B15" s="69">
        <v>350.88480089224987</v>
      </c>
      <c r="C15" s="78">
        <v>47525</v>
      </c>
    </row>
    <row r="16" spans="1:5">
      <c r="A16" s="62" t="s">
        <v>1974</v>
      </c>
      <c r="B16" s="69">
        <v>171.75854417583741</v>
      </c>
      <c r="C16" s="78">
        <v>45473</v>
      </c>
    </row>
    <row r="17" spans="1:3">
      <c r="A17" s="62" t="s">
        <v>1975</v>
      </c>
      <c r="B17" s="69">
        <v>518.61837363656525</v>
      </c>
      <c r="C17" s="78">
        <v>46022</v>
      </c>
    </row>
    <row r="18" spans="1:3">
      <c r="A18" s="62" t="s">
        <v>1976</v>
      </c>
      <c r="B18" s="69">
        <v>1.5156635355647998</v>
      </c>
      <c r="C18" s="78">
        <v>48844</v>
      </c>
    </row>
    <row r="19" spans="1:3">
      <c r="A19" s="62" t="s">
        <v>1977</v>
      </c>
      <c r="B19" s="69">
        <v>1.4679063097343998</v>
      </c>
      <c r="C19" s="78">
        <v>48844</v>
      </c>
    </row>
    <row r="20" spans="1:3">
      <c r="A20" s="62" t="s">
        <v>1978</v>
      </c>
      <c r="B20" s="69">
        <v>1.8345686948927997</v>
      </c>
      <c r="C20" s="78">
        <v>48844</v>
      </c>
    </row>
    <row r="21" spans="1:3">
      <c r="A21" s="62" t="s">
        <v>1979</v>
      </c>
      <c r="B21" s="69">
        <v>1.2564549085247998</v>
      </c>
      <c r="C21" s="78">
        <v>48844</v>
      </c>
    </row>
    <row r="22" spans="1:3">
      <c r="A22" s="62" t="s">
        <v>1980</v>
      </c>
      <c r="B22" s="69">
        <v>1.2916444433471999</v>
      </c>
      <c r="C22" s="78">
        <v>48844</v>
      </c>
    </row>
    <row r="23" spans="1:3">
      <c r="A23" s="62" t="s">
        <v>1981</v>
      </c>
      <c r="B23" s="69">
        <v>14.04939277470816</v>
      </c>
      <c r="C23" s="78">
        <v>45340</v>
      </c>
    </row>
    <row r="24" spans="1:3">
      <c r="A24" s="62" t="s">
        <v>1982</v>
      </c>
      <c r="B24" s="69">
        <v>263.13059682576801</v>
      </c>
      <c r="C24" s="78">
        <v>45838</v>
      </c>
    </row>
    <row r="25" spans="1:3">
      <c r="A25" s="62" t="s">
        <v>1983</v>
      </c>
      <c r="B25" s="69">
        <v>453.24660311567999</v>
      </c>
      <c r="C25" s="78">
        <v>47191</v>
      </c>
    </row>
    <row r="26" spans="1:3">
      <c r="A26" s="62" t="s">
        <v>1984</v>
      </c>
      <c r="B26" s="69">
        <v>632.25056846074835</v>
      </c>
      <c r="C26" s="78">
        <v>45935</v>
      </c>
    </row>
    <row r="27" spans="1:3">
      <c r="A27" s="62" t="s">
        <v>1985</v>
      </c>
      <c r="B27" s="69">
        <v>1331.7997151659158</v>
      </c>
      <c r="C27" s="78">
        <v>47391</v>
      </c>
    </row>
    <row r="28" spans="1:3">
      <c r="A28" s="62" t="s">
        <v>1986</v>
      </c>
      <c r="B28" s="69">
        <v>30.022687288776957</v>
      </c>
      <c r="C28" s="78">
        <v>52047</v>
      </c>
    </row>
    <row r="29" spans="1:3">
      <c r="A29" s="62" t="s">
        <v>1987</v>
      </c>
      <c r="B29" s="69">
        <v>75.189599999999984</v>
      </c>
      <c r="C29" s="78">
        <v>45363</v>
      </c>
    </row>
    <row r="30" spans="1:3">
      <c r="A30" s="56" t="s">
        <v>1836</v>
      </c>
      <c r="B30" s="66">
        <v>1384.9830823136824</v>
      </c>
      <c r="C30" s="121" t="s">
        <v>1993</v>
      </c>
    </row>
    <row r="31" spans="1:3">
      <c r="A31" s="62" t="s">
        <v>1357</v>
      </c>
      <c r="B31" s="69">
        <v>2.5425498033331801</v>
      </c>
      <c r="C31" s="78">
        <v>47467</v>
      </c>
    </row>
    <row r="32" spans="1:3">
      <c r="A32" s="62" t="s">
        <v>1837</v>
      </c>
      <c r="B32" s="69">
        <v>11.140993521566775</v>
      </c>
      <c r="C32" s="78">
        <v>45778</v>
      </c>
    </row>
    <row r="33" spans="1:3">
      <c r="A33" s="62" t="s">
        <v>1838</v>
      </c>
      <c r="B33" s="69">
        <v>25.005444997516353</v>
      </c>
      <c r="C33" s="78">
        <v>46997</v>
      </c>
    </row>
    <row r="34" spans="1:3">
      <c r="A34" s="62" t="s">
        <v>1361</v>
      </c>
      <c r="B34" s="69">
        <v>39.36252338495737</v>
      </c>
      <c r="C34" s="78">
        <v>48304</v>
      </c>
    </row>
    <row r="35" spans="1:3">
      <c r="A35" s="62" t="s">
        <v>1839</v>
      </c>
      <c r="B35" s="69">
        <v>44.707057292711255</v>
      </c>
      <c r="C35" s="78">
        <v>46997</v>
      </c>
    </row>
    <row r="36" spans="1:3">
      <c r="A36" s="62" t="s">
        <v>1840</v>
      </c>
      <c r="B36" s="69">
        <v>19.989102552341123</v>
      </c>
      <c r="C36" s="78">
        <v>45343</v>
      </c>
    </row>
    <row r="37" spans="1:3">
      <c r="A37" s="62" t="s">
        <v>1841</v>
      </c>
      <c r="B37" s="69">
        <v>24.936299514795316</v>
      </c>
      <c r="C37" s="78">
        <v>47082</v>
      </c>
    </row>
    <row r="38" spans="1:3">
      <c r="A38" s="62" t="s">
        <v>1842</v>
      </c>
      <c r="B38" s="69">
        <v>1.5971657200884966</v>
      </c>
      <c r="C38" s="78">
        <v>46326</v>
      </c>
    </row>
    <row r="39" spans="1:3">
      <c r="A39" s="62" t="s">
        <v>1843</v>
      </c>
      <c r="B39" s="69">
        <v>30.408694356924453</v>
      </c>
      <c r="C39" s="78">
        <v>47301</v>
      </c>
    </row>
    <row r="40" spans="1:3">
      <c r="A40" s="62" t="s">
        <v>1844</v>
      </c>
      <c r="B40" s="69">
        <v>11.840033432083059</v>
      </c>
      <c r="C40" s="78">
        <v>47301</v>
      </c>
    </row>
    <row r="41" spans="1:3">
      <c r="A41" s="62" t="s">
        <v>1845</v>
      </c>
      <c r="B41" s="69">
        <v>7.4092105441073075</v>
      </c>
      <c r="C41" s="78">
        <v>45494</v>
      </c>
    </row>
    <row r="42" spans="1:3">
      <c r="A42" s="62" t="s">
        <v>1373</v>
      </c>
      <c r="B42" s="69">
        <v>3.125837164082693</v>
      </c>
      <c r="C42" s="78">
        <v>46753</v>
      </c>
    </row>
    <row r="43" spans="1:3">
      <c r="A43" s="62" t="s">
        <v>1846</v>
      </c>
      <c r="B43" s="69">
        <v>38.550389901541593</v>
      </c>
      <c r="C43" s="78">
        <v>45557</v>
      </c>
    </row>
    <row r="44" spans="1:3">
      <c r="A44" s="62" t="s">
        <v>1375</v>
      </c>
      <c r="B44" s="69">
        <v>30.905048018501077</v>
      </c>
      <c r="C44" s="78">
        <v>46149</v>
      </c>
    </row>
    <row r="45" spans="1:3">
      <c r="A45" s="62" t="s">
        <v>1847</v>
      </c>
      <c r="B45" s="69">
        <v>12.773018458848698</v>
      </c>
      <c r="C45" s="78">
        <v>46012</v>
      </c>
    </row>
    <row r="46" spans="1:3">
      <c r="A46" s="62" t="s">
        <v>1988</v>
      </c>
      <c r="B46" s="69">
        <v>24.192745780044998</v>
      </c>
      <c r="C46" s="78">
        <v>45515</v>
      </c>
    </row>
    <row r="47" spans="1:3">
      <c r="A47" s="62" t="s">
        <v>1376</v>
      </c>
      <c r="B47" s="69">
        <v>32.146240024013657</v>
      </c>
      <c r="C47" s="78">
        <v>47665</v>
      </c>
    </row>
    <row r="48" spans="1:3">
      <c r="A48" s="62" t="s">
        <v>1848</v>
      </c>
      <c r="B48" s="69">
        <v>50.610484879984639</v>
      </c>
      <c r="C48" s="78">
        <v>47665</v>
      </c>
    </row>
    <row r="49" spans="1:3">
      <c r="A49" s="62" t="s">
        <v>1989</v>
      </c>
      <c r="B49" s="69">
        <v>195.69961000000001</v>
      </c>
      <c r="C49" s="78">
        <v>45615</v>
      </c>
    </row>
    <row r="50" spans="1:3">
      <c r="A50" s="62" t="s">
        <v>1849</v>
      </c>
      <c r="B50" s="69">
        <v>63.575254088941051</v>
      </c>
      <c r="C50" s="78">
        <v>47715</v>
      </c>
    </row>
    <row r="51" spans="1:3">
      <c r="A51" s="62" t="s">
        <v>1850</v>
      </c>
      <c r="B51" s="69">
        <v>22.803748322699377</v>
      </c>
      <c r="C51" s="78">
        <v>47715</v>
      </c>
    </row>
    <row r="52" spans="1:3">
      <c r="A52" s="62" t="s">
        <v>1851</v>
      </c>
      <c r="B52" s="69">
        <v>23.800097014933471</v>
      </c>
      <c r="C52" s="78">
        <v>48446</v>
      </c>
    </row>
    <row r="53" spans="1:3">
      <c r="A53" s="62" t="s">
        <v>1990</v>
      </c>
      <c r="B53" s="69">
        <v>100.2810304118366</v>
      </c>
      <c r="C53" s="78">
        <v>46418</v>
      </c>
    </row>
    <row r="54" spans="1:3">
      <c r="A54" s="62" t="s">
        <v>1852</v>
      </c>
      <c r="B54" s="69">
        <v>80.764038535104049</v>
      </c>
      <c r="C54" s="78">
        <v>47665</v>
      </c>
    </row>
    <row r="55" spans="1:3">
      <c r="A55" s="62" t="s">
        <v>1853</v>
      </c>
      <c r="B55" s="69">
        <v>10.480057449138062</v>
      </c>
      <c r="C55" s="78">
        <v>45485</v>
      </c>
    </row>
    <row r="56" spans="1:3">
      <c r="A56" s="62" t="s">
        <v>1854</v>
      </c>
      <c r="B56" s="69">
        <v>21.61035831597853</v>
      </c>
      <c r="C56" s="78">
        <v>46417</v>
      </c>
    </row>
    <row r="57" spans="1:3">
      <c r="A57" s="62" t="s">
        <v>1855</v>
      </c>
      <c r="B57" s="69">
        <v>3.0639092229128466</v>
      </c>
      <c r="C57" s="78">
        <v>45710</v>
      </c>
    </row>
    <row r="58" spans="1:3">
      <c r="A58" s="62" t="s">
        <v>1856</v>
      </c>
      <c r="B58" s="69">
        <v>25.734399136968165</v>
      </c>
      <c r="C58" s="78">
        <v>46573</v>
      </c>
    </row>
    <row r="59" spans="1:3">
      <c r="A59" s="62" t="s">
        <v>1857</v>
      </c>
      <c r="B59" s="69">
        <v>27.552959205248605</v>
      </c>
      <c r="C59" s="78">
        <v>47832</v>
      </c>
    </row>
    <row r="60" spans="1:3">
      <c r="A60" s="62" t="s">
        <v>1858</v>
      </c>
      <c r="B60" s="69">
        <v>1.2940744424297843</v>
      </c>
      <c r="C60" s="78">
        <v>46524</v>
      </c>
    </row>
    <row r="61" spans="1:3">
      <c r="A61" s="62" t="s">
        <v>1859</v>
      </c>
      <c r="B61" s="69">
        <v>27.575524663988929</v>
      </c>
      <c r="C61" s="78">
        <v>48121</v>
      </c>
    </row>
    <row r="62" spans="1:3">
      <c r="A62" s="62" t="s">
        <v>1860</v>
      </c>
      <c r="B62" s="69">
        <v>4.6725200551169861</v>
      </c>
      <c r="C62" s="78">
        <v>48121</v>
      </c>
    </row>
    <row r="63" spans="1:3">
      <c r="A63" s="62" t="s">
        <v>1861</v>
      </c>
      <c r="B63" s="69">
        <v>4.93289691627621</v>
      </c>
      <c r="C63" s="78">
        <v>47255</v>
      </c>
    </row>
    <row r="64" spans="1:3">
      <c r="A64" s="62" t="s">
        <v>1862</v>
      </c>
      <c r="B64" s="69">
        <v>2.7267280164113097</v>
      </c>
      <c r="C64" s="78">
        <v>48029</v>
      </c>
    </row>
    <row r="65" spans="1:3">
      <c r="A65" s="62" t="s">
        <v>1393</v>
      </c>
      <c r="B65" s="69">
        <v>37.266899280174002</v>
      </c>
      <c r="C65" s="78">
        <v>47937</v>
      </c>
    </row>
    <row r="66" spans="1:3">
      <c r="A66" s="62" t="s">
        <v>1863</v>
      </c>
      <c r="B66" s="69">
        <v>11.321996825993761</v>
      </c>
      <c r="C66" s="78">
        <v>46572</v>
      </c>
    </row>
    <row r="67" spans="1:3">
      <c r="A67" s="62" t="s">
        <v>1991</v>
      </c>
      <c r="B67" s="69">
        <v>52.167019336332402</v>
      </c>
      <c r="C67" s="78">
        <v>45553</v>
      </c>
    </row>
    <row r="68" spans="1:3">
      <c r="A68" s="62" t="s">
        <v>1992</v>
      </c>
      <c r="B68" s="69">
        <v>52.982246992559801</v>
      </c>
      <c r="C68" s="78">
        <v>45602</v>
      </c>
    </row>
    <row r="69" spans="1:3">
      <c r="A69" s="62" t="s">
        <v>1864</v>
      </c>
      <c r="B69" s="69">
        <v>5.4412832313025206</v>
      </c>
      <c r="C69" s="78">
        <v>45869</v>
      </c>
    </row>
    <row r="70" spans="1:3">
      <c r="A70" s="62" t="s">
        <v>1865</v>
      </c>
      <c r="B70" s="69">
        <v>16.333398204509802</v>
      </c>
      <c r="C70" s="78">
        <v>46203</v>
      </c>
    </row>
    <row r="71" spans="1:3">
      <c r="A71" s="62" t="s">
        <v>1397</v>
      </c>
      <c r="B71" s="69">
        <v>33.20495753716321</v>
      </c>
      <c r="C71" s="78">
        <v>47312</v>
      </c>
    </row>
    <row r="72" spans="1:3">
      <c r="A72" s="62" t="s">
        <v>1866</v>
      </c>
      <c r="B72" s="69">
        <v>4.5055897879393596</v>
      </c>
      <c r="C72" s="78">
        <v>46722</v>
      </c>
    </row>
    <row r="73" spans="1:3">
      <c r="A73" s="62" t="s">
        <v>1867</v>
      </c>
      <c r="B73" s="69">
        <v>6.4663097009225705</v>
      </c>
      <c r="C73" s="78">
        <v>46794</v>
      </c>
    </row>
    <row r="74" spans="1:3">
      <c r="A74" s="62" t="s">
        <v>1404</v>
      </c>
      <c r="B74" s="69">
        <v>4.4910549632484642</v>
      </c>
      <c r="C74" s="78">
        <v>47467</v>
      </c>
    </row>
    <row r="75" spans="1:3">
      <c r="A75" s="62" t="s">
        <v>1868</v>
      </c>
      <c r="B75" s="69">
        <v>28.341240920436281</v>
      </c>
      <c r="C75" s="78">
        <v>46465</v>
      </c>
    </row>
    <row r="76" spans="1:3">
      <c r="A76" s="62" t="s">
        <v>1869</v>
      </c>
      <c r="B76" s="69">
        <v>1.8837204329318722</v>
      </c>
      <c r="C76" s="78">
        <v>45869</v>
      </c>
    </row>
    <row r="77" spans="1:3">
      <c r="A77" s="62" t="s">
        <v>1411</v>
      </c>
      <c r="B77" s="69">
        <v>6.069499511480422</v>
      </c>
      <c r="C77" s="78">
        <v>47848</v>
      </c>
    </row>
    <row r="78" spans="1:3">
      <c r="A78" s="62" t="s">
        <v>1870</v>
      </c>
      <c r="B78" s="69">
        <v>48.435205078830457</v>
      </c>
      <c r="C78" s="78">
        <v>46643</v>
      </c>
    </row>
    <row r="79" spans="1:3">
      <c r="A79" s="62" t="s">
        <v>1871</v>
      </c>
      <c r="B79" s="69">
        <v>48.262615364431674</v>
      </c>
      <c r="C79" s="78">
        <v>47409</v>
      </c>
    </row>
    <row r="80" spans="1:3" hidden="1">
      <c r="A80" s="59"/>
      <c r="B80" s="59"/>
      <c r="C80" s="59"/>
    </row>
    <row r="81" spans="1:3" hidden="1">
      <c r="A81" s="59"/>
      <c r="B81" s="59"/>
      <c r="C81" s="59"/>
    </row>
    <row r="82" spans="1:3" hidden="1">
      <c r="A82" s="59"/>
      <c r="B82" s="59"/>
      <c r="C82" s="59"/>
    </row>
    <row r="83" spans="1:3" hidden="1">
      <c r="A83" s="59"/>
      <c r="B83" s="59"/>
      <c r="C83" s="59"/>
    </row>
    <row r="84" spans="1:3" hidden="1">
      <c r="A84" s="59"/>
      <c r="B84" s="59"/>
      <c r="C84" s="59"/>
    </row>
    <row r="85" spans="1:3" hidden="1">
      <c r="A85" s="59"/>
      <c r="B85" s="59"/>
      <c r="C85" s="59"/>
    </row>
    <row r="86" spans="1:3" hidden="1">
      <c r="A86" s="59"/>
      <c r="B86" s="59"/>
      <c r="C86" s="59"/>
    </row>
    <row r="87" spans="1:3" hidden="1">
      <c r="A87" s="59"/>
      <c r="B87" s="59"/>
      <c r="C87" s="59"/>
    </row>
    <row r="88" spans="1:3" hidden="1">
      <c r="A88" s="59"/>
      <c r="B88" s="59"/>
      <c r="C88" s="59"/>
    </row>
    <row r="89" spans="1:3" hidden="1">
      <c r="A89" s="59"/>
      <c r="B89" s="59"/>
      <c r="C89" s="59"/>
    </row>
    <row r="90" spans="1:3" hidden="1">
      <c r="A90" s="59"/>
      <c r="B90" s="59"/>
      <c r="C90" s="59"/>
    </row>
    <row r="91" spans="1:3" hidden="1">
      <c r="A91" s="59"/>
      <c r="B91" s="59"/>
      <c r="C91" s="59"/>
    </row>
    <row r="92" spans="1:3" hidden="1">
      <c r="A92" s="59"/>
      <c r="B92" s="59"/>
      <c r="C92" s="59"/>
    </row>
    <row r="93" spans="1:3" hidden="1">
      <c r="A93" s="59"/>
      <c r="B93" s="59"/>
      <c r="C93" s="59"/>
    </row>
    <row r="94" spans="1:3" hidden="1">
      <c r="A94" s="59"/>
      <c r="B94" s="59"/>
      <c r="C94" s="59"/>
    </row>
    <row r="95" spans="1:3" hidden="1">
      <c r="A95" s="59"/>
      <c r="B95" s="59"/>
      <c r="C95" s="59"/>
    </row>
    <row r="96" spans="1:3" hidden="1">
      <c r="A96" s="59"/>
      <c r="B96" s="59"/>
      <c r="C96" s="59"/>
    </row>
    <row r="97" spans="1:3" hidden="1">
      <c r="A97" s="59"/>
      <c r="B97" s="59"/>
      <c r="C97" s="59"/>
    </row>
    <row r="98" spans="1:3" hidden="1">
      <c r="A98" s="59"/>
      <c r="B98" s="59"/>
      <c r="C98" s="59"/>
    </row>
    <row r="99" spans="1:3" hidden="1">
      <c r="A99" s="59"/>
      <c r="B99" s="59"/>
      <c r="C99" s="59"/>
    </row>
    <row r="100" spans="1:3" hidden="1">
      <c r="A100" s="59"/>
      <c r="B100" s="59"/>
      <c r="C100" s="59"/>
    </row>
    <row r="101" spans="1:3" hidden="1">
      <c r="A101" s="59"/>
      <c r="B101" s="59"/>
      <c r="C101" s="59"/>
    </row>
    <row r="102" spans="1:3" hidden="1">
      <c r="A102" s="59"/>
      <c r="B102" s="59"/>
      <c r="C102" s="59"/>
    </row>
    <row r="103" spans="1:3" hidden="1">
      <c r="A103" s="59"/>
      <c r="B103" s="59"/>
      <c r="C103" s="59"/>
    </row>
    <row r="104" spans="1:3" hidden="1">
      <c r="A104" s="59"/>
      <c r="B104" s="59"/>
      <c r="C104" s="59"/>
    </row>
    <row r="105" spans="1:3" hidden="1">
      <c r="A105" s="59"/>
      <c r="B105" s="59"/>
      <c r="C105" s="59"/>
    </row>
    <row r="106" spans="1:3" hidden="1">
      <c r="A106" s="59"/>
      <c r="B106" s="59"/>
      <c r="C106" s="59"/>
    </row>
    <row r="107" spans="1:3" hidden="1">
      <c r="A107" s="59"/>
      <c r="B107" s="59"/>
      <c r="C107" s="59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3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7" t="s">
        <v>136</v>
      </c>
      <c r="B1" s="37" t="s" vm="1">
        <v>196</v>
      </c>
    </row>
    <row r="2" spans="1:15">
      <c r="A2" s="37" t="s">
        <v>135</v>
      </c>
      <c r="B2" s="37" t="s">
        <v>197</v>
      </c>
    </row>
    <row r="3" spans="1:15">
      <c r="A3" s="37" t="s">
        <v>137</v>
      </c>
      <c r="B3" s="37" t="s">
        <v>198</v>
      </c>
    </row>
    <row r="4" spans="1:15">
      <c r="A4" s="37" t="s">
        <v>138</v>
      </c>
      <c r="B4" s="37">
        <v>2144</v>
      </c>
    </row>
    <row r="5" spans="1:15" s="3" customFormat="1">
      <c r="A5" s="38" t="s">
        <v>112</v>
      </c>
      <c r="B5" s="39" t="s">
        <v>44</v>
      </c>
      <c r="C5" s="39" t="s">
        <v>64</v>
      </c>
      <c r="D5" s="39" t="s">
        <v>14</v>
      </c>
      <c r="E5" s="39" t="s">
        <v>65</v>
      </c>
      <c r="F5" s="39" t="s">
        <v>100</v>
      </c>
      <c r="G5" s="39" t="s">
        <v>17</v>
      </c>
      <c r="H5" s="39" t="s">
        <v>99</v>
      </c>
      <c r="I5" s="39" t="s">
        <v>16</v>
      </c>
      <c r="J5" s="39" t="s">
        <v>159</v>
      </c>
      <c r="K5" s="39" t="s">
        <v>180</v>
      </c>
      <c r="L5" s="39" t="s">
        <v>160</v>
      </c>
      <c r="M5" s="39" t="s">
        <v>57</v>
      </c>
      <c r="N5" s="39" t="s">
        <v>139</v>
      </c>
      <c r="O5" s="41" t="s">
        <v>141</v>
      </c>
    </row>
    <row r="6" spans="1:15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18" t="s">
        <v>1993</v>
      </c>
      <c r="F6" s="27" t="s">
        <v>21</v>
      </c>
      <c r="G6" s="27" t="s">
        <v>20</v>
      </c>
      <c r="H6" s="118" t="s">
        <v>1993</v>
      </c>
      <c r="I6" s="27" t="s">
        <v>19</v>
      </c>
      <c r="J6" s="27" t="s">
        <v>19</v>
      </c>
      <c r="K6" s="27" t="s">
        <v>182</v>
      </c>
      <c r="L6" s="27" t="s">
        <v>178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1830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124" t="s">
        <v>1993</v>
      </c>
      <c r="I8" s="124" t="s">
        <v>1993</v>
      </c>
      <c r="J8" s="124" t="s">
        <v>1993</v>
      </c>
      <c r="K8" s="124" t="s">
        <v>1993</v>
      </c>
      <c r="L8" s="94">
        <v>0</v>
      </c>
      <c r="M8" s="124" t="s">
        <v>1993</v>
      </c>
      <c r="N8" s="95">
        <v>0</v>
      </c>
      <c r="O8" s="95">
        <v>0</v>
      </c>
    </row>
    <row r="9" spans="1:15">
      <c r="A9" s="92" t="s">
        <v>190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124" t="s">
        <v>1993</v>
      </c>
      <c r="N9" s="124" t="s">
        <v>1993</v>
      </c>
      <c r="O9" s="124" t="s">
        <v>1993</v>
      </c>
    </row>
    <row r="10" spans="1:15">
      <c r="A10" s="92" t="s">
        <v>108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</row>
    <row r="11" spans="1:15">
      <c r="A11" s="92" t="s">
        <v>181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7" t="s">
        <v>136</v>
      </c>
      <c r="B1" s="37" t="s" vm="1">
        <v>196</v>
      </c>
    </row>
    <row r="2" spans="1:15">
      <c r="A2" s="37" t="s">
        <v>135</v>
      </c>
      <c r="B2" s="37" t="s">
        <v>197</v>
      </c>
    </row>
    <row r="3" spans="1:15">
      <c r="A3" s="37" t="s">
        <v>137</v>
      </c>
      <c r="B3" s="37" t="s">
        <v>198</v>
      </c>
    </row>
    <row r="4" spans="1:15">
      <c r="A4" s="37" t="s">
        <v>138</v>
      </c>
      <c r="B4" s="37">
        <v>2144</v>
      </c>
    </row>
    <row r="5" spans="1:15" s="3" customFormat="1">
      <c r="A5" s="38" t="s">
        <v>112</v>
      </c>
      <c r="B5" s="39" t="s">
        <v>44</v>
      </c>
      <c r="C5" s="39" t="s">
        <v>64</v>
      </c>
      <c r="D5" s="39" t="s">
        <v>14</v>
      </c>
      <c r="E5" s="39" t="s">
        <v>65</v>
      </c>
      <c r="F5" s="39" t="s">
        <v>100</v>
      </c>
      <c r="G5" s="39" t="s">
        <v>17</v>
      </c>
      <c r="H5" s="39" t="s">
        <v>99</v>
      </c>
      <c r="I5" s="39" t="s">
        <v>16</v>
      </c>
      <c r="J5" s="39" t="s">
        <v>159</v>
      </c>
      <c r="K5" s="39" t="s">
        <v>175</v>
      </c>
      <c r="L5" s="39" t="s">
        <v>160</v>
      </c>
      <c r="M5" s="39" t="s">
        <v>57</v>
      </c>
      <c r="N5" s="39" t="s">
        <v>139</v>
      </c>
      <c r="O5" s="41" t="s">
        <v>141</v>
      </c>
    </row>
    <row r="6" spans="1:15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18" t="s">
        <v>1993</v>
      </c>
      <c r="F6" s="27" t="s">
        <v>21</v>
      </c>
      <c r="G6" s="27" t="s">
        <v>20</v>
      </c>
      <c r="H6" s="118" t="s">
        <v>1993</v>
      </c>
      <c r="I6" s="27" t="s">
        <v>19</v>
      </c>
      <c r="J6" s="27" t="s">
        <v>19</v>
      </c>
      <c r="K6" s="27" t="s">
        <v>182</v>
      </c>
      <c r="L6" s="27" t="s">
        <v>178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1831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124" t="s">
        <v>1993</v>
      </c>
      <c r="I8" s="124" t="s">
        <v>1993</v>
      </c>
      <c r="J8" s="124" t="s">
        <v>1993</v>
      </c>
      <c r="K8" s="124" t="s">
        <v>1993</v>
      </c>
      <c r="L8" s="94">
        <v>0</v>
      </c>
      <c r="M8" s="124" t="s">
        <v>1993</v>
      </c>
      <c r="N8" s="95">
        <v>0</v>
      </c>
      <c r="O8" s="95">
        <v>0</v>
      </c>
    </row>
    <row r="9" spans="1:15">
      <c r="A9" s="92" t="s">
        <v>190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124" t="s">
        <v>1993</v>
      </c>
      <c r="N9" s="124" t="s">
        <v>1993</v>
      </c>
      <c r="O9" s="124" t="s">
        <v>1993</v>
      </c>
    </row>
    <row r="10" spans="1:15">
      <c r="A10" s="92" t="s">
        <v>108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</row>
    <row r="11" spans="1:15">
      <c r="A11" s="92" t="s">
        <v>181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49.285156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7" t="s">
        <v>136</v>
      </c>
      <c r="B1" s="37" t="s" vm="1">
        <v>196</v>
      </c>
    </row>
    <row r="2" spans="1:15">
      <c r="A2" s="37" t="s">
        <v>135</v>
      </c>
      <c r="B2" s="37" t="s">
        <v>197</v>
      </c>
    </row>
    <row r="3" spans="1:15">
      <c r="A3" s="37" t="s">
        <v>137</v>
      </c>
      <c r="B3" s="37" t="s">
        <v>198</v>
      </c>
    </row>
    <row r="4" spans="1:15">
      <c r="A4" s="37" t="s">
        <v>138</v>
      </c>
      <c r="B4" s="37">
        <v>2144</v>
      </c>
    </row>
    <row r="5" spans="1:15" s="3" customFormat="1">
      <c r="A5" s="38" t="s">
        <v>112</v>
      </c>
      <c r="B5" s="39" t="s">
        <v>44</v>
      </c>
      <c r="C5" s="39" t="s">
        <v>64</v>
      </c>
      <c r="D5" s="39" t="s">
        <v>14</v>
      </c>
      <c r="E5" s="39" t="s">
        <v>65</v>
      </c>
      <c r="F5" s="39" t="s">
        <v>100</v>
      </c>
      <c r="G5" s="39" t="s">
        <v>17</v>
      </c>
      <c r="H5" s="39" t="s">
        <v>99</v>
      </c>
      <c r="I5" s="39" t="s">
        <v>16</v>
      </c>
      <c r="J5" s="39" t="s">
        <v>159</v>
      </c>
      <c r="K5" s="39" t="s">
        <v>175</v>
      </c>
      <c r="L5" s="39" t="s">
        <v>160</v>
      </c>
      <c r="M5" s="39" t="s">
        <v>57</v>
      </c>
      <c r="N5" s="39" t="s">
        <v>139</v>
      </c>
      <c r="O5" s="41" t="s">
        <v>141</v>
      </c>
    </row>
    <row r="6" spans="1:15" s="3" customFormat="1">
      <c r="A6" s="117" t="s">
        <v>1993</v>
      </c>
      <c r="B6" s="118" t="s">
        <v>1993</v>
      </c>
      <c r="C6" s="118" t="s">
        <v>1993</v>
      </c>
      <c r="D6" s="118" t="s">
        <v>1993</v>
      </c>
      <c r="E6" s="118" t="s">
        <v>1993</v>
      </c>
      <c r="F6" s="27" t="s">
        <v>21</v>
      </c>
      <c r="G6" s="27" t="s">
        <v>20</v>
      </c>
      <c r="H6" s="118" t="s">
        <v>1993</v>
      </c>
      <c r="I6" s="27" t="s">
        <v>19</v>
      </c>
      <c r="J6" s="27" t="s">
        <v>19</v>
      </c>
      <c r="K6" s="27" t="s">
        <v>182</v>
      </c>
      <c r="L6" s="27" t="s">
        <v>178</v>
      </c>
      <c r="M6" s="27" t="s">
        <v>19</v>
      </c>
      <c r="N6" s="27" t="s">
        <v>19</v>
      </c>
      <c r="O6" s="28" t="s">
        <v>19</v>
      </c>
    </row>
    <row r="7" spans="1:15" s="4" customFormat="1" ht="20.25">
      <c r="A7" s="119" t="s">
        <v>1993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1832</v>
      </c>
      <c r="B8" s="124" t="s">
        <v>1993</v>
      </c>
      <c r="C8" s="124" t="s">
        <v>1993</v>
      </c>
      <c r="D8" s="124" t="s">
        <v>1993</v>
      </c>
      <c r="E8" s="124" t="s">
        <v>1993</v>
      </c>
      <c r="F8" s="124" t="s">
        <v>1993</v>
      </c>
      <c r="G8" s="124" t="s">
        <v>1993</v>
      </c>
      <c r="H8" s="124" t="s">
        <v>1993</v>
      </c>
      <c r="I8" s="124" t="s">
        <v>1993</v>
      </c>
      <c r="J8" s="124" t="s">
        <v>1993</v>
      </c>
      <c r="K8" s="124" t="s">
        <v>1993</v>
      </c>
      <c r="L8" s="94">
        <v>0</v>
      </c>
      <c r="M8" s="124" t="s">
        <v>1993</v>
      </c>
      <c r="N8" s="95">
        <v>0</v>
      </c>
      <c r="O8" s="95">
        <v>0</v>
      </c>
    </row>
    <row r="9" spans="1:15">
      <c r="A9" s="92" t="s">
        <v>190</v>
      </c>
      <c r="B9" s="124" t="s">
        <v>1993</v>
      </c>
      <c r="C9" s="124" t="s">
        <v>1993</v>
      </c>
      <c r="D9" s="124" t="s">
        <v>1993</v>
      </c>
      <c r="E9" s="124" t="s">
        <v>1993</v>
      </c>
      <c r="F9" s="124" t="s">
        <v>1993</v>
      </c>
      <c r="G9" s="124" t="s">
        <v>1993</v>
      </c>
      <c r="H9" s="124" t="s">
        <v>1993</v>
      </c>
      <c r="I9" s="124" t="s">
        <v>1993</v>
      </c>
      <c r="J9" s="124" t="s">
        <v>1993</v>
      </c>
      <c r="K9" s="124" t="s">
        <v>1993</v>
      </c>
      <c r="L9" s="124" t="s">
        <v>1993</v>
      </c>
      <c r="M9" s="124" t="s">
        <v>1993</v>
      </c>
      <c r="N9" s="124" t="s">
        <v>1993</v>
      </c>
      <c r="O9" s="124" t="s">
        <v>1993</v>
      </c>
    </row>
    <row r="10" spans="1:15">
      <c r="A10" s="92" t="s">
        <v>108</v>
      </c>
      <c r="B10" s="124" t="s">
        <v>1993</v>
      </c>
      <c r="C10" s="124" t="s">
        <v>1993</v>
      </c>
      <c r="D10" s="124" t="s">
        <v>1993</v>
      </c>
      <c r="E10" s="124" t="s">
        <v>1993</v>
      </c>
      <c r="F10" s="124" t="s">
        <v>1993</v>
      </c>
      <c r="G10" s="124" t="s">
        <v>1993</v>
      </c>
      <c r="H10" s="124" t="s">
        <v>1993</v>
      </c>
      <c r="I10" s="124" t="s">
        <v>1993</v>
      </c>
      <c r="J10" s="124" t="s">
        <v>1993</v>
      </c>
      <c r="K10" s="124" t="s">
        <v>1993</v>
      </c>
      <c r="L10" s="124" t="s">
        <v>1993</v>
      </c>
      <c r="M10" s="124" t="s">
        <v>1993</v>
      </c>
      <c r="N10" s="124" t="s">
        <v>1993</v>
      </c>
      <c r="O10" s="124" t="s">
        <v>1993</v>
      </c>
    </row>
    <row r="11" spans="1:15">
      <c r="A11" s="92" t="s">
        <v>181</v>
      </c>
      <c r="B11" s="124" t="s">
        <v>1993</v>
      </c>
      <c r="C11" s="124" t="s">
        <v>1993</v>
      </c>
      <c r="D11" s="124" t="s">
        <v>1993</v>
      </c>
      <c r="E11" s="124" t="s">
        <v>1993</v>
      </c>
      <c r="F11" s="124" t="s">
        <v>1993</v>
      </c>
      <c r="G11" s="124" t="s">
        <v>1993</v>
      </c>
      <c r="H11" s="124" t="s">
        <v>1993</v>
      </c>
      <c r="I11" s="124" t="s">
        <v>1993</v>
      </c>
      <c r="J11" s="124" t="s">
        <v>1993</v>
      </c>
      <c r="K11" s="124" t="s">
        <v>1993</v>
      </c>
      <c r="L11" s="124" t="s">
        <v>1993</v>
      </c>
      <c r="M11" s="124" t="s">
        <v>1993</v>
      </c>
      <c r="N11" s="124" t="s">
        <v>1993</v>
      </c>
      <c r="O11" s="124" t="s">
        <v>1993</v>
      </c>
    </row>
    <row r="12" spans="1:15" hidden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15" hidden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15" hidden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15" hidden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15" hidden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hidden="1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</row>
    <row r="18" spans="1:15" hidden="1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hidden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</row>
    <row r="20" spans="1:15" hidden="1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5" hidden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idden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</row>
    <row r="23" spans="1:15" hidden="1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idden="1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</row>
    <row r="25" spans="1:15" hidden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15" hidden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</row>
    <row r="27" spans="1:15" hidden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</row>
    <row r="28" spans="1:15" hidden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</row>
    <row r="29" spans="1:15" hidden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</row>
    <row r="30" spans="1:15" hidden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hidden="1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hidden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hidden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hidden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hidden="1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</row>
    <row r="36" spans="1:15" hidden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</row>
    <row r="37" spans="1:15" hidden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</row>
    <row r="38" spans="1:15" hidden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</row>
    <row r="39" spans="1:15" hidden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</row>
    <row r="40" spans="1:15" hidden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1:15" hidden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1:15" hidden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</row>
    <row r="43" spans="1:15" hidden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</row>
    <row r="44" spans="1:15" hidden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</row>
    <row r="45" spans="1:15" hidden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</row>
    <row r="46" spans="1:15" hidden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</row>
    <row r="47" spans="1:15" hidden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</row>
    <row r="48" spans="1:15" hidden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idden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idden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idden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idden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idden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idden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idden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idden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idden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idden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idden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idden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idden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idden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idden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idden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idden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idden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idden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idden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idden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idden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idden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idden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  <row r="73" spans="1:15" hidden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</row>
    <row r="74" spans="1:15" hidden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</row>
    <row r="75" spans="1:15" hidden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hidden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15" hidden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</row>
    <row r="78" spans="1:15" hidden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</row>
    <row r="79" spans="1:15" hidden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</row>
    <row r="80" spans="1:15" hidden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</row>
    <row r="81" spans="1:15" hidden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</row>
    <row r="82" spans="1:15" hidden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</row>
    <row r="83" spans="1:15" hidden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1:15" hidden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1:15" hidden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1:15" hidden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1:15" hidden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1:15" hidden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1:15" hidden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hidden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1:15" hidden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</row>
    <row r="92" spans="1:15" hidden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</row>
    <row r="93" spans="1:15" hidden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</row>
    <row r="94" spans="1:15" hidden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1:15" hidden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</row>
    <row r="96" spans="1:15" hidden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1:15" hidden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1:15" hidden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1:15" hidden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</row>
    <row r="100" spans="1:15" hidden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</row>
    <row r="101" spans="1:15" hidden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</row>
    <row r="102" spans="1:15" hidden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</row>
    <row r="103" spans="1:15" hidden="1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</row>
    <row r="104" spans="1:15" hidden="1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</row>
    <row r="105" spans="1:15" hidden="1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</row>
    <row r="106" spans="1:15" hidden="1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</row>
    <row r="107" spans="1:15" hidden="1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2"/>
      <c r="C395" s="1"/>
    </row>
    <row r="396" spans="1:3" hidden="1">
      <c r="A396" s="32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www.w3.org/XML/1998/namespace"/>
    <ds:schemaRef ds:uri="http://schemas.microsoft.com/office/infopath/2007/PartnerControls"/>
    <ds:schemaRef ds:uri="http://purl.org/dc/terms/"/>
    <ds:schemaRef ds:uri="a46656d4-8850-49b3-aebd-68bd05f7f43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