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01F12F80-2435-4162-B3EB-E5CB8DC82F3C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אופציות!$A$6:$K$98</definedName>
    <definedName name="_xlnm._FilterDatabase" localSheetId="21" hidden="1">הלוואות!$A$5:$Q$12</definedName>
    <definedName name="_xlnm._FilterDatabase" localSheetId="25" hidden="1">'השקעות אחרות '!$A$5:$J$96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קונצרני'!$A$6:$R$13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מניות'!$A$6:$L$196</definedName>
    <definedName name="_xlnm._FilterDatabase" localSheetId="16" hidden="1">'לא סחיר - קרנות השקעה'!$A$11:$J$84</definedName>
    <definedName name="_xlnm._FilterDatabase" localSheetId="1" hidden="1">מזומנים!$A$5:$K$195</definedName>
    <definedName name="_xlnm._FilterDatabase" localSheetId="5" hidden="1">מניות!$A$6:$N$498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ממשלתיות'!$A$6:$Q$12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'!$A$5:$J$13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מניות'!$A$5:$L$18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אופציות!$A$1:$AZ$25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'!$A$1:$AZ$14</definedName>
    <definedName name="_xlnm.Print_Area" localSheetId="23">'זכויות מקרקעין'!$A$1:$AZ$8</definedName>
    <definedName name="_xlnm.Print_Area" localSheetId="10">'חוזים עתידיים'!$A$1:$AZ$22</definedName>
    <definedName name="_xlnm.Print_Area" localSheetId="26">'יתרת התחייבות להשקעה'!$A$1:$AZ$48</definedName>
    <definedName name="_xlnm.Print_Area" localSheetId="8">'כתבי אופציה'!$A$1:$AZ$27</definedName>
    <definedName name="_xlnm.Print_Area" localSheetId="12">'לא סחיר- תעודות התחייבות ממשלתי'!$A$1:$AZ$163</definedName>
    <definedName name="_xlnm.Print_Area" localSheetId="14">'לא סחיר - אג"ח קונצרני'!$A$1:$AZ$13</definedName>
    <definedName name="_xlnm.Print_Area" localSheetId="18">'לא סחיר - אופציות'!$A$1:$AZ$20</definedName>
    <definedName name="_xlnm.Print_Area" localSheetId="19">'לא סחיר - חוזים עתידיים'!$A$1:$AZ$272</definedName>
    <definedName name="_xlnm.Print_Area" localSheetId="17">'לא סחיר - כתבי אופציה'!$A$1:$AZ$12</definedName>
    <definedName name="_xlnm.Print_Area" localSheetId="20">'לא סחיר - מוצרים מובנים'!$A$1:$AZ$13</definedName>
    <definedName name="_xlnm.Print_Area" localSheetId="15">'לא סחיר - מניות'!$A$1:$AZ$23</definedName>
    <definedName name="_xlnm.Print_Area" localSheetId="16">'לא סחיר - קרנות השקעה'!$A$1:$AZ$90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מזומנים!$A$1:$AZ$67</definedName>
    <definedName name="_xlnm.Print_Area" localSheetId="5">מניות!$A$1:$AZ$265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נאמנות'!$A$1:$AZ$22</definedName>
    <definedName name="_xlnm.Print_Area" localSheetId="6">'קרנות סל'!$A$1:$AZ$75</definedName>
    <definedName name="_xlnm.Print_Area" localSheetId="2">'תעודות התחייבות ממשלתיות'!$A$1:$AZ$12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81" l="1"/>
  <c r="H13" i="81"/>
  <c r="H8" i="81" l="1"/>
  <c r="I10" i="72"/>
  <c r="I9" i="72" s="1"/>
  <c r="C26" i="88" s="1"/>
  <c r="I12" i="81" l="1"/>
  <c r="I13" i="81"/>
  <c r="C36" i="88"/>
  <c r="I11" i="81"/>
  <c r="C42" i="88"/>
  <c r="L21" i="69" l="1"/>
  <c r="N21" i="69" s="1"/>
  <c r="L11" i="69"/>
  <c r="N11" i="69" s="1"/>
  <c r="L10" i="69" l="1"/>
  <c r="K216" i="62"/>
  <c r="K186" i="62"/>
  <c r="K185" i="62" l="1"/>
  <c r="I52" i="58"/>
  <c r="I51" i="58" s="1"/>
  <c r="I19" i="58"/>
  <c r="I10" i="58"/>
  <c r="I9" i="58" l="1"/>
  <c r="I8" i="58" s="1"/>
  <c r="J52" i="58" s="1"/>
  <c r="C37" i="88"/>
  <c r="C22" i="88"/>
  <c r="C11" i="88"/>
  <c r="C10" i="88" l="1"/>
  <c r="C9" i="88" s="1"/>
  <c r="C41" i="88" s="1"/>
  <c r="L9" i="72" s="1"/>
  <c r="I10" i="81"/>
  <c r="I9" i="81"/>
  <c r="I8" i="81"/>
  <c r="I265" i="76"/>
  <c r="I264" i="76"/>
  <c r="I263" i="76"/>
  <c r="I262" i="76"/>
  <c r="I261" i="76"/>
  <c r="I260" i="76"/>
  <c r="I259" i="76"/>
  <c r="I258" i="76"/>
  <c r="I257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K16" i="72"/>
  <c r="K15" i="72"/>
  <c r="K14" i="72"/>
  <c r="K13" i="72"/>
  <c r="K12" i="72"/>
  <c r="K11" i="72"/>
  <c r="K10" i="72"/>
  <c r="K9" i="72"/>
  <c r="N157" i="69"/>
  <c r="O156" i="69"/>
  <c r="N156" i="69"/>
  <c r="N155" i="69"/>
  <c r="N154" i="69"/>
  <c r="N153" i="69"/>
  <c r="N152" i="69"/>
  <c r="N151" i="69"/>
  <c r="N150" i="69"/>
  <c r="N149" i="69"/>
  <c r="N148" i="69"/>
  <c r="N147" i="69"/>
  <c r="N146" i="69"/>
  <c r="N145" i="69"/>
  <c r="N144" i="69"/>
  <c r="N143" i="69"/>
  <c r="N142" i="69"/>
  <c r="N141" i="69"/>
  <c r="N140" i="69"/>
  <c r="N139" i="69"/>
  <c r="N138" i="69"/>
  <c r="N137" i="69"/>
  <c r="N136" i="69"/>
  <c r="N135" i="69"/>
  <c r="N134" i="69"/>
  <c r="N133" i="69"/>
  <c r="N132" i="69"/>
  <c r="N131" i="69"/>
  <c r="N130" i="69"/>
  <c r="N129" i="69"/>
  <c r="N128" i="69"/>
  <c r="N127" i="69"/>
  <c r="N126" i="69"/>
  <c r="N125" i="69"/>
  <c r="N124" i="69"/>
  <c r="N123" i="69"/>
  <c r="N122" i="69"/>
  <c r="N121" i="69"/>
  <c r="N120" i="69"/>
  <c r="N119" i="69"/>
  <c r="N118" i="69"/>
  <c r="N117" i="69"/>
  <c r="N116" i="69"/>
  <c r="N115" i="69"/>
  <c r="N114" i="69"/>
  <c r="N113" i="69"/>
  <c r="N112" i="69"/>
  <c r="N111" i="69"/>
  <c r="N110" i="69"/>
  <c r="N109" i="69"/>
  <c r="O108" i="69"/>
  <c r="N108" i="69"/>
  <c r="N107" i="69"/>
  <c r="N106" i="69"/>
  <c r="N105" i="69"/>
  <c r="N104" i="69"/>
  <c r="N103" i="69"/>
  <c r="N102" i="69"/>
  <c r="N101" i="69"/>
  <c r="N100" i="69"/>
  <c r="N99" i="69"/>
  <c r="N98" i="69"/>
  <c r="N97" i="69"/>
  <c r="N96" i="69"/>
  <c r="N95" i="69"/>
  <c r="N94" i="69"/>
  <c r="N93" i="69"/>
  <c r="O92" i="69"/>
  <c r="N92" i="69"/>
  <c r="N91" i="69"/>
  <c r="N90" i="69"/>
  <c r="N89" i="69"/>
  <c r="N88" i="69"/>
  <c r="N87" i="69"/>
  <c r="N86" i="69"/>
  <c r="N85" i="69"/>
  <c r="N84" i="69"/>
  <c r="N83" i="69"/>
  <c r="N82" i="69"/>
  <c r="N81" i="69"/>
  <c r="N80" i="69"/>
  <c r="N79" i="69"/>
  <c r="N78" i="69"/>
  <c r="N77" i="69"/>
  <c r="N76" i="69"/>
  <c r="N75" i="69"/>
  <c r="N74" i="69"/>
  <c r="N73" i="69"/>
  <c r="N72" i="69"/>
  <c r="N71" i="69"/>
  <c r="N70" i="69"/>
  <c r="N69" i="69"/>
  <c r="N68" i="69"/>
  <c r="N67" i="69"/>
  <c r="N66" i="69"/>
  <c r="N65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O52" i="69"/>
  <c r="N52" i="69"/>
  <c r="N51" i="69"/>
  <c r="N50" i="69"/>
  <c r="N49" i="69"/>
  <c r="N48" i="69"/>
  <c r="N47" i="69"/>
  <c r="O46" i="69"/>
  <c r="N46" i="69"/>
  <c r="N45" i="69"/>
  <c r="O44" i="69"/>
  <c r="N44" i="69"/>
  <c r="N43" i="69"/>
  <c r="N42" i="69"/>
  <c r="N41" i="69"/>
  <c r="O40" i="69"/>
  <c r="N40" i="69"/>
  <c r="N39" i="69"/>
  <c r="O38" i="69"/>
  <c r="N38" i="69"/>
  <c r="N37" i="69"/>
  <c r="O36" i="69"/>
  <c r="N36" i="69"/>
  <c r="N35" i="69"/>
  <c r="N34" i="69"/>
  <c r="N33" i="69"/>
  <c r="O32" i="69"/>
  <c r="N32" i="69"/>
  <c r="N31" i="69"/>
  <c r="O30" i="69"/>
  <c r="N30" i="69"/>
  <c r="N29" i="69"/>
  <c r="N28" i="69"/>
  <c r="N27" i="69"/>
  <c r="N26" i="69"/>
  <c r="N25" i="69"/>
  <c r="O24" i="69"/>
  <c r="N24" i="69"/>
  <c r="N23" i="69"/>
  <c r="O22" i="69"/>
  <c r="N22" i="69"/>
  <c r="N19" i="69"/>
  <c r="O18" i="69"/>
  <c r="N18" i="69"/>
  <c r="N17" i="69"/>
  <c r="N16" i="69"/>
  <c r="N15" i="69"/>
  <c r="O14" i="69"/>
  <c r="N14" i="69"/>
  <c r="N13" i="69"/>
  <c r="O12" i="69"/>
  <c r="N12" i="69"/>
  <c r="N10" i="69"/>
  <c r="O9" i="69"/>
  <c r="N9" i="69"/>
  <c r="I15" i="67"/>
  <c r="I14" i="67"/>
  <c r="I13" i="67"/>
  <c r="J12" i="67"/>
  <c r="I12" i="67"/>
  <c r="I11" i="67"/>
  <c r="J10" i="67"/>
  <c r="I10" i="67"/>
  <c r="I9" i="67"/>
  <c r="K18" i="66"/>
  <c r="J18" i="66"/>
  <c r="J17" i="66"/>
  <c r="J16" i="66"/>
  <c r="J15" i="66"/>
  <c r="K13" i="66"/>
  <c r="J13" i="66"/>
  <c r="J12" i="66"/>
  <c r="K11" i="66"/>
  <c r="J11" i="66"/>
  <c r="J10" i="66"/>
  <c r="K9" i="66"/>
  <c r="J9" i="66"/>
  <c r="J20" i="65"/>
  <c r="K19" i="65"/>
  <c r="J19" i="65"/>
  <c r="J18" i="65"/>
  <c r="K17" i="65"/>
  <c r="J17" i="65"/>
  <c r="J15" i="65"/>
  <c r="K14" i="65"/>
  <c r="J14" i="65"/>
  <c r="J13" i="65"/>
  <c r="K12" i="65"/>
  <c r="J12" i="65"/>
  <c r="J11" i="65"/>
  <c r="K10" i="65"/>
  <c r="J10" i="65"/>
  <c r="J9" i="65"/>
  <c r="N15" i="64"/>
  <c r="M15" i="64"/>
  <c r="M14" i="64"/>
  <c r="N13" i="64"/>
  <c r="M13" i="64"/>
  <c r="M12" i="64"/>
  <c r="N11" i="64"/>
  <c r="M11" i="64"/>
  <c r="M10" i="64"/>
  <c r="N9" i="64"/>
  <c r="M9" i="64"/>
  <c r="M67" i="63"/>
  <c r="L67" i="63"/>
  <c r="M66" i="63"/>
  <c r="L66" i="63"/>
  <c r="M65" i="63"/>
  <c r="L65" i="63"/>
  <c r="M64" i="63"/>
  <c r="L64" i="63"/>
  <c r="M63" i="63"/>
  <c r="L63" i="63"/>
  <c r="M62" i="63"/>
  <c r="L62" i="63"/>
  <c r="M61" i="63"/>
  <c r="L61" i="63"/>
  <c r="M60" i="63"/>
  <c r="L60" i="63"/>
  <c r="M59" i="63"/>
  <c r="L59" i="63"/>
  <c r="M58" i="63"/>
  <c r="L58" i="63"/>
  <c r="M57" i="63"/>
  <c r="L57" i="63"/>
  <c r="M56" i="63"/>
  <c r="L56" i="63"/>
  <c r="M55" i="63"/>
  <c r="L55" i="63"/>
  <c r="M54" i="63"/>
  <c r="L54" i="63"/>
  <c r="M53" i="63"/>
  <c r="L53" i="63"/>
  <c r="M52" i="63"/>
  <c r="L52" i="63"/>
  <c r="M51" i="63"/>
  <c r="L51" i="63"/>
  <c r="M50" i="63"/>
  <c r="L50" i="63"/>
  <c r="M49" i="63"/>
  <c r="L49" i="63"/>
  <c r="M48" i="63"/>
  <c r="L48" i="63"/>
  <c r="M47" i="63"/>
  <c r="L47" i="63"/>
  <c r="M46" i="63"/>
  <c r="L46" i="63"/>
  <c r="M45" i="63"/>
  <c r="L45" i="63"/>
  <c r="M44" i="63"/>
  <c r="L44" i="63"/>
  <c r="M43" i="63"/>
  <c r="L43" i="63"/>
  <c r="M42" i="63"/>
  <c r="L42" i="63"/>
  <c r="M41" i="63"/>
  <c r="L41" i="63"/>
  <c r="M40" i="63"/>
  <c r="L40" i="63"/>
  <c r="M39" i="63"/>
  <c r="L39" i="63"/>
  <c r="M38" i="63"/>
  <c r="L38" i="63"/>
  <c r="M37" i="63"/>
  <c r="L37" i="63"/>
  <c r="M36" i="63"/>
  <c r="L36" i="63"/>
  <c r="M35" i="63"/>
  <c r="L35" i="63"/>
  <c r="M34" i="63"/>
  <c r="L34" i="63"/>
  <c r="M33" i="63"/>
  <c r="L33" i="63"/>
  <c r="M32" i="63"/>
  <c r="L32" i="63"/>
  <c r="M31" i="63"/>
  <c r="L31" i="63"/>
  <c r="M30" i="63"/>
  <c r="L30" i="63"/>
  <c r="M29" i="63"/>
  <c r="L29" i="63"/>
  <c r="M28" i="63"/>
  <c r="L28" i="63"/>
  <c r="M27" i="63"/>
  <c r="L27" i="63"/>
  <c r="M25" i="63"/>
  <c r="L25" i="63"/>
  <c r="M24" i="63"/>
  <c r="L24" i="63"/>
  <c r="M23" i="63"/>
  <c r="L23" i="63"/>
  <c r="M22" i="63"/>
  <c r="L22" i="63"/>
  <c r="M21" i="63"/>
  <c r="L21" i="63"/>
  <c r="M20" i="63"/>
  <c r="L20" i="63"/>
  <c r="M19" i="63"/>
  <c r="L19" i="63"/>
  <c r="M18" i="63"/>
  <c r="L18" i="63"/>
  <c r="M17" i="63"/>
  <c r="L17" i="63"/>
  <c r="M16" i="63"/>
  <c r="L16" i="63"/>
  <c r="M15" i="63"/>
  <c r="L15" i="63"/>
  <c r="M14" i="63"/>
  <c r="L14" i="63"/>
  <c r="M13" i="63"/>
  <c r="L13" i="63"/>
  <c r="M12" i="63"/>
  <c r="L12" i="63"/>
  <c r="M11" i="63"/>
  <c r="L11" i="63"/>
  <c r="M10" i="63"/>
  <c r="L10" i="63"/>
  <c r="M9" i="63"/>
  <c r="L9" i="63"/>
  <c r="N257" i="62"/>
  <c r="M257" i="62"/>
  <c r="N256" i="62"/>
  <c r="M256" i="62"/>
  <c r="N255" i="62"/>
  <c r="M255" i="62"/>
  <c r="N254" i="62"/>
  <c r="M254" i="62"/>
  <c r="N253" i="62"/>
  <c r="M253" i="62"/>
  <c r="N252" i="62"/>
  <c r="M252" i="62"/>
  <c r="N251" i="62"/>
  <c r="M251" i="62"/>
  <c r="N250" i="62"/>
  <c r="M250" i="62"/>
  <c r="N249" i="62"/>
  <c r="M249" i="62"/>
  <c r="N248" i="62"/>
  <c r="M248" i="62"/>
  <c r="N247" i="62"/>
  <c r="M247" i="62"/>
  <c r="N245" i="62"/>
  <c r="M245" i="62"/>
  <c r="N244" i="62"/>
  <c r="M244" i="62"/>
  <c r="N243" i="62"/>
  <c r="M243" i="62"/>
  <c r="N242" i="62"/>
  <c r="M242" i="62"/>
  <c r="N241" i="62"/>
  <c r="M241" i="62"/>
  <c r="N240" i="62"/>
  <c r="M240" i="62"/>
  <c r="N239" i="62"/>
  <c r="M239" i="62"/>
  <c r="N238" i="62"/>
  <c r="M238" i="62"/>
  <c r="N237" i="62"/>
  <c r="M237" i="62"/>
  <c r="N236" i="62"/>
  <c r="M236" i="62"/>
  <c r="N235" i="62"/>
  <c r="M235" i="62"/>
  <c r="N233" i="62"/>
  <c r="M233" i="62"/>
  <c r="N232" i="62"/>
  <c r="M232" i="62"/>
  <c r="N231" i="62"/>
  <c r="M231" i="62"/>
  <c r="N230" i="62"/>
  <c r="M230" i="62"/>
  <c r="N229" i="62"/>
  <c r="M229" i="62"/>
  <c r="N228" i="62"/>
  <c r="M228" i="62"/>
  <c r="N227" i="62"/>
  <c r="M227" i="62"/>
  <c r="N226" i="62"/>
  <c r="M226" i="62"/>
  <c r="N225" i="62"/>
  <c r="M225" i="62"/>
  <c r="N224" i="62"/>
  <c r="M224" i="62"/>
  <c r="N223" i="62"/>
  <c r="M223" i="62"/>
  <c r="N222" i="62"/>
  <c r="M222" i="62"/>
  <c r="N221" i="62"/>
  <c r="M221" i="62"/>
  <c r="N220" i="62"/>
  <c r="M220" i="62"/>
  <c r="N219" i="62"/>
  <c r="M219" i="62"/>
  <c r="N218" i="62"/>
  <c r="M218" i="62"/>
  <c r="N217" i="62"/>
  <c r="M217" i="62"/>
  <c r="N216" i="62"/>
  <c r="M216" i="62"/>
  <c r="N214" i="62"/>
  <c r="M214" i="62"/>
  <c r="N213" i="62"/>
  <c r="M213" i="62"/>
  <c r="N212" i="62"/>
  <c r="M212" i="62"/>
  <c r="N211" i="62"/>
  <c r="M211" i="62"/>
  <c r="N210" i="62"/>
  <c r="M210" i="62"/>
  <c r="N209" i="62"/>
  <c r="M209" i="62"/>
  <c r="N208" i="62"/>
  <c r="M208" i="62"/>
  <c r="N207" i="62"/>
  <c r="M207" i="62"/>
  <c r="N206" i="62"/>
  <c r="M206" i="62"/>
  <c r="N205" i="62"/>
  <c r="M205" i="62"/>
  <c r="N204" i="62"/>
  <c r="M204" i="62"/>
  <c r="N246" i="62"/>
  <c r="M246" i="62"/>
  <c r="N203" i="62"/>
  <c r="M203" i="62"/>
  <c r="N202" i="62"/>
  <c r="M202" i="62"/>
  <c r="N201" i="62"/>
  <c r="M201" i="62"/>
  <c r="N200" i="62"/>
  <c r="M200" i="62"/>
  <c r="N199" i="62"/>
  <c r="M199" i="62"/>
  <c r="N198" i="62"/>
  <c r="M198" i="62"/>
  <c r="N197" i="62"/>
  <c r="M197" i="62"/>
  <c r="N196" i="62"/>
  <c r="M196" i="62"/>
  <c r="N195" i="62"/>
  <c r="M195" i="62"/>
  <c r="N194" i="62"/>
  <c r="M194" i="62"/>
  <c r="N193" i="62"/>
  <c r="M193" i="62"/>
  <c r="N234" i="62"/>
  <c r="M234" i="62"/>
  <c r="N192" i="62"/>
  <c r="M192" i="62"/>
  <c r="N191" i="62"/>
  <c r="M191" i="62"/>
  <c r="N190" i="62"/>
  <c r="M190" i="62"/>
  <c r="N189" i="62"/>
  <c r="M189" i="62"/>
  <c r="N188" i="62"/>
  <c r="M188" i="62"/>
  <c r="N187" i="62"/>
  <c r="M187" i="62"/>
  <c r="N186" i="62"/>
  <c r="M186" i="62"/>
  <c r="N185" i="62"/>
  <c r="M185" i="62"/>
  <c r="N183" i="62"/>
  <c r="M183" i="62"/>
  <c r="N182" i="62"/>
  <c r="M182" i="62"/>
  <c r="N181" i="62"/>
  <c r="M181" i="62"/>
  <c r="N180" i="62"/>
  <c r="M180" i="62"/>
  <c r="N179" i="62"/>
  <c r="M179" i="62"/>
  <c r="N178" i="62"/>
  <c r="M178" i="62"/>
  <c r="N177" i="62"/>
  <c r="M177" i="62"/>
  <c r="N176" i="62"/>
  <c r="M176" i="62"/>
  <c r="N175" i="62"/>
  <c r="M175" i="62"/>
  <c r="N174" i="62"/>
  <c r="M174" i="62"/>
  <c r="N173" i="62"/>
  <c r="M173" i="62"/>
  <c r="N172" i="62"/>
  <c r="M172" i="62"/>
  <c r="N171" i="62"/>
  <c r="M171" i="62"/>
  <c r="N170" i="62"/>
  <c r="M170" i="62"/>
  <c r="N169" i="62"/>
  <c r="M169" i="62"/>
  <c r="N168" i="62"/>
  <c r="M168" i="62"/>
  <c r="N167" i="62"/>
  <c r="M167" i="62"/>
  <c r="N166" i="62"/>
  <c r="M166" i="62"/>
  <c r="N165" i="62"/>
  <c r="M165" i="62"/>
  <c r="N164" i="62"/>
  <c r="M164" i="62"/>
  <c r="N163" i="62"/>
  <c r="M163" i="62"/>
  <c r="N162" i="62"/>
  <c r="M162" i="62"/>
  <c r="N161" i="62"/>
  <c r="M161" i="62"/>
  <c r="N160" i="62"/>
  <c r="M160" i="62"/>
  <c r="N159" i="62"/>
  <c r="M159" i="62"/>
  <c r="N158" i="62"/>
  <c r="M158" i="62"/>
  <c r="N157" i="62"/>
  <c r="M157" i="62"/>
  <c r="N156" i="62"/>
  <c r="M156" i="62"/>
  <c r="N155" i="62"/>
  <c r="M155" i="62"/>
  <c r="N154" i="62"/>
  <c r="M154" i="62"/>
  <c r="N153" i="62"/>
  <c r="M153" i="62"/>
  <c r="N152" i="62"/>
  <c r="M152" i="62"/>
  <c r="N151" i="62"/>
  <c r="M151" i="62"/>
  <c r="N150" i="62"/>
  <c r="M150" i="62"/>
  <c r="N149" i="62"/>
  <c r="M149" i="62"/>
  <c r="N148" i="62"/>
  <c r="M148" i="62"/>
  <c r="N147" i="62"/>
  <c r="M147" i="62"/>
  <c r="N146" i="62"/>
  <c r="M146" i="62"/>
  <c r="N145" i="62"/>
  <c r="M145" i="62"/>
  <c r="N144" i="62"/>
  <c r="M144" i="62"/>
  <c r="N143" i="62"/>
  <c r="M143" i="62"/>
  <c r="N142" i="62"/>
  <c r="M142" i="62"/>
  <c r="N141" i="62"/>
  <c r="M141" i="62"/>
  <c r="N140" i="62"/>
  <c r="M140" i="62"/>
  <c r="N139" i="62"/>
  <c r="M139" i="62"/>
  <c r="N138" i="62"/>
  <c r="M138" i="62"/>
  <c r="N137" i="62"/>
  <c r="M137" i="62"/>
  <c r="N136" i="62"/>
  <c r="M136" i="62"/>
  <c r="N135" i="62"/>
  <c r="M135" i="62"/>
  <c r="N134" i="62"/>
  <c r="M134" i="62"/>
  <c r="N133" i="62"/>
  <c r="M133" i="62"/>
  <c r="N132" i="62"/>
  <c r="M132" i="62"/>
  <c r="N131" i="62"/>
  <c r="M131" i="62"/>
  <c r="N130" i="62"/>
  <c r="M130" i="62"/>
  <c r="N129" i="62"/>
  <c r="M129" i="62"/>
  <c r="N128" i="62"/>
  <c r="M128" i="62"/>
  <c r="N127" i="62"/>
  <c r="M127" i="62"/>
  <c r="N126" i="62"/>
  <c r="M126" i="62"/>
  <c r="N125" i="62"/>
  <c r="M125" i="62"/>
  <c r="N124" i="62"/>
  <c r="M124" i="62"/>
  <c r="N123" i="62"/>
  <c r="M123" i="62"/>
  <c r="N122" i="62"/>
  <c r="M122" i="62"/>
  <c r="N121" i="62"/>
  <c r="M121" i="62"/>
  <c r="N120" i="62"/>
  <c r="M120" i="62"/>
  <c r="N119" i="62"/>
  <c r="M119" i="62"/>
  <c r="N118" i="62"/>
  <c r="M118" i="62"/>
  <c r="N117" i="62"/>
  <c r="M117" i="62"/>
  <c r="N116" i="62"/>
  <c r="M116" i="62"/>
  <c r="N115" i="62"/>
  <c r="M115" i="62"/>
  <c r="N113" i="62"/>
  <c r="M113" i="62"/>
  <c r="N112" i="62"/>
  <c r="M112" i="62"/>
  <c r="N111" i="62"/>
  <c r="M111" i="62"/>
  <c r="N110" i="62"/>
  <c r="M110" i="62"/>
  <c r="N109" i="62"/>
  <c r="M109" i="62"/>
  <c r="N108" i="62"/>
  <c r="M108" i="62"/>
  <c r="N107" i="62"/>
  <c r="M107" i="62"/>
  <c r="N106" i="62"/>
  <c r="M106" i="62"/>
  <c r="N105" i="62"/>
  <c r="M105" i="62"/>
  <c r="N104" i="62"/>
  <c r="M104" i="62"/>
  <c r="N103" i="62"/>
  <c r="M103" i="62"/>
  <c r="N102" i="62"/>
  <c r="M102" i="62"/>
  <c r="N101" i="62"/>
  <c r="M101" i="62"/>
  <c r="N100" i="62"/>
  <c r="M100" i="62"/>
  <c r="N99" i="62"/>
  <c r="M99" i="62"/>
  <c r="N98" i="62"/>
  <c r="M98" i="62"/>
  <c r="N97" i="62"/>
  <c r="M97" i="62"/>
  <c r="N96" i="62"/>
  <c r="M96" i="62"/>
  <c r="N95" i="62"/>
  <c r="M95" i="62"/>
  <c r="N94" i="62"/>
  <c r="M94" i="62"/>
  <c r="N93" i="62"/>
  <c r="M93" i="62"/>
  <c r="N92" i="62"/>
  <c r="M92" i="62"/>
  <c r="N91" i="62"/>
  <c r="M91" i="62"/>
  <c r="N90" i="62"/>
  <c r="M90" i="62"/>
  <c r="N89" i="62"/>
  <c r="M89" i="62"/>
  <c r="N88" i="62"/>
  <c r="M88" i="62"/>
  <c r="N87" i="62"/>
  <c r="M87" i="62"/>
  <c r="N86" i="62"/>
  <c r="M86" i="62"/>
  <c r="N85" i="62"/>
  <c r="M85" i="62"/>
  <c r="N84" i="62"/>
  <c r="M84" i="62"/>
  <c r="N83" i="62"/>
  <c r="M83" i="62"/>
  <c r="N82" i="62"/>
  <c r="M82" i="62"/>
  <c r="N81" i="62"/>
  <c r="M81" i="62"/>
  <c r="N80" i="62"/>
  <c r="M80" i="62"/>
  <c r="N79" i="62"/>
  <c r="M79" i="62"/>
  <c r="N78" i="62"/>
  <c r="M78" i="62"/>
  <c r="N77" i="62"/>
  <c r="M77" i="62"/>
  <c r="N76" i="62"/>
  <c r="M76" i="62"/>
  <c r="N75" i="62"/>
  <c r="M75" i="62"/>
  <c r="N74" i="62"/>
  <c r="M74" i="62"/>
  <c r="N73" i="62"/>
  <c r="M73" i="62"/>
  <c r="N72" i="62"/>
  <c r="M72" i="62"/>
  <c r="N71" i="62"/>
  <c r="M71" i="62"/>
  <c r="N70" i="62"/>
  <c r="M70" i="62"/>
  <c r="N69" i="62"/>
  <c r="M69" i="62"/>
  <c r="N68" i="62"/>
  <c r="M68" i="62"/>
  <c r="N67" i="62"/>
  <c r="M67" i="62"/>
  <c r="N66" i="62"/>
  <c r="M66" i="62"/>
  <c r="N65" i="62"/>
  <c r="M65" i="62"/>
  <c r="N64" i="62"/>
  <c r="M64" i="62"/>
  <c r="N63" i="62"/>
  <c r="M63" i="62"/>
  <c r="N62" i="62"/>
  <c r="M62" i="62"/>
  <c r="N61" i="62"/>
  <c r="M61" i="62"/>
  <c r="N60" i="62"/>
  <c r="M60" i="62"/>
  <c r="N59" i="62"/>
  <c r="M59" i="62"/>
  <c r="N58" i="62"/>
  <c r="M58" i="62"/>
  <c r="N57" i="62"/>
  <c r="M57" i="62"/>
  <c r="N56" i="62"/>
  <c r="M56" i="62"/>
  <c r="N55" i="62"/>
  <c r="M55" i="62"/>
  <c r="N54" i="62"/>
  <c r="M54" i="62"/>
  <c r="N53" i="62"/>
  <c r="M53" i="62"/>
  <c r="N52" i="62"/>
  <c r="M52" i="62"/>
  <c r="N51" i="62"/>
  <c r="M51" i="62"/>
  <c r="N50" i="62"/>
  <c r="M50" i="62"/>
  <c r="N49" i="62"/>
  <c r="M49" i="62"/>
  <c r="N48" i="62"/>
  <c r="M48" i="62"/>
  <c r="N47" i="62"/>
  <c r="M47" i="62"/>
  <c r="N45" i="62"/>
  <c r="M45" i="62"/>
  <c r="N44" i="62"/>
  <c r="M44" i="62"/>
  <c r="N43" i="62"/>
  <c r="M43" i="62"/>
  <c r="N42" i="62"/>
  <c r="M42" i="62"/>
  <c r="N41" i="62"/>
  <c r="M41" i="62"/>
  <c r="N40" i="62"/>
  <c r="M40" i="62"/>
  <c r="N39" i="62"/>
  <c r="M39" i="62"/>
  <c r="N38" i="62"/>
  <c r="M38" i="62"/>
  <c r="N37" i="62"/>
  <c r="M37" i="62"/>
  <c r="N36" i="62"/>
  <c r="M36" i="62"/>
  <c r="N35" i="62"/>
  <c r="M35" i="62"/>
  <c r="N34" i="62"/>
  <c r="M34" i="62"/>
  <c r="N33" i="62"/>
  <c r="M33" i="62"/>
  <c r="N32" i="62"/>
  <c r="M32" i="62"/>
  <c r="N31" i="62"/>
  <c r="M31" i="62"/>
  <c r="N30" i="62"/>
  <c r="M30" i="62"/>
  <c r="N29" i="62"/>
  <c r="M29" i="62"/>
  <c r="N28" i="62"/>
  <c r="M28" i="62"/>
  <c r="N27" i="62"/>
  <c r="M27" i="62"/>
  <c r="N26" i="62"/>
  <c r="M26" i="62"/>
  <c r="N25" i="62"/>
  <c r="M25" i="62"/>
  <c r="N24" i="62"/>
  <c r="M24" i="62"/>
  <c r="N23" i="62"/>
  <c r="M23" i="62"/>
  <c r="N22" i="62"/>
  <c r="M22" i="62"/>
  <c r="N21" i="62"/>
  <c r="M21" i="62"/>
  <c r="N20" i="62"/>
  <c r="M20" i="62"/>
  <c r="N19" i="62"/>
  <c r="M19" i="62"/>
  <c r="N18" i="62"/>
  <c r="M18" i="62"/>
  <c r="N17" i="62"/>
  <c r="M17" i="62"/>
  <c r="N16" i="62"/>
  <c r="M16" i="62"/>
  <c r="N15" i="62"/>
  <c r="M15" i="62"/>
  <c r="N14" i="62"/>
  <c r="M14" i="62"/>
  <c r="N13" i="62"/>
  <c r="M13" i="62"/>
  <c r="N12" i="62"/>
  <c r="M12" i="62"/>
  <c r="N11" i="62"/>
  <c r="M11" i="62"/>
  <c r="N10" i="62"/>
  <c r="M10" i="62"/>
  <c r="N9" i="62"/>
  <c r="M9" i="62"/>
  <c r="K51" i="58"/>
  <c r="J51" i="58"/>
  <c r="K55" i="58"/>
  <c r="J55" i="58"/>
  <c r="K54" i="58"/>
  <c r="J54" i="58"/>
  <c r="K53" i="58"/>
  <c r="J53" i="58"/>
  <c r="K49" i="58"/>
  <c r="J49" i="58"/>
  <c r="K48" i="58"/>
  <c r="J48" i="58"/>
  <c r="K47" i="58"/>
  <c r="J47" i="58"/>
  <c r="K46" i="58"/>
  <c r="J46" i="58"/>
  <c r="K45" i="58"/>
  <c r="J45" i="58"/>
  <c r="K44" i="58"/>
  <c r="J44" i="58"/>
  <c r="K43" i="58"/>
  <c r="J43" i="58"/>
  <c r="K42" i="58"/>
  <c r="J42" i="58"/>
  <c r="K41" i="58"/>
  <c r="J41" i="58"/>
  <c r="K40" i="58"/>
  <c r="J40" i="58"/>
  <c r="K39" i="58"/>
  <c r="J39" i="58"/>
  <c r="K38" i="58"/>
  <c r="J38" i="58"/>
  <c r="K37" i="58"/>
  <c r="J37" i="58"/>
  <c r="K36" i="58"/>
  <c r="J36" i="58"/>
  <c r="K35" i="58"/>
  <c r="J35" i="58"/>
  <c r="K34" i="58"/>
  <c r="J34" i="58"/>
  <c r="K33" i="58"/>
  <c r="J33" i="58"/>
  <c r="K32" i="58"/>
  <c r="J32" i="58"/>
  <c r="K31" i="58"/>
  <c r="J31" i="58"/>
  <c r="K30" i="58"/>
  <c r="J30" i="58"/>
  <c r="K29" i="58"/>
  <c r="J29" i="58"/>
  <c r="K28" i="58"/>
  <c r="J28" i="58"/>
  <c r="K27" i="58"/>
  <c r="J27" i="58"/>
  <c r="K26" i="58"/>
  <c r="J26" i="58"/>
  <c r="K25" i="58"/>
  <c r="J25" i="58"/>
  <c r="K24" i="58"/>
  <c r="J24" i="58"/>
  <c r="K23" i="58"/>
  <c r="J23" i="58"/>
  <c r="K22" i="58"/>
  <c r="J22" i="58"/>
  <c r="K21" i="58"/>
  <c r="J21" i="58"/>
  <c r="K20" i="58"/>
  <c r="J20" i="58"/>
  <c r="K19" i="58"/>
  <c r="J19" i="58"/>
  <c r="K17" i="58"/>
  <c r="J17" i="58"/>
  <c r="K16" i="58"/>
  <c r="J16" i="58"/>
  <c r="K15" i="58"/>
  <c r="J15" i="58"/>
  <c r="K14" i="58"/>
  <c r="J14" i="58"/>
  <c r="K13" i="58"/>
  <c r="J13" i="58"/>
  <c r="K12" i="58"/>
  <c r="J12" i="58"/>
  <c r="K11" i="58"/>
  <c r="J11" i="58"/>
  <c r="K10" i="58"/>
  <c r="J10" i="58"/>
  <c r="K9" i="58"/>
  <c r="J9" i="58"/>
  <c r="K8" i="58"/>
  <c r="J8" i="58"/>
  <c r="O140" i="69" l="1"/>
  <c r="O28" i="69"/>
  <c r="O48" i="69"/>
  <c r="O116" i="69"/>
  <c r="K16" i="66"/>
  <c r="J14" i="67"/>
  <c r="O16" i="69"/>
  <c r="O26" i="69"/>
  <c r="O34" i="69"/>
  <c r="O42" i="69"/>
  <c r="O50" i="69"/>
  <c r="O84" i="69"/>
  <c r="O124" i="69"/>
  <c r="O100" i="69"/>
  <c r="O132" i="69"/>
  <c r="O148" i="69"/>
  <c r="N12" i="64"/>
  <c r="K9" i="65"/>
  <c r="K11" i="65"/>
  <c r="K15" i="65"/>
  <c r="K20" i="65"/>
  <c r="K12" i="66"/>
  <c r="K17" i="66"/>
  <c r="J9" i="67"/>
  <c r="J11" i="67"/>
  <c r="J15" i="67"/>
  <c r="O10" i="69"/>
  <c r="O13" i="69"/>
  <c r="O15" i="69"/>
  <c r="O17" i="69"/>
  <c r="O19" i="69"/>
  <c r="O23" i="69"/>
  <c r="O25" i="69"/>
  <c r="O27" i="69"/>
  <c r="O29" i="69"/>
  <c r="O31" i="69"/>
  <c r="O33" i="69"/>
  <c r="O35" i="69"/>
  <c r="O39" i="69"/>
  <c r="O41" i="69"/>
  <c r="O43" i="69"/>
  <c r="O45" i="69"/>
  <c r="O47" i="69"/>
  <c r="O49" i="69"/>
  <c r="O51" i="69"/>
  <c r="O53" i="69"/>
  <c r="O55" i="69"/>
  <c r="O57" i="69"/>
  <c r="O59" i="69"/>
  <c r="O61" i="69"/>
  <c r="O63" i="69"/>
  <c r="O65" i="69"/>
  <c r="O67" i="69"/>
  <c r="O69" i="69"/>
  <c r="O71" i="69"/>
  <c r="O73" i="69"/>
  <c r="O75" i="69"/>
  <c r="O77" i="69"/>
  <c r="O82" i="69"/>
  <c r="O90" i="69"/>
  <c r="O98" i="69"/>
  <c r="O106" i="69"/>
  <c r="O114" i="69"/>
  <c r="O122" i="69"/>
  <c r="O130" i="69"/>
  <c r="O138" i="69"/>
  <c r="O146" i="69"/>
  <c r="O154" i="69"/>
  <c r="L13" i="72"/>
  <c r="N10" i="64"/>
  <c r="N14" i="64"/>
  <c r="K13" i="65"/>
  <c r="K18" i="65"/>
  <c r="K10" i="66"/>
  <c r="K15" i="66"/>
  <c r="J13" i="67"/>
  <c r="O37" i="69"/>
  <c r="O80" i="69"/>
  <c r="O88" i="69"/>
  <c r="O96" i="69"/>
  <c r="O104" i="69"/>
  <c r="O112" i="69"/>
  <c r="O120" i="69"/>
  <c r="O128" i="69"/>
  <c r="O136" i="69"/>
  <c r="O144" i="69"/>
  <c r="O152" i="69"/>
  <c r="L11" i="72"/>
  <c r="J12" i="76"/>
  <c r="O54" i="69"/>
  <c r="O56" i="69"/>
  <c r="O58" i="69"/>
  <c r="O60" i="69"/>
  <c r="O62" i="69"/>
  <c r="O64" i="69"/>
  <c r="O66" i="69"/>
  <c r="O68" i="69"/>
  <c r="O70" i="69"/>
  <c r="O72" i="69"/>
  <c r="O74" i="69"/>
  <c r="O76" i="69"/>
  <c r="O78" i="69"/>
  <c r="O86" i="69"/>
  <c r="O94" i="69"/>
  <c r="O102" i="69"/>
  <c r="O110" i="69"/>
  <c r="O118" i="69"/>
  <c r="O126" i="69"/>
  <c r="O134" i="69"/>
  <c r="O142" i="69"/>
  <c r="O150" i="69"/>
  <c r="J146" i="76"/>
  <c r="J140" i="76"/>
  <c r="J134" i="76"/>
  <c r="J114" i="76"/>
  <c r="J108" i="76"/>
  <c r="J102" i="76"/>
  <c r="J82" i="76"/>
  <c r="J76" i="76"/>
  <c r="J70" i="76"/>
  <c r="J50" i="76"/>
  <c r="J44" i="76"/>
  <c r="J38" i="76"/>
  <c r="J21" i="76"/>
  <c r="J18" i="76"/>
  <c r="J16" i="76"/>
  <c r="J14" i="76"/>
  <c r="J10" i="76"/>
  <c r="K13" i="75"/>
  <c r="K11" i="75"/>
  <c r="K9" i="75"/>
  <c r="L15" i="72"/>
  <c r="J154" i="76"/>
  <c r="J148" i="76"/>
  <c r="J142" i="76"/>
  <c r="J122" i="76"/>
  <c r="J116" i="76"/>
  <c r="J110" i="76"/>
  <c r="J90" i="76"/>
  <c r="J84" i="76"/>
  <c r="J78" i="76"/>
  <c r="J58" i="76"/>
  <c r="J52" i="76"/>
  <c r="J46" i="76"/>
  <c r="J26" i="76"/>
  <c r="J8" i="81"/>
  <c r="J263" i="76"/>
  <c r="J253" i="76"/>
  <c r="J250" i="76"/>
  <c r="J241" i="76"/>
  <c r="J238" i="76"/>
  <c r="J229" i="76"/>
  <c r="J226" i="76"/>
  <c r="J217" i="76"/>
  <c r="J214" i="76"/>
  <c r="J205" i="76"/>
  <c r="J202" i="76"/>
  <c r="J193" i="76"/>
  <c r="J190" i="76"/>
  <c r="J181" i="76"/>
  <c r="J178" i="76"/>
  <c r="J168" i="76"/>
  <c r="J165" i="76"/>
  <c r="J156" i="76"/>
  <c r="J150" i="76"/>
  <c r="J130" i="76"/>
  <c r="J124" i="76"/>
  <c r="J118" i="76"/>
  <c r="J98" i="76"/>
  <c r="J92" i="76"/>
  <c r="J86" i="76"/>
  <c r="J66" i="76"/>
  <c r="J60" i="76"/>
  <c r="J54" i="76"/>
  <c r="J34" i="76"/>
  <c r="J28" i="76"/>
  <c r="J22" i="76"/>
  <c r="J19" i="76"/>
  <c r="J17" i="76"/>
  <c r="J15" i="76"/>
  <c r="J13" i="76"/>
  <c r="J11" i="76"/>
  <c r="J9" i="76"/>
  <c r="K12" i="75"/>
  <c r="K10" i="75"/>
  <c r="L16" i="72"/>
  <c r="L14" i="72"/>
  <c r="L12" i="72"/>
  <c r="L10" i="72"/>
  <c r="O157" i="69"/>
  <c r="O155" i="69"/>
  <c r="O153" i="69"/>
  <c r="O151" i="69"/>
  <c r="O149" i="69"/>
  <c r="O147" i="69"/>
  <c r="O145" i="69"/>
  <c r="O143" i="69"/>
  <c r="O141" i="69"/>
  <c r="O139" i="69"/>
  <c r="O137" i="69"/>
  <c r="O135" i="69"/>
  <c r="O133" i="69"/>
  <c r="O131" i="69"/>
  <c r="O129" i="69"/>
  <c r="O127" i="69"/>
  <c r="O125" i="69"/>
  <c r="O123" i="69"/>
  <c r="O121" i="69"/>
  <c r="O119" i="69"/>
  <c r="O117" i="69"/>
  <c r="O115" i="69"/>
  <c r="O113" i="69"/>
  <c r="O111" i="69"/>
  <c r="O109" i="69"/>
  <c r="O107" i="69"/>
  <c r="O105" i="69"/>
  <c r="O103" i="69"/>
  <c r="O101" i="69"/>
  <c r="O99" i="69"/>
  <c r="O97" i="69"/>
  <c r="O95" i="69"/>
  <c r="O93" i="69"/>
  <c r="O91" i="69"/>
  <c r="O89" i="69"/>
  <c r="O87" i="69"/>
  <c r="O85" i="69"/>
  <c r="O83" i="69"/>
  <c r="O81" i="69"/>
  <c r="O79" i="69"/>
  <c r="J10" i="81"/>
  <c r="J259" i="76"/>
  <c r="J255" i="76"/>
  <c r="J246" i="76"/>
  <c r="J243" i="76"/>
  <c r="J234" i="76"/>
  <c r="J231" i="76"/>
  <c r="J222" i="76"/>
  <c r="J219" i="76"/>
  <c r="J210" i="76"/>
  <c r="J207" i="76"/>
  <c r="J198" i="76"/>
  <c r="J195" i="76"/>
  <c r="J186" i="76"/>
  <c r="J183" i="76"/>
  <c r="J173" i="76"/>
  <c r="J170" i="76"/>
  <c r="J161" i="76"/>
  <c r="J158" i="76"/>
  <c r="J138" i="76"/>
  <c r="J132" i="76"/>
  <c r="J126" i="76"/>
  <c r="J106" i="76"/>
  <c r="J100" i="76"/>
  <c r="J94" i="76"/>
  <c r="J74" i="76"/>
  <c r="J68" i="76"/>
  <c r="J62" i="76"/>
  <c r="J42" i="76"/>
  <c r="J36" i="76"/>
  <c r="J30" i="76"/>
  <c r="J265" i="76"/>
  <c r="J260" i="76"/>
  <c r="J252" i="76"/>
  <c r="J247" i="76"/>
  <c r="J240" i="76"/>
  <c r="J235" i="76"/>
  <c r="J228" i="76"/>
  <c r="J223" i="76"/>
  <c r="J216" i="76"/>
  <c r="J211" i="76"/>
  <c r="J204" i="76"/>
  <c r="J199" i="76"/>
  <c r="J192" i="76"/>
  <c r="J187" i="76"/>
  <c r="J180" i="76"/>
  <c r="J174" i="76"/>
  <c r="J167" i="76"/>
  <c r="J162" i="76"/>
  <c r="J155" i="76"/>
  <c r="J153" i="76"/>
  <c r="J151" i="76"/>
  <c r="J149" i="76"/>
  <c r="J147" i="76"/>
  <c r="J145" i="76"/>
  <c r="J143" i="76"/>
  <c r="J141" i="76"/>
  <c r="J139" i="76"/>
  <c r="J137" i="76"/>
  <c r="J135" i="76"/>
  <c r="J133" i="76"/>
  <c r="J131" i="76"/>
  <c r="J129" i="76"/>
  <c r="J127" i="76"/>
  <c r="J125" i="76"/>
  <c r="J123" i="76"/>
  <c r="J121" i="76"/>
  <c r="J119" i="76"/>
  <c r="J117" i="76"/>
  <c r="J115" i="76"/>
  <c r="J113" i="76"/>
  <c r="J111" i="76"/>
  <c r="J109" i="76"/>
  <c r="J107" i="76"/>
  <c r="J105" i="76"/>
  <c r="J103" i="76"/>
  <c r="J101" i="76"/>
  <c r="J99" i="76"/>
  <c r="J97" i="76"/>
  <c r="J95" i="76"/>
  <c r="J93" i="76"/>
  <c r="J91" i="76"/>
  <c r="J89" i="76"/>
  <c r="J87" i="76"/>
  <c r="J85" i="76"/>
  <c r="J83" i="76"/>
  <c r="J81" i="76"/>
  <c r="J79" i="76"/>
  <c r="J77" i="76"/>
  <c r="J75" i="76"/>
  <c r="J73" i="76"/>
  <c r="J71" i="76"/>
  <c r="J69" i="76"/>
  <c r="J67" i="76"/>
  <c r="J65" i="76"/>
  <c r="J63" i="76"/>
  <c r="J61" i="76"/>
  <c r="J59" i="76"/>
  <c r="J57" i="76"/>
  <c r="J55" i="76"/>
  <c r="J53" i="76"/>
  <c r="J51" i="76"/>
  <c r="J49" i="76"/>
  <c r="J47" i="76"/>
  <c r="J45" i="76"/>
  <c r="J43" i="76"/>
  <c r="J41" i="76"/>
  <c r="J39" i="76"/>
  <c r="J37" i="76"/>
  <c r="J35" i="76"/>
  <c r="J33" i="76"/>
  <c r="J31" i="76"/>
  <c r="J29" i="76"/>
  <c r="J27" i="76"/>
  <c r="J25" i="76"/>
  <c r="J23" i="76"/>
  <c r="J262" i="76"/>
  <c r="J257" i="76"/>
  <c r="J249" i="76"/>
  <c r="J244" i="76"/>
  <c r="J237" i="76"/>
  <c r="J232" i="76"/>
  <c r="J225" i="76"/>
  <c r="J220" i="76"/>
  <c r="J213" i="76"/>
  <c r="J208" i="76"/>
  <c r="J201" i="76"/>
  <c r="J196" i="76"/>
  <c r="J189" i="76"/>
  <c r="J184" i="76"/>
  <c r="J177" i="76"/>
  <c r="J171" i="76"/>
  <c r="J164" i="76"/>
  <c r="J159" i="76"/>
  <c r="J24" i="76"/>
  <c r="J32" i="76"/>
  <c r="J40" i="76"/>
  <c r="J48" i="76"/>
  <c r="J56" i="76"/>
  <c r="J64" i="76"/>
  <c r="J72" i="76"/>
  <c r="J80" i="76"/>
  <c r="J88" i="76"/>
  <c r="J96" i="76"/>
  <c r="J104" i="76"/>
  <c r="J112" i="76"/>
  <c r="J120" i="76"/>
  <c r="J128" i="76"/>
  <c r="J136" i="76"/>
  <c r="J144" i="76"/>
  <c r="J152" i="76"/>
  <c r="J12" i="81"/>
  <c r="J14" i="81"/>
  <c r="J13" i="81"/>
  <c r="K52" i="58"/>
  <c r="J11" i="81"/>
  <c r="O21" i="69"/>
  <c r="O11" i="69"/>
  <c r="D14" i="88"/>
  <c r="D20" i="88"/>
  <c r="D26" i="88"/>
  <c r="D32" i="88"/>
  <c r="D38" i="88"/>
  <c r="D13" i="88"/>
  <c r="D15" i="88"/>
  <c r="D21" i="88"/>
  <c r="D27" i="88"/>
  <c r="D33" i="88"/>
  <c r="D39" i="88"/>
  <c r="D22" i="88"/>
  <c r="D34" i="88"/>
  <c r="D40" i="88"/>
  <c r="D23" i="88"/>
  <c r="D30" i="88"/>
  <c r="D19" i="88"/>
  <c r="D16" i="88"/>
  <c r="D28" i="88"/>
  <c r="D11" i="88"/>
  <c r="D29" i="88"/>
  <c r="D35" i="88"/>
  <c r="D41" i="88"/>
  <c r="D24" i="88"/>
  <c r="D31" i="88"/>
  <c r="D17" i="88"/>
  <c r="D37" i="88"/>
  <c r="D12" i="88"/>
  <c r="D18" i="88"/>
  <c r="D36" i="88"/>
  <c r="D25" i="88"/>
  <c r="D9" i="88"/>
  <c r="J157" i="76"/>
  <c r="J160" i="76"/>
  <c r="J163" i="76"/>
  <c r="J166" i="76"/>
  <c r="J169" i="76"/>
  <c r="J172" i="76"/>
  <c r="J175" i="76"/>
  <c r="J179" i="76"/>
  <c r="J182" i="76"/>
  <c r="J185" i="76"/>
  <c r="J188" i="76"/>
  <c r="J191" i="76"/>
  <c r="J194" i="76"/>
  <c r="J197" i="76"/>
  <c r="J200" i="76"/>
  <c r="J203" i="76"/>
  <c r="J206" i="76"/>
  <c r="J209" i="76"/>
  <c r="J212" i="76"/>
  <c r="J215" i="76"/>
  <c r="J218" i="76"/>
  <c r="J221" i="76"/>
  <c r="J224" i="76"/>
  <c r="J227" i="76"/>
  <c r="J230" i="76"/>
  <c r="J233" i="76"/>
  <c r="J236" i="76"/>
  <c r="J239" i="76"/>
  <c r="J242" i="76"/>
  <c r="J245" i="76"/>
  <c r="J248" i="76"/>
  <c r="J251" i="76"/>
  <c r="J254" i="76"/>
  <c r="J258" i="76"/>
  <c r="J261" i="76"/>
  <c r="J264" i="76"/>
  <c r="J9" i="81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Migdal Hashkaot Neches Boded"/>
    <s v="{[Time].[Hie Time].[Yom].&amp;[20231231]}"/>
    <s v="{[Medida].[Medida].&amp;[2]}"/>
    <s v="{[Keren].[Keren].[All]}"/>
    <s v="{[Cheshbon KM].[Hie Peilut].[Chevra].&amp;[381]&amp;[Kod_Peilut_L7_622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8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1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3" si="20">
        <n x="1" s="1"/>
        <n x="18"/>
        <n x="19"/>
      </t>
    </mdx>
    <mdx n="0" f="v">
      <t c="3" si="20">
        <n x="1" s="1"/>
        <n x="21"/>
        <n x="19"/>
      </t>
    </mdx>
    <mdx n="0" f="v">
      <t c="3" si="20">
        <n x="1" s="1"/>
        <n x="22"/>
        <n x="19"/>
      </t>
    </mdx>
    <mdx n="0" f="v">
      <t c="3" si="20">
        <n x="1" s="1"/>
        <n x="23"/>
        <n x="19"/>
      </t>
    </mdx>
    <mdx n="0" f="v">
      <t c="3" si="20">
        <n x="1" s="1"/>
        <n x="24"/>
        <n x="19"/>
      </t>
    </mdx>
    <mdx n="0" f="v">
      <t c="3" si="20">
        <n x="1" s="1"/>
        <n x="25"/>
        <n x="19"/>
      </t>
    </mdx>
    <mdx n="0" f="v">
      <t c="3" si="20">
        <n x="1" s="1"/>
        <n x="26"/>
        <n x="19"/>
      </t>
    </mdx>
    <mdx n="0" f="v">
      <t c="3" si="20">
        <n x="1" s="1"/>
        <n x="27"/>
        <n x="19"/>
      </t>
    </mdx>
    <mdx n="0" f="v">
      <t c="3" si="20">
        <n x="1" s="1"/>
        <n x="28"/>
        <n x="19"/>
      </t>
    </mdx>
    <mdx n="0" f="v">
      <t c="3" si="20">
        <n x="1" s="1"/>
        <n x="29"/>
        <n x="19"/>
      </t>
    </mdx>
  </mdxMetadata>
  <valueMetadata count="2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</valueMetadata>
</metadata>
</file>

<file path=xl/sharedStrings.xml><?xml version="1.0" encoding="utf-8"?>
<sst xmlns="http://schemas.openxmlformats.org/spreadsheetml/2006/main" count="8939" uniqueCount="1943">
  <si>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</si>
  <si>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</si>
  <si>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</si>
  <si>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</si>
  <si>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</si>
  <si>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</si>
  <si>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</si>
  <si>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</si>
  <si>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</si>
  <si>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</si>
  <si>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</si>
  <si>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</si>
  <si>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</si>
  <si>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</si>
  <si>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</si>
  <si>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</si>
  <si>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</si>
  <si>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</si>
  <si>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</si>
  <si>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</si>
  <si>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</si>
  <si>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</si>
  <si>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</si>
  <si>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</si>
  <si>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</si>
  <si>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</si>
  <si>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</si>
  <si>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</si>
  <si>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</si>
  <si>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</si>
  <si>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</si>
  <si>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</si>
  <si>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</si>
  <si>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</si>
  <si>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</si>
  <si>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</si>
  <si>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</si>
  <si>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</si>
  <si>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</si>
  <si>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</si>
  <si>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</si>
  <si>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</si>
  <si>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</si>
  <si>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</si>
  <si>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</si>
  <si>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</si>
  <si>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</si>
  <si>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</si>
  <si>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</si>
  <si>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</si>
  <si>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</si>
  <si>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</si>
  <si>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</si>
  <si>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</si>
  <si>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</si>
  <si>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</si>
  <si>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</si>
  <si>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</si>
  <si>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</si>
  <si>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</si>
  <si>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</si>
  <si>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</si>
  <si>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</si>
  <si>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</si>
  <si>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</si>
  <si>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</si>
  <si>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</si>
  <si>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</si>
  <si>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</si>
  <si>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</si>
  <si>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</si>
  <si>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</si>
  <si>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</si>
  <si>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</si>
  <si>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</si>
  <si>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</si>
  <si>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</si>
  <si>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</si>
  <si>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</si>
  <si>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</si>
  <si>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</si>
  <si>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</si>
  <si>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</si>
  <si>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</si>
  <si>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</si>
  <si>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</si>
  <si>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</si>
  <si>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</si>
  <si>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</si>
  <si>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</si>
  <si>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</si>
  <si>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</si>
  <si>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</si>
  <si>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</si>
  <si>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</si>
  <si>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</si>
  <si>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</si>
  <si>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</si>
  <si>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</si>
  <si>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</si>
  <si>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</si>
  <si>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</si>
  <si>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</si>
  <si>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</si>
  <si>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</si>
  <si>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</si>
  <si>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</si>
  <si>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</si>
  <si>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</si>
  <si>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</si>
  <si>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</si>
  <si>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</si>
  <si>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</si>
  <si>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</si>
  <si>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</si>
  <si>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</si>
  <si>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</si>
  <si>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</si>
  <si>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</si>
  <si>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</si>
  <si>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</si>
  <si>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</si>
  <si>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</si>
  <si>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</si>
  <si>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</si>
  <si>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</si>
  <si>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</si>
  <si>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</si>
  <si>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</si>
  <si>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</si>
  <si>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</si>
  <si>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</si>
  <si>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</si>
  <si>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</si>
  <si>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</si>
  <si>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</si>
  <si>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</si>
  <si>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</si>
  <si>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</si>
  <si>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</si>
  <si>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</si>
  <si>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</si>
  <si>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</si>
  <si>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</si>
  <si>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</si>
  <si>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</si>
  <si>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</si>
  <si>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</si>
  <si>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</si>
  <si>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</si>
  <si>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</si>
  <si>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</si>
  <si>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</si>
  <si>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</si>
  <si>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</si>
  <si>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</si>
  <si>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</si>
  <si>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</si>
  <si>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</si>
  <si>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</si>
  <si>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</si>
  <si>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</si>
  <si>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</si>
  <si>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</si>
  <si>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</si>
  <si>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</si>
  <si>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</si>
  <si>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</si>
  <si>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</si>
  <si>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</si>
  <si>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</si>
  <si>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</si>
  <si>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</si>
  <si>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</si>
  <si>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</si>
  <si>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</si>
  <si>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</si>
  <si>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</si>
  <si>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</si>
  <si>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</si>
  <si>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</si>
  <si>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</si>
  <si>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</si>
  <si>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</si>
  <si>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</si>
  <si>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</si>
  <si>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</si>
  <si>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</si>
  <si>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</si>
  <si>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</si>
  <si>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</si>
  <si>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</si>
  <si>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</si>
  <si>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מניות</t>
  </si>
  <si>
    <t>סה"כ תל אביב 35</t>
  </si>
  <si>
    <t>או פי סי אנרגיה*</t>
  </si>
  <si>
    <t>1141571</t>
  </si>
  <si>
    <t>514401702</t>
  </si>
  <si>
    <t>אנרגיה</t>
  </si>
  <si>
    <t>אורמת טכנו*</t>
  </si>
  <si>
    <t>1134402</t>
  </si>
  <si>
    <t>880326081</t>
  </si>
  <si>
    <t>אנרגיה מתחדשת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</si>
  <si>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</si>
  <si>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</si>
  <si>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</si>
  <si>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</si>
  <si>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</si>
  <si>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</si>
  <si>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</si>
  <si>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</si>
  <si>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</si>
  <si>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</si>
  <si>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</si>
  <si>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</si>
  <si>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</si>
  <si>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</si>
  <si>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</si>
  <si>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נדל"ן מניב בישראל</t>
  </si>
  <si>
    <t>אנלייט אנרגיה*</t>
  </si>
  <si>
    <t>720011</t>
  </si>
  <si>
    <t>520041146</t>
  </si>
  <si>
    <t>אנרג'יאן*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</si>
  <si>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</si>
  <si>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</si>
  <si>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</si>
  <si>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</si>
  <si>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</si>
  <si>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</si>
  <si>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</si>
  <si>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</si>
  <si>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</si>
  <si>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</si>
  <si>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</si>
  <si>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</si>
  <si>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בזק*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</si>
  <si>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</si>
  <si>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</si>
  <si>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</si>
  <si>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</si>
  <si>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</si>
  <si>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</si>
  <si>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</si>
  <si>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</si>
  <si>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</si>
  <si>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</si>
  <si>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</si>
  <si>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</si>
  <si>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</si>
  <si>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</si>
  <si>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</si>
  <si>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</si>
  <si>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</si>
  <si>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</si>
  <si>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</si>
  <si>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</si>
  <si>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</si>
  <si>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</si>
  <si>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</si>
  <si>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</si>
  <si>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</si>
  <si>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</si>
  <si>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</si>
  <si>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</si>
  <si>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</si>
  <si>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</si>
  <si>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</si>
  <si>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</si>
  <si>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</si>
  <si>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</si>
  <si>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</si>
  <si>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</si>
  <si>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</si>
  <si>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</si>
  <si>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</si>
  <si>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</si>
  <si>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</si>
  <si>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</si>
  <si>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</si>
  <si>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</si>
  <si>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</si>
  <si>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</si>
  <si>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</si>
  <si>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</si>
  <si>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</si>
  <si>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</si>
  <si>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</si>
  <si>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</si>
  <si>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</si>
  <si>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</si>
  <si>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</si>
  <si>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</si>
  <si>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</si>
  <si>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</si>
  <si>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</si>
  <si>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</si>
  <si>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</si>
  <si>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</si>
  <si>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</si>
  <si>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</si>
  <si>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</si>
  <si>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</si>
  <si>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</si>
  <si>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</si>
  <si>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</si>
  <si>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</si>
  <si>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</si>
  <si>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</si>
  <si>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</si>
  <si>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</si>
  <si>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</si>
  <si>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אאורה</t>
  </si>
  <si>
    <t>373019</t>
  </si>
  <si>
    <t>520038274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</si>
  <si>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</si>
  <si>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</si>
  <si>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</si>
  <si>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</si>
  <si>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</si>
  <si>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</si>
  <si>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</si>
  <si>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</si>
  <si>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</si>
  <si>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</si>
  <si>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</si>
  <si>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</si>
  <si>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מלונאות ותיירות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</si>
  <si>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</si>
  <si>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</si>
  <si>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</si>
  <si>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</si>
  <si>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</si>
  <si>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</si>
  <si>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</si>
  <si>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</si>
  <si>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</si>
  <si>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</si>
  <si>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</si>
  <si>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</si>
  <si>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</si>
  <si>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</si>
  <si>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</si>
  <si>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</si>
  <si>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</si>
  <si>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</si>
  <si>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</si>
  <si>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</si>
  <si>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</si>
  <si>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</si>
  <si>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</si>
  <si>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</si>
  <si>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</si>
  <si>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</si>
  <si>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</si>
  <si>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</si>
  <si>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</si>
  <si>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</si>
  <si>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</si>
  <si>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</si>
  <si>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</si>
  <si>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</si>
  <si>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</si>
  <si>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520033234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</si>
  <si>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</si>
  <si>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</si>
  <si>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</si>
  <si>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</si>
  <si>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</si>
  <si>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</si>
  <si>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</si>
  <si>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</si>
  <si>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</si>
  <si>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</si>
  <si>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</si>
  <si>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</si>
  <si>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</si>
  <si>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</si>
  <si>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</si>
  <si>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</si>
  <si>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</si>
  <si>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520020116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</si>
  <si>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</si>
  <si>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</si>
  <si>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</si>
  <si>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</si>
  <si>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</si>
  <si>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</si>
  <si>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</si>
  <si>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</si>
  <si>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</si>
  <si>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</si>
  <si>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</si>
  <si>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</si>
  <si>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</si>
  <si>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</si>
  <si>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</si>
  <si>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</si>
  <si>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</si>
  <si>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</si>
  <si>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</si>
  <si>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</si>
  <si>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</si>
  <si>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</si>
  <si>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</si>
  <si>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</si>
  <si>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</si>
  <si>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</si>
  <si>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</si>
  <si>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</si>
  <si>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</si>
  <si>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</si>
  <si>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</si>
  <si>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</si>
  <si>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</si>
  <si>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</si>
  <si>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</si>
  <si>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</si>
  <si>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</si>
  <si>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</si>
  <si>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</si>
  <si>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</si>
  <si>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</si>
  <si>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</si>
  <si>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</si>
  <si>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</si>
  <si>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</si>
  <si>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</si>
  <si>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</si>
  <si>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</si>
  <si>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</si>
  <si>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</si>
  <si>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</si>
  <si>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מספנות ישראל*</t>
  </si>
  <si>
    <t>1168533</t>
  </si>
  <si>
    <t>516084753</t>
  </si>
  <si>
    <t>משק אנרגיה</t>
  </si>
  <si>
    <t>1166974</t>
  </si>
  <si>
    <t>516167343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</si>
  <si>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</si>
  <si>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</si>
  <si>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</si>
  <si>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</si>
  <si>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</si>
  <si>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</si>
  <si>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</si>
  <si>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</si>
  <si>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</si>
  <si>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</si>
  <si>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</si>
  <si>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</si>
  <si>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</si>
  <si>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</si>
  <si>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</si>
  <si>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</si>
  <si>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</si>
  <si>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</si>
  <si>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</si>
  <si>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</si>
  <si>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</si>
  <si>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</si>
  <si>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</si>
  <si>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</si>
  <si>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</si>
  <si>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</si>
  <si>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</si>
  <si>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</si>
  <si>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</si>
  <si>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</si>
  <si>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</si>
  <si>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</si>
  <si>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</si>
  <si>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</si>
  <si>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</si>
  <si>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</si>
  <si>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</si>
  <si>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</si>
  <si>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</si>
  <si>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</si>
  <si>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</si>
  <si>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</si>
  <si>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</si>
  <si>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</si>
  <si>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</si>
  <si>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</si>
  <si>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</si>
  <si>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512607888</t>
  </si>
  <si>
    <t>קבוצת אקרשטיין</t>
  </si>
  <si>
    <t>1176205</t>
  </si>
  <si>
    <t>512714494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</si>
  <si>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</si>
  <si>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</si>
  <si>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</si>
  <si>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</si>
  <si>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</si>
  <si>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</si>
  <si>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</si>
  <si>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</si>
  <si>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</si>
  <si>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</si>
  <si>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</si>
  <si>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</si>
  <si>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</si>
  <si>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</si>
  <si>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</si>
  <si>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</si>
  <si>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</si>
  <si>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</si>
  <si>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</si>
  <si>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</si>
  <si>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</si>
  <si>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</si>
  <si>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</si>
  <si>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</si>
  <si>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</si>
  <si>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</si>
  <si>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</si>
  <si>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</si>
  <si>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</si>
  <si>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</si>
  <si>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</si>
  <si>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</si>
  <si>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</si>
  <si>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</si>
  <si>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</si>
  <si>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</si>
  <si>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</si>
  <si>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</si>
  <si>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</si>
  <si>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</si>
  <si>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</si>
  <si>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</si>
  <si>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</si>
  <si>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</si>
  <si>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</si>
  <si>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</si>
  <si>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</si>
  <si>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</si>
  <si>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</si>
  <si>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</si>
  <si>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</si>
  <si>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</si>
  <si>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</si>
  <si>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</si>
  <si>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</si>
  <si>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</si>
  <si>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</si>
  <si>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</si>
  <si>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</si>
  <si>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</si>
  <si>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</si>
  <si>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</si>
  <si>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</si>
  <si>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</si>
  <si>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</si>
  <si>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</si>
  <si>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</si>
  <si>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</si>
  <si>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</si>
  <si>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</si>
  <si>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</si>
  <si>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</si>
  <si>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</si>
  <si>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</si>
  <si>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</si>
  <si>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</si>
  <si>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</si>
  <si>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</si>
  <si>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</si>
  <si>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</si>
  <si>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</si>
  <si>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</si>
  <si>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</si>
  <si>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</si>
  <si>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</si>
  <si>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</si>
  <si>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</si>
  <si>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</si>
  <si>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</si>
  <si>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</si>
  <si>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</si>
  <si>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</si>
  <si>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</si>
  <si>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</si>
  <si>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</si>
  <si>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</si>
  <si>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</si>
  <si>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</si>
  <si>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515846558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</si>
  <si>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</si>
  <si>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</si>
  <si>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</si>
  <si>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</si>
  <si>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</si>
  <si>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</si>
  <si>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</si>
  <si>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</si>
  <si>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</si>
  <si>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</si>
  <si>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</si>
  <si>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</si>
  <si>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</si>
  <si>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</si>
  <si>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</si>
  <si>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</si>
  <si>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</si>
  <si>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</si>
  <si>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</si>
  <si>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</si>
  <si>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</si>
  <si>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</si>
  <si>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</si>
  <si>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</si>
  <si>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</si>
  <si>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</si>
  <si>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</si>
  <si>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</si>
  <si>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</si>
  <si>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</si>
  <si>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</si>
  <si>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</si>
  <si>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</si>
  <si>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</si>
  <si>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</si>
  <si>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</si>
  <si>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</si>
  <si>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</si>
  <si>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</si>
  <si>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</si>
  <si>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</si>
  <si>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</si>
  <si>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</si>
  <si>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</si>
  <si>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</si>
  <si>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</si>
  <si>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</si>
  <si>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</si>
  <si>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</si>
  <si>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</si>
  <si>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</si>
  <si>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</si>
  <si>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</si>
  <si>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</si>
  <si>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</si>
  <si>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</si>
  <si>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</si>
  <si>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</si>
  <si>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</si>
  <si>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</si>
  <si>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</si>
  <si>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</si>
  <si>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</si>
  <si>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</si>
  <si>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</si>
  <si>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</si>
  <si>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</si>
  <si>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</si>
  <si>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</si>
  <si>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</si>
  <si>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</si>
  <si>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</si>
  <si>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</si>
  <si>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</si>
  <si>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</si>
  <si>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</si>
  <si>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</si>
  <si>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</si>
  <si>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</si>
  <si>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</si>
  <si>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</si>
  <si>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</si>
  <si>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</si>
  <si>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</si>
  <si>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</si>
  <si>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</si>
  <si>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</si>
  <si>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</si>
  <si>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</si>
  <si>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</si>
  <si>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</si>
  <si>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</si>
  <si>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</si>
  <si>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</si>
  <si>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</si>
  <si>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</si>
  <si>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</si>
  <si>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</si>
  <si>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</si>
  <si>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</si>
  <si>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</si>
  <si>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</si>
  <si>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</si>
  <si>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</si>
  <si>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</si>
  <si>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</si>
  <si>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</si>
  <si>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</si>
  <si>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</si>
  <si>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520041005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</si>
  <si>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</si>
  <si>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</si>
  <si>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</si>
  <si>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</si>
  <si>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</si>
  <si>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</si>
  <si>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</si>
  <si>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</si>
  <si>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</si>
  <si>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</si>
  <si>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</si>
  <si>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</si>
  <si>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</si>
  <si>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</si>
  <si>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</si>
  <si>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</si>
  <si>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</si>
  <si>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</si>
  <si>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</si>
  <si>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</si>
  <si>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</si>
  <si>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</si>
  <si>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</si>
  <si>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</si>
  <si>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</si>
  <si>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</si>
  <si>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</si>
  <si>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</si>
  <si>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</si>
  <si>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</si>
  <si>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בלומברג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</si>
  <si>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</si>
  <si>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</si>
  <si>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</si>
  <si>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</si>
  <si>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</si>
  <si>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</si>
  <si>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</si>
  <si>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</si>
  <si>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</si>
  <si>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</si>
  <si>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</si>
  <si>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</si>
  <si>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</si>
  <si>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</si>
  <si>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</si>
  <si>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</si>
  <si>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</si>
  <si>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</si>
  <si>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</si>
  <si>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</si>
  <si>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</si>
  <si>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</si>
  <si>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</si>
  <si>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</si>
  <si>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</si>
  <si>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</si>
  <si>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</si>
  <si>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</si>
  <si>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</si>
  <si>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</si>
  <si>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</si>
  <si>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</si>
  <si>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</si>
  <si>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</si>
  <si>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</si>
  <si>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</si>
  <si>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</si>
  <si>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</si>
  <si>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</si>
  <si>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</si>
  <si>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</si>
  <si>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</si>
  <si>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</si>
  <si>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</si>
  <si>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</si>
  <si>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</si>
  <si>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</si>
  <si>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</si>
  <si>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</si>
  <si>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</si>
  <si>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</si>
  <si>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</si>
  <si>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Media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</si>
  <si>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</si>
  <si>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</si>
  <si>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</si>
  <si>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</si>
  <si>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</si>
  <si>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</si>
  <si>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</si>
  <si>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</si>
  <si>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</si>
  <si>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</si>
  <si>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</si>
  <si>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</si>
  <si>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</si>
  <si>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</si>
  <si>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</si>
  <si>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</si>
  <si>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</si>
  <si>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</si>
  <si>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</si>
  <si>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</si>
  <si>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</si>
  <si>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</si>
  <si>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</si>
  <si>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</si>
  <si>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</si>
  <si>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</si>
  <si>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</si>
  <si>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</si>
  <si>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</si>
  <si>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</si>
  <si>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</si>
  <si>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</si>
  <si>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</si>
  <si>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</si>
  <si>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</si>
  <si>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</si>
  <si>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</si>
  <si>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</si>
  <si>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</si>
  <si>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</si>
  <si>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</si>
  <si>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</si>
  <si>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</si>
  <si>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</si>
  <si>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</si>
  <si>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</si>
  <si>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</si>
  <si>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</si>
  <si>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</si>
  <si>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</si>
  <si>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</si>
  <si>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</si>
  <si>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</si>
  <si>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</si>
  <si>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</si>
  <si>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</si>
  <si>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</si>
  <si>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</si>
  <si>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</si>
  <si>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</si>
  <si>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</si>
  <si>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</si>
  <si>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</si>
  <si>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</si>
  <si>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</si>
  <si>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</si>
  <si>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</si>
  <si>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</si>
  <si>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</si>
  <si>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</si>
  <si>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</si>
  <si>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</si>
  <si>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</si>
  <si>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</si>
  <si>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</si>
  <si>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</si>
  <si>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</si>
  <si>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</si>
  <si>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</si>
  <si>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</si>
  <si>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</si>
  <si>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</si>
  <si>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</si>
  <si>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</si>
  <si>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</si>
  <si>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</si>
  <si>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</si>
  <si>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</si>
  <si>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</si>
  <si>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</si>
  <si>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</si>
  <si>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</si>
  <si>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</si>
  <si>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</si>
  <si>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</si>
  <si>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</si>
  <si>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</si>
  <si>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</si>
  <si>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</si>
  <si>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</si>
  <si>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</si>
  <si>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</si>
  <si>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</si>
  <si>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</si>
  <si>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</si>
  <si>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</si>
  <si>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</si>
  <si>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</si>
  <si>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</si>
  <si>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</si>
  <si>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</si>
  <si>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</si>
  <si>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</si>
  <si>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</si>
  <si>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</si>
  <si>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</si>
  <si>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</si>
  <si>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</si>
  <si>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</si>
  <si>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</si>
  <si>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</si>
  <si>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</si>
  <si>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</si>
  <si>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</si>
  <si>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</si>
  <si>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</si>
  <si>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</si>
  <si>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</si>
  <si>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</si>
  <si>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</si>
  <si>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</si>
  <si>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</si>
  <si>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</si>
  <si>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</si>
  <si>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</si>
  <si>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</si>
  <si>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</si>
  <si>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</si>
  <si>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</si>
  <si>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</si>
  <si>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</si>
  <si>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</si>
  <si>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</si>
  <si>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</si>
  <si>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</si>
  <si>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</si>
  <si>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</si>
  <si>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</si>
  <si>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</si>
  <si>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</si>
  <si>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</si>
  <si>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</si>
  <si>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</si>
  <si>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</si>
  <si>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</si>
  <si>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</si>
  <si>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</si>
  <si>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</si>
  <si>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</si>
  <si>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</si>
  <si>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</si>
  <si>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</si>
  <si>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</si>
  <si>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</si>
  <si>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</si>
  <si>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</si>
  <si>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</si>
  <si>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</si>
  <si>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</si>
  <si>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</si>
  <si>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</si>
  <si>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</si>
  <si>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</si>
  <si>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</si>
  <si>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</si>
  <si>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</si>
  <si>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</si>
  <si>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</si>
  <si>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</si>
  <si>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</si>
  <si>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</si>
  <si>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</si>
  <si>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</si>
  <si>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</si>
  <si>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</si>
  <si>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</si>
  <si>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</si>
  <si>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</si>
  <si>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</si>
  <si>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</si>
  <si>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</si>
  <si>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</si>
  <si>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</si>
  <si>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</si>
  <si>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</si>
  <si>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</si>
  <si>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</si>
  <si>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</si>
  <si>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</si>
  <si>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</si>
  <si>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</si>
  <si>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</si>
  <si>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</si>
  <si>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</si>
  <si>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</si>
  <si>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</si>
  <si>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</si>
  <si>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</si>
  <si>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</si>
  <si>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</si>
  <si>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</si>
  <si>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</si>
  <si>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</si>
  <si>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</si>
  <si>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</si>
  <si>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</si>
  <si>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</si>
  <si>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</si>
  <si>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AWI ASH WO INDIA OPP FD DUSD*</t>
  </si>
  <si>
    <t>IE00BH3N4915</t>
  </si>
  <si>
    <t>NR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</si>
  <si>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</si>
  <si>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</si>
  <si>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</si>
  <si>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</si>
  <si>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</si>
  <si>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</si>
  <si>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</si>
  <si>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</si>
  <si>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</si>
  <si>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</si>
  <si>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</si>
  <si>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</si>
  <si>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</si>
  <si>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</si>
  <si>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</si>
  <si>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</si>
  <si>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</si>
  <si>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</si>
  <si>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</si>
  <si>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</si>
  <si>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</si>
  <si>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</si>
  <si>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</si>
  <si>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</si>
  <si>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</si>
  <si>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</si>
  <si>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</si>
  <si>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</si>
  <si>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</si>
  <si>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</si>
  <si>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</si>
  <si>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</si>
  <si>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</si>
  <si>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</si>
  <si>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</si>
  <si>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</si>
  <si>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</si>
  <si>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</si>
  <si>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</si>
  <si>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</si>
  <si>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</si>
  <si>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</si>
  <si>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</si>
  <si>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</si>
  <si>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</si>
  <si>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</si>
  <si>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</si>
  <si>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</si>
  <si>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</si>
  <si>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</si>
  <si>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</si>
  <si>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</si>
  <si>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</si>
  <si>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</si>
  <si>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</si>
  <si>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</si>
  <si>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</si>
  <si>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</si>
  <si>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</si>
  <si>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</si>
  <si>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</si>
  <si>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</si>
  <si>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</si>
  <si>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</si>
  <si>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</si>
  <si>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</si>
  <si>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</si>
  <si>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</si>
  <si>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</si>
  <si>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</si>
  <si>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</si>
  <si>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</si>
  <si>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</si>
  <si>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</si>
  <si>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</si>
  <si>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</si>
  <si>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</si>
  <si>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</si>
  <si>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</si>
  <si>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</si>
  <si>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</si>
  <si>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</si>
  <si>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</si>
  <si>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</si>
  <si>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</si>
  <si>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</si>
  <si>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</si>
  <si>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</si>
  <si>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</si>
  <si>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</si>
  <si>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</si>
  <si>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</si>
  <si>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</si>
  <si>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</si>
  <si>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</si>
  <si>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</si>
  <si>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</si>
  <si>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</si>
  <si>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</si>
  <si>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</si>
  <si>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</si>
  <si>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</si>
  <si>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</si>
  <si>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</si>
  <si>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</si>
  <si>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</si>
  <si>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</si>
  <si>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</si>
  <si>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</si>
  <si>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</si>
  <si>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</si>
  <si>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</si>
  <si>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</si>
  <si>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</si>
  <si>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</si>
  <si>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</si>
  <si>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</si>
  <si>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</si>
  <si>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</si>
  <si>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</si>
  <si>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</si>
  <si>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</si>
  <si>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</si>
  <si>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</si>
  <si>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</si>
  <si>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</si>
  <si>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</si>
  <si>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</si>
  <si>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</si>
  <si>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</si>
  <si>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</si>
  <si>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</si>
  <si>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</si>
  <si>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</si>
  <si>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</si>
  <si>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</si>
  <si>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</si>
  <si>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</si>
  <si>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</si>
  <si>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</si>
  <si>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</si>
  <si>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</si>
  <si>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</si>
  <si>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</si>
  <si>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</si>
  <si>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</si>
  <si>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</si>
  <si>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</si>
  <si>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</si>
  <si>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</si>
  <si>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</si>
  <si>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</si>
  <si>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</si>
  <si>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</si>
  <si>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</si>
  <si>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</si>
  <si>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</si>
  <si>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</si>
  <si>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</si>
  <si>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</si>
  <si>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</si>
  <si>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</si>
  <si>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</si>
  <si>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</si>
  <si>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</si>
  <si>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</si>
  <si>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</si>
  <si>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</si>
  <si>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</si>
  <si>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</si>
  <si>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</si>
  <si>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</si>
  <si>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</si>
  <si>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</si>
  <si>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</si>
  <si>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</si>
  <si>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</si>
  <si>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</si>
  <si>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</si>
  <si>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</si>
  <si>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</si>
  <si>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</si>
  <si>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</si>
  <si>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</si>
  <si>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</si>
  <si>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</si>
  <si>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</si>
  <si>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</si>
  <si>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</si>
  <si>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</si>
  <si>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</si>
  <si>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</si>
  <si>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</si>
  <si>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</si>
  <si>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</si>
  <si>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</si>
  <si>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</si>
  <si>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</si>
  <si>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</si>
  <si>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</si>
  <si>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</si>
  <si>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</si>
  <si>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</si>
  <si>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</si>
  <si>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</si>
  <si>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</si>
  <si>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</si>
  <si>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</si>
  <si>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</si>
  <si>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</si>
  <si>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</si>
  <si>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</si>
  <si>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</si>
  <si>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</si>
  <si>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</si>
  <si>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</si>
  <si>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</si>
  <si>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</si>
  <si>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</si>
  <si>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</si>
  <si>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</si>
  <si>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</si>
  <si>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</si>
  <si>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</si>
  <si>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</si>
  <si>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</si>
  <si>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</si>
  <si>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</si>
  <si>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</si>
  <si>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</si>
  <si>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</si>
  <si>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</si>
  <si>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</si>
  <si>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</si>
  <si>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</si>
  <si>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</si>
  <si>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</si>
  <si>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</si>
  <si>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</si>
  <si>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</si>
  <si>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</si>
  <si>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</si>
  <si>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</si>
  <si>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</si>
  <si>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</si>
  <si>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</si>
  <si>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</si>
  <si>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</si>
  <si>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</si>
  <si>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</si>
  <si>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</si>
  <si>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</si>
  <si>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</si>
  <si>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</si>
  <si>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</si>
  <si>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</si>
  <si>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</si>
  <si>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</si>
  <si>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</si>
  <si>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</si>
  <si>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</si>
  <si>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</si>
  <si>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</si>
  <si>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</si>
  <si>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</si>
  <si>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</si>
  <si>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</si>
  <si>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</si>
  <si>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</si>
  <si>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</si>
  <si>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</si>
  <si>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</si>
  <si>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</si>
  <si>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</si>
  <si>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</si>
  <si>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</si>
  <si>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</si>
  <si>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</si>
  <si>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</si>
  <si>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</si>
  <si>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</si>
  <si>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</si>
  <si>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</si>
  <si>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</si>
  <si>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</si>
  <si>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</si>
  <si>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</si>
  <si>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</si>
  <si>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</si>
  <si>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</si>
  <si>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</si>
  <si>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</si>
  <si>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</si>
  <si>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</si>
  <si>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</si>
  <si>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</si>
  <si>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</si>
  <si>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</si>
  <si>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</si>
  <si>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</si>
  <si>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</si>
  <si>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</si>
  <si>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</si>
  <si>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</si>
  <si>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</si>
  <si>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</si>
  <si>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</si>
  <si>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</si>
  <si>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</si>
  <si>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</si>
  <si>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</si>
  <si>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</si>
  <si>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</si>
  <si>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</si>
  <si>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</si>
  <si>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</si>
  <si>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</si>
  <si>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</si>
  <si>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</si>
  <si>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</si>
  <si>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</si>
  <si>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</si>
  <si>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</si>
  <si>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</si>
  <si>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</si>
  <si>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</si>
  <si>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</si>
  <si>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תביעה יצוגית טבע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</si>
  <si>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</si>
  <si>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</si>
  <si>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</si>
  <si>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</si>
  <si>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</si>
  <si>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</si>
  <si>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Stage One Venture Capital Fund IV</t>
  </si>
  <si>
    <t>Noked Long L.P</t>
  </si>
  <si>
    <t>FIMI ISRAEL OPPORTUNITY 6</t>
  </si>
  <si>
    <t>Fortissimo Capital Fund V L.P.</t>
  </si>
  <si>
    <t>Fortissimo Partners VI</t>
  </si>
  <si>
    <t>Kedma Capital III</t>
  </si>
  <si>
    <t>S.H. SKY 3 L.P</t>
  </si>
  <si>
    <t>S.H. SKY 4 L.P</t>
  </si>
  <si>
    <t>S.H. SKY II L.P.s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</si>
  <si>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</si>
  <si>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</si>
  <si>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</si>
  <si>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</si>
  <si>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</si>
  <si>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</si>
  <si>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Israel Secondary fund III L.P</t>
  </si>
  <si>
    <t>JoyTunes Ltd.</t>
  </si>
  <si>
    <t>Lightricks Ltd.</t>
  </si>
  <si>
    <t>Minute Media Inc.</t>
  </si>
  <si>
    <t>R Software Inc.</t>
  </si>
  <si>
    <t>קרנות גידור</t>
  </si>
  <si>
    <t>ION TECH FEEDER FUND</t>
  </si>
  <si>
    <t>KYG4939W1188</t>
  </si>
  <si>
    <t>LUCID ALTERNATIVE u 7/23</t>
  </si>
  <si>
    <t>LUCID ALTERNATIVE U 8/23</t>
  </si>
  <si>
    <t>Accelmed Partners II</t>
  </si>
  <si>
    <t>Accelmed Partners LP</t>
  </si>
  <si>
    <t>AE Industrial Partners Fund II, LP</t>
  </si>
  <si>
    <t>AP IX Connect Holdings L.P</t>
  </si>
  <si>
    <t>Astorg VIII</t>
  </si>
  <si>
    <t>BCP V DEXKO CO INVEST LP</t>
  </si>
  <si>
    <t>CRUISE.CO</t>
  </si>
  <si>
    <t>CSC TS HOLDINGS L.P</t>
  </si>
  <si>
    <t>Dover Street IX L.P.</t>
  </si>
  <si>
    <t>Elatec GmbH</t>
  </si>
  <si>
    <t>GTCR Fund XII/A&amp;B LP</t>
  </si>
  <si>
    <t>H.I.G. Advantage Buyout Fund, L.P.</t>
  </si>
  <si>
    <t>HarbourVest Partners Co-Investment Fund IV L.P.</t>
  </si>
  <si>
    <t>IK Small Cap Fund II No.1 SCSp</t>
  </si>
  <si>
    <t>Incline Equity Partners IV, L.P.</t>
  </si>
  <si>
    <t>Insight Venture Partners X, L.P.</t>
  </si>
  <si>
    <t>Investindustrial VII L.P.</t>
  </si>
  <si>
    <t>ISF III Overflow Fund L.P</t>
  </si>
  <si>
    <t>Kelso Investment Associates X, L.P.</t>
  </si>
  <si>
    <t>Lytx, Inc.</t>
  </si>
  <si>
    <t>Pamlico Capital IV, L.P.</t>
  </si>
  <si>
    <t>Pantheon Global Secondary VII</t>
  </si>
  <si>
    <t>Paragon Fund III Feeder Limited</t>
  </si>
  <si>
    <t>Preston Hollow Capital, LLC</t>
  </si>
  <si>
    <t>Project Draco</t>
  </si>
  <si>
    <t>Project Gridiron</t>
  </si>
  <si>
    <t>Project Saxa</t>
  </si>
  <si>
    <t>Project Starboard</t>
  </si>
  <si>
    <t>Sun Capital Partners VII, L.P.</t>
  </si>
  <si>
    <t>Thoma Bravo Discover Fund II, L.P.</t>
  </si>
  <si>
    <t>U.S. Anesthesia Partners Holdings, Inc.</t>
  </si>
  <si>
    <t>WestView Capital Partners IV, L.P.</t>
  </si>
  <si>
    <t>Windjammer Senior Equity Fund V, L.P.</t>
  </si>
  <si>
    <t>סה"כ כתבי אופציה בישראל:</t>
  </si>
  <si>
    <t>ג'י סיטי בע"מ*</t>
  </si>
  <si>
    <t>נוסטרומו אופ*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</si>
  <si>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</si>
  <si>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</si>
  <si>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</si>
  <si>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</si>
  <si>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</si>
  <si>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</si>
  <si>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</si>
  <si>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</si>
  <si>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</si>
  <si>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</si>
  <si>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</si>
  <si>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</si>
  <si>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</si>
  <si>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</si>
  <si>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</si>
  <si>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</si>
  <si>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</si>
  <si>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</si>
  <si>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</si>
  <si>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</si>
  <si>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</si>
  <si>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</si>
  <si>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</si>
  <si>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</si>
  <si>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</si>
  <si>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</si>
  <si>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</si>
  <si>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</si>
  <si>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</si>
  <si>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</si>
  <si>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</si>
  <si>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</si>
  <si>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</si>
  <si>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</si>
  <si>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</si>
  <si>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</si>
  <si>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</si>
  <si>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</si>
  <si>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</si>
  <si>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</si>
  <si>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</si>
  <si>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</si>
  <si>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</si>
  <si>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</si>
  <si>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</si>
  <si>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</si>
  <si>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</si>
  <si>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</si>
  <si>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</si>
  <si>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</si>
  <si>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</si>
  <si>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</si>
  <si>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</si>
  <si>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</si>
  <si>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</si>
  <si>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</si>
  <si>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</si>
  <si>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</si>
  <si>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</si>
  <si>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</si>
  <si>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</si>
  <si>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</si>
  <si>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</si>
  <si>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</si>
  <si>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</si>
  <si>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</si>
  <si>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</si>
  <si>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</si>
  <si>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</si>
  <si>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</si>
  <si>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</si>
  <si>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</si>
  <si>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</si>
  <si>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</si>
  <si>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</si>
  <si>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</si>
  <si>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</si>
  <si>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</si>
  <si>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</si>
  <si>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</si>
  <si>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</si>
  <si>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</si>
  <si>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</si>
  <si>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</si>
  <si>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</si>
  <si>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</si>
  <si>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</si>
  <si>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</si>
  <si>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</si>
  <si>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</si>
  <si>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</si>
  <si>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</si>
  <si>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</si>
  <si>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</si>
  <si>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</si>
  <si>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</si>
  <si>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</si>
  <si>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</si>
  <si>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</si>
  <si>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</si>
  <si>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</si>
  <si>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</si>
  <si>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</si>
  <si>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</si>
  <si>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</si>
  <si>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</si>
  <si>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</si>
  <si>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</si>
  <si>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</si>
  <si>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</si>
  <si>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</si>
  <si>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</si>
  <si>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</si>
  <si>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</si>
  <si>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</si>
  <si>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</si>
  <si>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</si>
  <si>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</si>
  <si>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</si>
  <si>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</si>
  <si>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</si>
  <si>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</si>
  <si>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</si>
  <si>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</si>
  <si>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</si>
  <si>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</si>
  <si>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</si>
  <si>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</si>
  <si>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</si>
  <si>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</si>
  <si>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</si>
  <si>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</si>
  <si>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</si>
  <si>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</si>
  <si>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</si>
  <si>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</si>
  <si>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</si>
  <si>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</si>
  <si>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</si>
  <si>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</si>
  <si>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</si>
  <si>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</si>
  <si>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</si>
  <si>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</si>
  <si>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</si>
  <si>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</si>
  <si>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</si>
  <si>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</si>
  <si>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</si>
  <si>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</si>
  <si>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</si>
  <si>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</si>
  <si>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</si>
  <si>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</si>
  <si>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</si>
  <si>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</si>
  <si>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</si>
  <si>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</si>
  <si>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</si>
  <si>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</si>
  <si>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</si>
  <si>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</si>
  <si>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</si>
  <si>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</si>
  <si>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</si>
  <si>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</si>
  <si>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</si>
  <si>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</si>
  <si>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</si>
  <si>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</si>
  <si>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</si>
  <si>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</si>
  <si>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</si>
  <si>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</si>
  <si>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</si>
  <si>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</si>
  <si>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</si>
  <si>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</si>
  <si>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</si>
  <si>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</si>
  <si>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</si>
  <si>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</si>
  <si>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</si>
  <si>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</si>
  <si>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</si>
  <si>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</si>
  <si>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</si>
  <si>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</si>
  <si>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</si>
  <si>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</si>
  <si>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</si>
  <si>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</si>
  <si>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</si>
  <si>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</si>
  <si>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</si>
  <si>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</si>
  <si>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</si>
  <si>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</si>
  <si>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</si>
  <si>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</si>
  <si>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</si>
  <si>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</si>
  <si>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</si>
  <si>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</si>
  <si>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</si>
  <si>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</si>
  <si>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</si>
  <si>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</si>
  <si>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</si>
  <si>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</si>
  <si>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</si>
  <si>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</si>
  <si>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</si>
  <si>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</si>
  <si>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</si>
  <si>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</si>
  <si>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</si>
  <si>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</si>
  <si>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</si>
  <si>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</si>
  <si>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</si>
  <si>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</si>
  <si>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3.85 05-02-24 (10) -200</t>
  </si>
  <si>
    <t>10002726</t>
  </si>
  <si>
    <t>+ILS/-USD 3.8538 05-02-24 (10) -232</t>
  </si>
  <si>
    <t>10002724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</si>
  <si>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</si>
  <si>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</si>
  <si>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</si>
  <si>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</si>
  <si>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</si>
  <si>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</si>
  <si>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</si>
  <si>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</si>
  <si>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</si>
  <si>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</si>
  <si>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</si>
  <si>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</si>
  <si>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</si>
  <si>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</si>
  <si>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</si>
  <si>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</si>
  <si>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</si>
  <si>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</si>
  <si>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</si>
  <si>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</si>
  <si>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</si>
  <si>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</si>
  <si>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</si>
  <si>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</si>
  <si>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</si>
  <si>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</si>
  <si>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</si>
  <si>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</si>
  <si>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</si>
  <si>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</si>
  <si>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</si>
  <si>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</si>
  <si>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</si>
  <si>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</si>
  <si>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</si>
  <si>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</si>
  <si>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</si>
  <si>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</si>
  <si>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</si>
  <si>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</si>
  <si>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</si>
  <si>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</si>
  <si>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</si>
  <si>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</si>
  <si>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</si>
  <si>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</si>
  <si>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</si>
  <si>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</si>
  <si>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</si>
  <si>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</si>
  <si>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</si>
  <si>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</si>
  <si>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</si>
  <si>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</si>
  <si>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</si>
  <si>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</si>
  <si>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</si>
  <si>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</si>
  <si>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</si>
  <si>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</si>
  <si>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</si>
  <si>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</si>
  <si>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</si>
  <si>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</si>
  <si>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</si>
  <si>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</si>
  <si>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</si>
  <si>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</si>
  <si>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</si>
  <si>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</si>
  <si>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</si>
  <si>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</si>
  <si>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</si>
  <si>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</si>
  <si>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</si>
  <si>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+USD/-ILS 3.6793 06-08-24 (10) -522</t>
  </si>
  <si>
    <t>10002729</t>
  </si>
  <si>
    <t>+USD/-ILS 4.05 05-02-24 (10) -277</t>
  </si>
  <si>
    <t>10002722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</si>
  <si>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</si>
  <si>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</si>
  <si>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</si>
  <si>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</si>
  <si>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</si>
  <si>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</si>
  <si>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</si>
  <si>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</si>
  <si>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</si>
  <si>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</si>
  <si>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</si>
  <si>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</si>
  <si>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1.1308 18-01-24 (10) +102</t>
  </si>
  <si>
    <t>10002691</t>
  </si>
  <si>
    <t>+GBP/-USD 1.2189 20-02-24 (10) +11</t>
  </si>
  <si>
    <t>10002718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</si>
  <si>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</si>
  <si>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</si>
  <si>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</si>
  <si>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</si>
  <si>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</si>
  <si>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</si>
  <si>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</si>
  <si>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</si>
  <si>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</si>
  <si>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</si>
  <si>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</si>
  <si>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</si>
  <si>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</si>
  <si>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</si>
  <si>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</si>
  <si>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</si>
  <si>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</si>
  <si>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</si>
  <si>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</si>
  <si>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</si>
  <si>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</si>
  <si>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</si>
  <si>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</si>
  <si>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</si>
  <si>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</si>
  <si>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</si>
  <si>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</si>
  <si>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</si>
  <si>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147.86 16-01-24 (10) -203</t>
  </si>
  <si>
    <t>10002717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</si>
  <si>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</si>
  <si>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</si>
  <si>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</si>
  <si>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</si>
  <si>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</si>
  <si>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</si>
  <si>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</si>
  <si>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</si>
  <si>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</si>
  <si>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</si>
  <si>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</si>
  <si>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10002693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</si>
  <si>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</si>
  <si>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</si>
  <si>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</si>
  <si>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</si>
  <si>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</si>
  <si>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</si>
  <si>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</si>
  <si>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</si>
  <si>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</si>
  <si>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</si>
  <si>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</si>
  <si>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1.0683 03-04-24 (20) +73</t>
  </si>
  <si>
    <t>10004225</t>
  </si>
  <si>
    <t>+USD/-EUR 1.0688 03-04-24 (10) +73</t>
  </si>
  <si>
    <t>10004223</t>
  </si>
  <si>
    <t>+USD/-EUR 1.0755 25-03-24 (10) +92</t>
  </si>
  <si>
    <t>10002708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</si>
  <si>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</si>
  <si>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</si>
  <si>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</si>
  <si>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</si>
  <si>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</si>
  <si>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</si>
  <si>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</si>
  <si>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</si>
  <si>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</si>
  <si>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</si>
  <si>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</si>
  <si>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</si>
  <si>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1.0885 18-01-24 (10) +82</t>
  </si>
  <si>
    <t>10002702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</si>
  <si>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</si>
  <si>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</si>
  <si>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</si>
  <si>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</si>
  <si>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</si>
  <si>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</si>
  <si>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</si>
  <si>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</si>
  <si>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</si>
  <si>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</si>
  <si>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</si>
  <si>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10003867</t>
  </si>
  <si>
    <t>+USD/-EUR 1.1115 02-01-24 (10) +0</t>
  </si>
  <si>
    <t>10004376</t>
  </si>
  <si>
    <t>+USD/-EUR 1.11355 18-01-24 (10) +97.5</t>
  </si>
  <si>
    <t>10002697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</si>
  <si>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</si>
  <si>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</si>
  <si>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</si>
  <si>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</si>
  <si>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</si>
  <si>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</si>
  <si>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</si>
  <si>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</si>
  <si>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</si>
  <si>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</si>
  <si>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</si>
  <si>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</si>
  <si>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</si>
  <si>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</si>
  <si>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</si>
  <si>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</si>
  <si>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</si>
  <si>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</si>
  <si>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</si>
  <si>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</si>
  <si>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</si>
  <si>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</si>
  <si>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10002700</t>
  </si>
  <si>
    <t>+USD/-GBP 1.26925 11-03-24 (20) +5.5</t>
  </si>
  <si>
    <t>10004371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</si>
  <si>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</si>
  <si>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</si>
  <si>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</si>
  <si>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</si>
  <si>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</si>
  <si>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</si>
  <si>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</si>
  <si>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10002695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</si>
  <si>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</si>
  <si>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</si>
  <si>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</si>
  <si>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</si>
  <si>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</si>
  <si>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</si>
  <si>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</si>
  <si>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</si>
  <si>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</si>
  <si>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</si>
  <si>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</si>
  <si>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</si>
  <si>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</si>
  <si>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</si>
  <si>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</si>
  <si>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</si>
  <si>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</si>
  <si>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</si>
  <si>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</si>
  <si>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</si>
  <si>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</si>
  <si>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</si>
  <si>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</si>
  <si>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</si>
  <si>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</si>
  <si>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</si>
  <si>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</si>
  <si>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</si>
  <si>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</si>
  <si>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</si>
  <si>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</si>
  <si>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</si>
  <si>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</si>
  <si>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מעלות S&amp;P</t>
  </si>
  <si>
    <t>בנק הפועלים בע"מ</t>
  </si>
  <si>
    <t>בנק לאומי לישראל בע"מ</t>
  </si>
  <si>
    <t>בנק מזרחי טפחות בע"מ</t>
  </si>
  <si>
    <t>יו בנק</t>
  </si>
  <si>
    <t>ilAAA</t>
  </si>
  <si>
    <t>JP MORGAN</t>
  </si>
  <si>
    <t>A-</t>
  </si>
  <si>
    <t>S&amp;P</t>
  </si>
  <si>
    <t>מניות הפחתת שווי ניירות חסומים</t>
  </si>
  <si>
    <t>112239100</t>
  </si>
  <si>
    <t>סה"כ תעודות חוב מסחריות</t>
  </si>
  <si>
    <t>סה"כ אגרות חוב קונצרניות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</si>
  <si>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</si>
  <si>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</si>
  <si>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</si>
  <si>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</si>
  <si>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</si>
  <si>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</si>
  <si>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</si>
  <si>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</si>
  <si>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</si>
  <si>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</si>
  <si>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</si>
  <si>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>אפיק מובטח תשואה</t>
  </si>
  <si>
    <t>Silverfort</t>
  </si>
  <si>
    <t>Accelmed Growth Partners</t>
  </si>
  <si>
    <t>Arkin Bio Ventures II</t>
  </si>
  <si>
    <t>Fimi Israel Opportunity 6</t>
  </si>
  <si>
    <t>Fortissimo Capital Fund V</t>
  </si>
  <si>
    <t>Kedma Capital Partners III</t>
  </si>
  <si>
    <t>Kedma Capital Partners IV LP</t>
  </si>
  <si>
    <t>Manor Evergreen Investments Fund L.P</t>
  </si>
  <si>
    <t>Silverfort Co-Investment</t>
  </si>
  <si>
    <t>Stage One IV Annex Fund L.P</t>
  </si>
  <si>
    <t>Stage One Venture Capital Fund IV L.P</t>
  </si>
  <si>
    <t>U.M Accelmed Medical Partners L.P</t>
  </si>
  <si>
    <t>Accelmed Partners II, L.P</t>
  </si>
  <si>
    <t>BCP V DEXKO CO-INVEST LP</t>
  </si>
  <si>
    <t>Bessemer Venture Partners XII Institutional L.P</t>
  </si>
  <si>
    <t>CDR XII</t>
  </si>
  <si>
    <t>Court Sqaure Capital Partners V</t>
  </si>
  <si>
    <t>CVC Capital Partners IX (A) L.P</t>
  </si>
  <si>
    <t>Francisco Partners VII</t>
  </si>
  <si>
    <t>Greenfield Partners FloLIVE Co-Investment</t>
  </si>
  <si>
    <t>Greenfield Partners Fund III LP</t>
  </si>
  <si>
    <t>ISRAEL SECONDARY FUND III L.P</t>
  </si>
  <si>
    <t>Migdal-HarbourVest 2016 Fund L.P</t>
  </si>
  <si>
    <t>Migdal-HarbourVest 2016 Fund L.P. (Tranche B)</t>
  </si>
  <si>
    <t>Pantheon Global Secondary Fund VII</t>
  </si>
  <si>
    <t>Qumra MS LP Minute Media</t>
  </si>
  <si>
    <t>QUMRA OPPORTUNITY FUND I</t>
  </si>
  <si>
    <t>Vintage Growth Fund IV L.P</t>
  </si>
  <si>
    <t>Software &amp; Services</t>
  </si>
  <si>
    <t>Capital Goods</t>
  </si>
  <si>
    <t>Retailing</t>
  </si>
  <si>
    <t>Real Estate</t>
  </si>
  <si>
    <t>Consumer Durables &amp; Apparel</t>
  </si>
  <si>
    <t>Technology Hardware &amp; Equipment</t>
  </si>
  <si>
    <t>Health Care Equipment &amp; Services</t>
  </si>
  <si>
    <t>Commercial &amp; Professional Services</t>
  </si>
  <si>
    <t>Automobiles &amp; Components</t>
  </si>
  <si>
    <t>Pharmaceuticals &amp; Biotechnology</t>
  </si>
  <si>
    <t>Transportation</t>
  </si>
  <si>
    <t>חייבים REWIRE 8839</t>
  </si>
  <si>
    <t>חייבים בגין עסקה עתידית SPAC-Byte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</si>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</sst>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7" fillId="0" borderId="20" xfId="0" applyFont="1" applyBorder="1" applyAlignment="1">
      <alignment horizontal="right"/>
    </xf>
    <xf numFmtId="0" fontId="27" fillId="0" borderId="0" xfId="0" applyFont="1" applyAlignment="1">
      <alignment horizontal="right" indent="1"/>
    </xf>
    <xf numFmtId="0" fontId="27" fillId="0" borderId="0" xfId="0" applyFont="1" applyAlignment="1">
      <alignment horizontal="right" indent="2"/>
    </xf>
    <xf numFmtId="0" fontId="25" fillId="0" borderId="0" xfId="0" applyFont="1" applyAlignment="1">
      <alignment horizontal="right" indent="3"/>
    </xf>
    <xf numFmtId="0" fontId="25" fillId="0" borderId="0" xfId="0" applyFont="1" applyAlignment="1">
      <alignment horizontal="right" indent="2"/>
    </xf>
    <xf numFmtId="4" fontId="27" fillId="0" borderId="20" xfId="0" applyNumberFormat="1" applyFont="1" applyBorder="1" applyAlignment="1">
      <alignment horizontal="right"/>
    </xf>
    <xf numFmtId="10" fontId="27" fillId="0" borderId="20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4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66" fontId="27" fillId="0" borderId="20" xfId="0" applyNumberFormat="1" applyFont="1" applyBorder="1" applyAlignment="1">
      <alignment horizontal="right"/>
    </xf>
    <xf numFmtId="166" fontId="27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1" xfId="13" applyFont="1" applyFill="1" applyBorder="1" applyAlignment="1">
      <alignment horizontal="right"/>
    </xf>
    <xf numFmtId="10" fontId="5" fillId="0" borderId="21" xfId="14" applyNumberFormat="1" applyFont="1" applyFill="1" applyBorder="1" applyAlignment="1">
      <alignment horizontal="center"/>
    </xf>
    <xf numFmtId="2" fontId="5" fillId="0" borderId="21" xfId="7" applyNumberFormat="1" applyFont="1" applyBorder="1" applyAlignment="1">
      <alignment horizontal="right"/>
    </xf>
    <xf numFmtId="167" fontId="5" fillId="0" borderId="21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6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4" fontId="30" fillId="0" borderId="0" xfId="0" applyNumberFormat="1" applyFont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30" fillId="0" borderId="0" xfId="14" applyNumberFormat="1" applyFont="1" applyFill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10" fontId="30" fillId="0" borderId="0" xfId="0" applyNumberFormat="1" applyFont="1" applyAlignment="1">
      <alignment horizontal="right"/>
    </xf>
    <xf numFmtId="0" fontId="29" fillId="0" borderId="0" xfId="15" applyFont="1" applyAlignment="1">
      <alignment horizontal="right" indent="1"/>
    </xf>
    <xf numFmtId="0" fontId="29" fillId="0" borderId="0" xfId="0" applyFont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1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7" fillId="0" borderId="20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25" fillId="0" borderId="0" xfId="14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right" indent="2"/>
    </xf>
    <xf numFmtId="168" fontId="25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168" fontId="25" fillId="0" borderId="0" xfId="0" applyNumberFormat="1" applyFont="1" applyAlignment="1">
      <alignment horizontal="right" indent="3"/>
    </xf>
    <xf numFmtId="3" fontId="5" fillId="3" borderId="9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2" xfId="7" applyNumberFormat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29" fillId="0" borderId="0" xfId="0" applyNumberFormat="1" applyFon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0354FB-B199-48BC-A283-7BC61FD1F1AB}" name="RowTitleRegion1.b1.c4.1" displayName="RowTitleRegion1.b1.c4.1" ref="B1:C4" totalsRowShown="0" headerRowDxfId="624" dataDxfId="623" tableBorderDxfId="622" headerRowCellStyle="Normal_2007-16618" dataCellStyle="Normal_2007-16618">
  <autoFilter ref="B1:C4" xr:uid="{560354FB-B199-48BC-A283-7BC61FD1F1AB}">
    <filterColumn colId="0" hiddenButton="1"/>
    <filterColumn colId="1" hiddenButton="1"/>
  </autoFilter>
  <tableColumns count="2">
    <tableColumn id="1" xr3:uid="{36587698-0E47-4678-9709-FFE178D2700A}" name="תאריך הדיווח" dataDxfId="621" dataCellStyle="Normal_2007-16618"/>
    <tableColumn id="2" xr3:uid="{BE39B26B-5A40-4610-9DBF-FFDDB6302A36}" name="31/12/2023" dataDxfId="620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3A5E59-1496-49CE-8265-F0FF82874BAD}" name="TitleRegion1.a5.d63.2" displayName="TitleRegion1.a5.d63.2" ref="A5:D63" totalsRowShown="0">
  <autoFilter ref="A5:D63" xr:uid="{103A5E59-1496-49CE-8265-F0FF82874BAD}">
    <filterColumn colId="0" hiddenButton="1"/>
    <filterColumn colId="1" hiddenButton="1"/>
    <filterColumn colId="2" hiddenButton="1"/>
    <filterColumn colId="3" hiddenButton="1"/>
  </autoFilter>
  <tableColumns count="4">
    <tableColumn id="1" xr3:uid="{3DDB65D6-002B-4ED7-B7D8-3850D34623E7}" name="ריק במקור" dataDxfId="619" dataCellStyle="Normal_2007-16618"/>
    <tableColumn id="2" xr3:uid="{74F6EAE5-2712-47A8-A879-5169326F5339}" name="סכום נכסי ההשקעה:" dataDxfId="618" dataCellStyle="Normal_2007-16618"/>
    <tableColumn id="3" xr3:uid="{7D5D578C-AC83-4EEC-8D33-9E6D98ED7E06}" name="ריק במקור2" dataDxfId="617" dataCellStyle="Normal_2007-16618"/>
    <tableColumn id="4" xr3:uid="{FA4A6890-8124-43D6-B59A-65D6A0CF0C10}" name="ריק במקור3" dataDxfId="61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6F4E66-FC83-4E5C-9140-182A5829ECD9}" name="RowTitleRegion1.a1.b4.1" displayName="RowTitleRegion1.a1.b4.1" ref="A1:B4" totalsRowShown="0" headerRowDxfId="615" dataDxfId="614" tableBorderDxfId="613" headerRowCellStyle="Normal_2007-16618" dataCellStyle="Normal_2007-16618">
  <autoFilter ref="A1:B4" xr:uid="{016F4E66-FC83-4E5C-9140-182A5829ECD9}">
    <filterColumn colId="0" hiddenButton="1"/>
    <filterColumn colId="1" hiddenButton="1"/>
  </autoFilter>
  <tableColumns count="2">
    <tableColumn id="1" xr3:uid="{B4AF7D08-AE3D-4CF1-A619-489F7D6BE5BC}" name="תאריך הדיווח" dataDxfId="612" dataCellStyle="Normal_2007-16618"/>
    <tableColumn id="2" xr3:uid="{305426E3-98E9-4ADB-BABD-1CAD227E7274}" name="31/12/2023" dataDxfId="611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C22CA59-CCC8-4F77-82FA-F487AB833491}" name="TitleRegion1.a5.k67.1" displayName="TitleRegion1.a5.k67.1" ref="A5:K67" totalsRowShown="0" headerRowDxfId="610" dataDxfId="608" headerRowBorderDxfId="609">
  <autoFilter ref="A5:K67" xr:uid="{3C22CA59-CCC8-4F77-82FA-F487AB8334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08213EF-6E65-459D-BE28-9C0DD7AC6738}" name="שם המנפיק/שם נייר ערך " dataDxfId="607"/>
    <tableColumn id="2" xr3:uid="{FD44DDAC-619E-40CD-A204-6BEF4C9CE5E7}" name="מספר ני&quot;ע" dataDxfId="606"/>
    <tableColumn id="3" xr3:uid="{9B9243EB-2C3C-47AD-8A3D-1835DCB046CF}" name="מספר מנפיק" dataDxfId="605"/>
    <tableColumn id="4" xr3:uid="{5915B9A5-C2C8-4DEB-8B61-810F6F27DEED}" name="דירוג" dataDxfId="604"/>
    <tableColumn id="5" xr3:uid="{090ED1C3-1422-4314-A236-3245B974F118}" name="שם מדרג" dataDxfId="603"/>
    <tableColumn id="6" xr3:uid="{5B9A6655-B20B-4324-9E6B-E8905AA1C1BC}" name="סוג מטבע" dataDxfId="602"/>
    <tableColumn id="7" xr3:uid="{1E06A4D8-F216-414E-B6C2-2D61DA69D37E}" name="שיעור ריבית" dataDxfId="601"/>
    <tableColumn id="8" xr3:uid="{2184E012-B8FA-44DC-90A3-132E68ECF748}" name="תשואה לפידיון" dataDxfId="600"/>
    <tableColumn id="9" xr3:uid="{A3DDAF98-776C-43AB-91F4-193DF20671C2}" name="שווי שוק" dataDxfId="599"/>
    <tableColumn id="10" xr3:uid="{F607A579-DD1F-408D-9A70-E88D86C648CC}" name="שעור מנכסי אפיק ההשקעה" dataDxfId="598"/>
    <tableColumn id="11" xr3:uid="{DE7B0718-2557-43D6-BA05-D040B4048D78}" name="שעור מסך נכסי השקעה" dataDxfId="59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8BB7B3-F720-416D-9D3F-3C598E61BCD2}" name="RowTitleRegion1.a1.b4.1" displayName="RowTitleRegion1.a1.b4.1_" ref="A1:B4" totalsRowShown="0" headerRowDxfId="596" dataDxfId="595" tableBorderDxfId="594" headerRowCellStyle="Normal_2007-16618" dataCellStyle="Normal_2007-16618">
  <autoFilter ref="A1:B4" xr:uid="{6D8BB7B3-F720-416D-9D3F-3C598E61BCD2}">
    <filterColumn colId="0" hiddenButton="1"/>
    <filterColumn colId="1" hiddenButton="1"/>
  </autoFilter>
  <tableColumns count="2">
    <tableColumn id="1" xr3:uid="{A45BE1CE-CE3B-454D-AEA6-8C2DC396E8B9}" name="תאריך הדיווח" dataDxfId="593" dataCellStyle="Normal_2007-16618"/>
    <tableColumn id="2" xr3:uid="{F945CCE4-C343-41F9-A5E2-DF5A4ECB4686}" name="31/12/2023" dataDxfId="592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DC6B5C-F273-423F-A450-780FCFA75FF5}" name="TitleRegion1.a6.q12.1" displayName="TitleRegion1.a6.q12.1" ref="A6:Q12" totalsRowShown="0" headerRowDxfId="591" dataDxfId="589" headerRowBorderDxfId="590" tableBorderDxfId="588">
  <autoFilter ref="A6:Q12" xr:uid="{7FDC6B5C-F273-423F-A450-780FCFA75F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0267A75-A4F1-4472-85AC-E8CC40C218C0}" name="שם המנפיק/שם נייר ערך " dataDxfId="587"/>
    <tableColumn id="2" xr3:uid="{405B9989-C7A2-402C-8D29-B1D1758DF5EE}" name="מספר ני&quot;ע"/>
    <tableColumn id="3" xr3:uid="{FE88AF77-0622-41E0-99E4-8378A07F3361}" name="זירת מסחר"/>
    <tableColumn id="4" xr3:uid="{A2396849-0EE4-4528-B606-E03EE5F3184E}" name="דירוג" dataDxfId="586"/>
    <tableColumn id="5" xr3:uid="{10567A28-08FA-40F1-825C-972888387033}" name="שם מדרג" dataDxfId="585"/>
    <tableColumn id="6" xr3:uid="{76386651-A734-4A62-95BA-0CA71AA1B5D4}" name="תאריך רכישה" dataDxfId="584"/>
    <tableColumn id="7" xr3:uid="{4AE92AC5-4E8C-4D1F-9BFC-1C67BA2344D3}" name="מח&quot;מ" dataDxfId="583"/>
    <tableColumn id="8" xr3:uid="{43FC5E7B-4346-4867-8EFA-2EF851331C6E}" name="סוג מטבע" dataDxfId="582"/>
    <tableColumn id="9" xr3:uid="{E742EDF6-5203-4BBD-84BA-53DA3F04C7B1}" name="שיעור ריבית" dataDxfId="581"/>
    <tableColumn id="10" xr3:uid="{9727DEAF-81FE-4DD4-8BBC-B266C8EC1857}" name="תשואה לפידיון" dataDxfId="580"/>
    <tableColumn id="11" xr3:uid="{0FCFD5A7-FE4D-460E-AC3A-28BBC23EB324}" name="ערך נקוב****" dataDxfId="579"/>
    <tableColumn id="12" xr3:uid="{3C5785D4-E95F-4E6B-919E-343DB65FBD43}" name="שער***" dataDxfId="578"/>
    <tableColumn id="13" xr3:uid="{C806E1AE-0516-477F-BC91-452A02E7ED4A}" name="פדיון/ ריבית/ דיבידנד לקבל*****  " dataDxfId="577"/>
    <tableColumn id="14" xr3:uid="{A002BE37-F8BD-499C-8427-D827BDF17F3F}" name="שווי שוק" dataDxfId="576"/>
    <tableColumn id="15" xr3:uid="{CCA29EE2-7CD9-4222-A7BB-D3CC3BEFFE94}" name="שעור מערך נקוב**** מונפק" dataDxfId="575"/>
    <tableColumn id="16" xr3:uid="{510585E8-25CD-42B9-9C05-317398255E2E}" name="שעור מנכסי אפיק ההשקעה" dataDxfId="574"/>
    <tableColumn id="17" xr3:uid="{8AA01F7F-45FB-4EBD-B4B7-118401D24D60}" name="שעור מסך נכסי השקעה**" dataDxfId="573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FEECFA-0897-42DD-A0BD-E28CD2780756}" name="RowTitleRegion1.a1.b4.1" displayName="_RowTitleRegion1.a1.b4.1" ref="A1:B4" totalsRowShown="0" headerRowDxfId="572" dataDxfId="571" tableBorderDxfId="570" headerRowCellStyle="Normal_2007-16618" dataCellStyle="Normal_2007-16618">
  <autoFilter ref="A1:B4" xr:uid="{68FEECFA-0897-42DD-A0BD-E28CD2780756}">
    <filterColumn colId="0" hiddenButton="1"/>
    <filterColumn colId="1" hiddenButton="1"/>
  </autoFilter>
  <tableColumns count="2">
    <tableColumn id="1" xr3:uid="{3C08FCCA-9CAF-4D40-83A9-CC71FCE33B90}" name="תאריך הדיווח" dataDxfId="569" dataCellStyle="Normal_2007-16618"/>
    <tableColumn id="2" xr3:uid="{F7F3D1B8-C010-4A7D-BCE2-FA297591A887}" name="31/12/2023" dataDxfId="568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187B7A6-E802-49CD-BC8A-5404739C2A31}" name="TitleRegion1.a6.s13.1" displayName="TitleRegion1.a6.s13.1" ref="A6:S13" totalsRowShown="0" headerRowDxfId="567" dataDxfId="565" headerRowBorderDxfId="566" tableBorderDxfId="564">
  <autoFilter ref="A6:S13" xr:uid="{2187B7A6-E802-49CD-BC8A-5404739C2A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AED6B9BA-F6FA-4DE1-A430-5A9AF3502D37}" name="שם המנפיק/שם נייר ערך " dataDxfId="563"/>
    <tableColumn id="2" xr3:uid="{E32510DC-D5CD-452B-915A-DE68870C1588}" name="מספר ני&quot;ע" dataDxfId="562"/>
    <tableColumn id="3" xr3:uid="{071FD4A9-A02A-4F6E-B000-9334FE38B413}" name="זירת מסחר" dataDxfId="561"/>
    <tableColumn id="4" xr3:uid="{046B228A-03B6-439C-86DD-A86242A3A87A}" name="ספק מידע" dataDxfId="560"/>
    <tableColumn id="5" xr3:uid="{B540A420-2F94-41F0-A0E2-6205C511C747}" name="מספר מנפיק" dataDxfId="559"/>
    <tableColumn id="6" xr3:uid="{9D28D84C-086F-45FC-A271-CBFE102B848C}" name="ענף מסחר" dataDxfId="558"/>
    <tableColumn id="7" xr3:uid="{E7DAF37E-B608-41DE-BA12-35462928A23B}" name="דירוג" dataDxfId="557"/>
    <tableColumn id="8" xr3:uid="{CDB6CD38-B56F-4027-93C3-9867B7AC84B1}" name="שם מדרג" dataDxfId="556"/>
    <tableColumn id="9" xr3:uid="{34B550A9-8609-4151-B33A-6B484488AE89}" name="תאריך רכישה" dataDxfId="555"/>
    <tableColumn id="10" xr3:uid="{ABDF15F6-7617-48B7-8572-D848822DE54E}" name="מח&quot;מ" dataDxfId="554"/>
    <tableColumn id="11" xr3:uid="{243E47A8-5B85-43E7-8AD2-E3C8714FDB45}" name="סוג מטבע" dataDxfId="553"/>
    <tableColumn id="12" xr3:uid="{5B184B14-669F-4999-AC29-60E5BADFC2F5}" name="שיעור ריבית" dataDxfId="552"/>
    <tableColumn id="13" xr3:uid="{3619FEB5-2B26-4A2E-B676-773913570E26}" name="תשואה לפידיון" dataDxfId="551"/>
    <tableColumn id="14" xr3:uid="{B5C5694E-8E4B-41C6-8FEA-0EA57F5C38EC}" name="ערך נקוב****" dataDxfId="550"/>
    <tableColumn id="15" xr3:uid="{7093E286-55E1-4B89-805C-D9D21C095426}" name="שער***" dataDxfId="549"/>
    <tableColumn id="16" xr3:uid="{FD7C5C99-F926-4E90-9DE9-34ACB004A883}" name="שווי שוק" dataDxfId="548"/>
    <tableColumn id="17" xr3:uid="{B9748ED3-E4B6-4707-97C0-F5A6A72A9519}" name="שעור מערך נקוב מונפק" dataDxfId="547"/>
    <tableColumn id="18" xr3:uid="{6DCBF036-D396-4E58-85D6-F7CA52267617}" name="שעור מנכסי אפיק ההשקעה" dataDxfId="546"/>
    <tableColumn id="19" xr3:uid="{C1BDC454-168B-4B9F-8624-FCBD7BA6DC50}" name="שעור מסך נכסי השקעה**" dataDxfId="545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70F1BDE-9318-45D5-8924-F2C611D4F7DD}" name="RowTitleRegion1.a1.b4.1" displayName="_RowTitleRegion1.a1.b4.1_1" ref="A1:B4" totalsRowShown="0" headerRowDxfId="544" dataDxfId="543" tableBorderDxfId="542" headerRowCellStyle="Normal_2007-16618" dataCellStyle="Normal_2007-16618">
  <autoFilter ref="A1:B4" xr:uid="{770F1BDE-9318-45D5-8924-F2C611D4F7DD}">
    <filterColumn colId="0" hiddenButton="1"/>
    <filterColumn colId="1" hiddenButton="1"/>
  </autoFilter>
  <tableColumns count="2">
    <tableColumn id="1" xr3:uid="{CD637122-41D3-412E-BF77-FE8160F8F3DB}" name="תאריך הדיווח" dataDxfId="541" dataCellStyle="Normal_2007-16618"/>
    <tableColumn id="2" xr3:uid="{C2A18510-4ACF-4680-95E4-7E17C07F8F83}" name="31/12/2023" dataDxfId="540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AA39C88-8436-4F7D-AEA9-FE9CCF54120D}" name="TitleRegion1.a6.t14.1" displayName="TitleRegion1.a6.t14.1" ref="A6:T14" totalsRowShown="0" headerRowDxfId="539" dataDxfId="537" headerRowBorderDxfId="538" tableBorderDxfId="536">
  <autoFilter ref="A6:T14" xr:uid="{5AA39C88-8436-4F7D-AEA9-FE9CCF5412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6F2778D-2687-4E52-8678-CE164DAD938B}" name="שם המנפיק/שם נייר ערך " dataDxfId="535"/>
    <tableColumn id="2" xr3:uid="{4B05A4D3-61BB-482D-8570-F87052BA04EE}" name="מספר ני&quot;ע" dataDxfId="534"/>
    <tableColumn id="3" xr3:uid="{56274C83-5D08-4523-B4BF-6443D2A03D8D}" name="זירת מסחר" dataDxfId="533"/>
    <tableColumn id="4" xr3:uid="{F604DA4D-2A1F-4D51-9636-EFE03A3EC10B}" name="ספק מידע" dataDxfId="532"/>
    <tableColumn id="5" xr3:uid="{0EB80361-D90A-4AFB-9B3C-92D86A008B6F}" name="מספר מנפיק" dataDxfId="531"/>
    <tableColumn id="6" xr3:uid="{B33B3EAC-34A4-46E7-A0E3-8E7148A42D73}" name="ענף מסחר" dataDxfId="530"/>
    <tableColumn id="7" xr3:uid="{B2E249D0-CC2B-4C23-9CB8-CBE942DB9081}" name="דירוג" dataDxfId="529"/>
    <tableColumn id="8" xr3:uid="{F3EA5736-7AF5-407D-97BB-A8CAEAE829A2}" name="שם מדרג" dataDxfId="528"/>
    <tableColumn id="9" xr3:uid="{FF07916F-AFED-4D64-AA7A-45E7116A0434}" name="תאריך רכישה" dataDxfId="527"/>
    <tableColumn id="10" xr3:uid="{9767C753-D388-472F-90AB-831F4A2E9422}" name="מח&quot;מ" dataDxfId="526"/>
    <tableColumn id="11" xr3:uid="{61065AF1-3BCF-4DE0-BE15-9AEF0053F9F6}" name="סוג מטבע" dataDxfId="525"/>
    <tableColumn id="12" xr3:uid="{D72A301B-8D5B-41E8-A709-821A3287FDBF}" name="שיעור ריבית" dataDxfId="524"/>
    <tableColumn id="13" xr3:uid="{9F9437B3-E566-4E8D-B4A6-968D03CDD967}" name="תשואה לפידיון" dataDxfId="523"/>
    <tableColumn id="14" xr3:uid="{CE8ACC7B-AEE4-4699-AAFA-94B2B88B8BD9}" name="ערך נקוב****" dataDxfId="522"/>
    <tableColumn id="15" xr3:uid="{855BE7B0-F715-402D-930D-3F42E5438B54}" name="שער***" dataDxfId="521"/>
    <tableColumn id="16" xr3:uid="{FEB42B07-A3E3-4C05-9290-3D9800C4A530}" name="פדיון/ ריבית/ דיבידנד לקבל*****  " dataDxfId="520"/>
    <tableColumn id="17" xr3:uid="{FED8D8E5-0789-4391-9409-DE17B638A829}" name="שווי שוק" dataDxfId="519"/>
    <tableColumn id="18" xr3:uid="{EAF120E2-9194-4B01-9471-B3B4E2A03CAE}" name="שעור מערך נקוב מונפק" dataDxfId="518"/>
    <tableColumn id="19" xr3:uid="{5A643049-6111-439E-8C24-85748FE2DAB9}" name="שעור מנכסי אפיק ההשקעה" dataDxfId="517"/>
    <tableColumn id="20" xr3:uid="{86C6D03A-1E84-41FA-BC39-B1F3B40ACE45}" name="שעור מסך נכסי השקעה**" dataDxfId="51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24EC7E3-9F08-47E6-B6A2-D9CE0DBDCC0B}" name="RowTitleRegion1.a1.b4.1" displayName="_RowTitleRegion1.a1.b4.1_2" ref="A1:B4" totalsRowShown="0" headerRowDxfId="515" dataDxfId="514" tableBorderDxfId="513" headerRowCellStyle="Normal_2007-16618" dataCellStyle="Normal_2007-16618">
  <autoFilter ref="A1:B4" xr:uid="{524EC7E3-9F08-47E6-B6A2-D9CE0DBDCC0B}">
    <filterColumn colId="0" hiddenButton="1"/>
    <filterColumn colId="1" hiddenButton="1"/>
  </autoFilter>
  <tableColumns count="2">
    <tableColumn id="1" xr3:uid="{B9408D21-411B-4511-B169-CB5249BE189B}" name="תאריך הדיווח" dataDxfId="512" dataCellStyle="Normal_2007-16618"/>
    <tableColumn id="2" xr3:uid="{D9C692CE-4BC5-4789-8838-27B6B336B26A}" name="31/12/2023" dataDxfId="511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C1AEF20-DB10-40A7-865E-1DBA36856E1E}" name="TitleRegion1.a6.n265.1" displayName="TitleRegion1.a6.n265.1" ref="A6:N265" totalsRowShown="0" headerRowDxfId="510" dataDxfId="508" headerRowBorderDxfId="509" tableBorderDxfId="507">
  <autoFilter ref="A6:N265" xr:uid="{5C1AEF20-DB10-40A7-865E-1DBA36856E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2B40793-D2DF-4CAB-9455-4A6EAD167DE9}" name="שם המנפיק/שם נייר ערך " dataDxfId="506"/>
    <tableColumn id="2" xr3:uid="{C0FE4614-8F13-4434-99A3-62AF9B872473}" name="מספר ני&quot;ע" dataDxfId="505"/>
    <tableColumn id="3" xr3:uid="{62E41D36-6378-438F-A124-4FD9C8301487}" name="זירת מסחר" dataDxfId="504"/>
    <tableColumn id="4" xr3:uid="{18C1D9F6-6FE1-46A9-8C1F-AF5E4F3D302B}" name="ספק מידע" dataDxfId="503"/>
    <tableColumn id="5" xr3:uid="{50B832ED-F619-4545-A67A-632195585739}" name="מספר מנפיק" dataDxfId="502"/>
    <tableColumn id="6" xr3:uid="{02F82FDB-6824-4753-A507-91C870E042F6}" name="ענף מסחר" dataDxfId="501"/>
    <tableColumn id="7" xr3:uid="{2DB44A4E-158D-44F1-8F91-1000846C230A}" name="סוג מטבע" dataDxfId="500"/>
    <tableColumn id="8" xr3:uid="{CEBD412F-DAA3-4F14-A9F0-C5F8AF58BEB6}" name="ערך נקוב****" dataDxfId="499"/>
    <tableColumn id="9" xr3:uid="{FE1A95D9-FD38-4638-8C9F-13F2EEAC715F}" name="שער***" dataDxfId="498"/>
    <tableColumn id="10" xr3:uid="{CAE00851-8E5A-4CDE-A8E8-4C62C17588B0}" name="פדיון/ ריבית/ דיבידנד לקבל*****  " dataDxfId="497"/>
    <tableColumn id="11" xr3:uid="{9533CAA1-9EA5-4CA0-8265-E23A5345B86B}" name="שווי שוק" dataDxfId="496"/>
    <tableColumn id="12" xr3:uid="{CC79A923-AF54-4258-BB3B-8E0E120F9996}" name="שעור מערך נקוב מונפק" dataDxfId="495"/>
    <tableColumn id="13" xr3:uid="{546360A7-A53B-4BBD-AB2A-5FAE42785E78}" name="שעור מנכסי אפיק ההשקעה" dataDxfId="494"/>
    <tableColumn id="14" xr3:uid="{51F46E56-72C6-4058-9F1F-CC830ED01F5F}" name="שעור מסך נכסי השקעה**" dataDxfId="49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139059-E086-4A31-9781-769161A93489}" name="RowTitleRegion1.a1.b4.1" displayName="_RowTitleRegion1.a1.b4.1_3" ref="A1:B4" totalsRowShown="0" headerRowDxfId="492" dataDxfId="491" tableBorderDxfId="490" headerRowCellStyle="Normal_2007-16618" dataCellStyle="Normal_2007-16618">
  <autoFilter ref="A1:B4" xr:uid="{A7139059-E086-4A31-9781-769161A93489}">
    <filterColumn colId="0" hiddenButton="1"/>
    <filterColumn colId="1" hiddenButton="1"/>
  </autoFilter>
  <tableColumns count="2">
    <tableColumn id="1" xr3:uid="{3FE4F621-A93D-4C74-9F47-2C378B1FF72C}" name="תאריך הדיווח" dataDxfId="489" dataCellStyle="Normal_2007-16618"/>
    <tableColumn id="2" xr3:uid="{4E705740-EDED-4FD3-849E-8A41CB68BB8C}" name="31/12/2023" dataDxfId="488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0A81692-52B0-486A-B710-6CC8CC7A08E5}" name="TitleRegion1.a6.m75.1" displayName="TitleRegion1.a6.m75.1" ref="A6:M75" totalsRowShown="0" headerRowDxfId="487" dataDxfId="485" headerRowBorderDxfId="486" tableBorderDxfId="484">
  <autoFilter ref="A6:M75" xr:uid="{E0A81692-52B0-486A-B710-6CC8CC7A08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E2B71B0-EBF9-437A-A9F4-AD73D9202E9E}" name="שם המנפיק/שם נייר ערך " dataDxfId="483"/>
    <tableColumn id="2" xr3:uid="{7018E408-764A-4DCE-861A-598BA90AA984}" name="מספר ני&quot;ע" dataDxfId="482"/>
    <tableColumn id="3" xr3:uid="{B48FE84E-2A2C-4C5D-B336-FA9B1A09A2B4}" name="זירת מסחר" dataDxfId="481"/>
    <tableColumn id="4" xr3:uid="{F528E2D9-721E-4718-9F08-E0572D68D5D7}" name="מספר מנפיק" dataDxfId="480"/>
    <tableColumn id="5" xr3:uid="{312E6E5F-6625-4DAC-9029-792A0B026E24}" name="ענף מסחר" dataDxfId="479"/>
    <tableColumn id="6" xr3:uid="{9AD29769-1AC8-4048-B207-8F551836F46E}" name="סוג מטבע" dataDxfId="478"/>
    <tableColumn id="7" xr3:uid="{C705DE0E-619A-4AB3-9F62-76D51C88EA62}" name="ערך נקוב****" dataDxfId="477"/>
    <tableColumn id="8" xr3:uid="{B4585AEF-76C5-4374-BB94-F1D5DB852584}" name="שער***" dataDxfId="476"/>
    <tableColumn id="9" xr3:uid="{E7B37852-7970-4687-96CE-624D875ACFE9}" name="פדיון/ ריבית/ דיבידנד לקבל*****  " dataDxfId="475"/>
    <tableColumn id="10" xr3:uid="{22F5DB99-DAA5-4B90-9F44-1D5BAA29FF56}" name="שווי שוק" dataDxfId="474"/>
    <tableColumn id="11" xr3:uid="{8E78C814-AE34-4661-AC3D-C2F6460D3EE3}" name="שעור מערך נקוב מונפק" dataDxfId="473"/>
    <tableColumn id="12" xr3:uid="{EB5526C9-8B38-4FDB-AAFD-40660D70808C}" name="שעור מנכסי אפיק ההשקעה" dataDxfId="472"/>
    <tableColumn id="13" xr3:uid="{26BE271D-D1DD-4358-82FA-5736AA93AC45}" name="שעור מסך נכסי השקעה**" dataDxfId="471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0C448C5-54E4-42C4-871E-DC476C06A59C}" name="RowTitleRegion1.a1.b4.1" displayName="_RowTitleRegion1.a1.b4.1_4" ref="A1:B4" totalsRowShown="0" headerRowDxfId="470" dataDxfId="469" tableBorderDxfId="468" headerRowCellStyle="Normal_2007-16618" dataCellStyle="Normal_2007-16618">
  <autoFilter ref="A1:B4" xr:uid="{80C448C5-54E4-42C4-871E-DC476C06A59C}">
    <filterColumn colId="0" hiddenButton="1"/>
    <filterColumn colId="1" hiddenButton="1"/>
  </autoFilter>
  <tableColumns count="2">
    <tableColumn id="1" xr3:uid="{0EBFF2D4-0F77-4545-AFEE-9851620F0266}" name="תאריך הדיווח" dataDxfId="467" dataCellStyle="Normal_2007-16618"/>
    <tableColumn id="2" xr3:uid="{D6FDE1CD-21F1-4F9A-AE58-225192A1DBAC}" name="31/12/2023" dataDxfId="466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BC2BA79-32C8-4782-A2E3-36C2D630742F}" name="TitleRegion1.a6.n22.1" displayName="TitleRegion1.a6.n22.1" ref="A6:N22" totalsRowShown="0" headerRowDxfId="465" dataDxfId="463" headerRowBorderDxfId="464" tableBorderDxfId="462">
  <autoFilter ref="A6:N22" xr:uid="{9BC2BA79-32C8-4782-A2E3-36C2D63074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085CE93-E441-421A-8BE9-960BF03126CE}" name="שם המנפיק/שם נייר ערך " dataDxfId="461"/>
    <tableColumn id="2" xr3:uid="{AF709400-D6DC-4C09-A15F-F4EAC4D7D78E}" name="מספר ני&quot;ע" dataDxfId="460"/>
    <tableColumn id="3" xr3:uid="{7C13090B-B604-4022-AC0C-563548FD1E6E}" name="זירת מסחר" dataDxfId="459"/>
    <tableColumn id="4" xr3:uid="{16A8634A-572C-433C-BA9C-DFB1C3253680}" name="מספר מנפיק" dataDxfId="458"/>
    <tableColumn id="5" xr3:uid="{D4B6B038-7E8D-4720-9A57-84CB4959405B}" name="ענף מסחר" dataDxfId="457"/>
    <tableColumn id="6" xr3:uid="{9E4A99AA-9A2D-497E-A862-E73583B1D7BB}" name="דירוג" dataDxfId="456"/>
    <tableColumn id="7" xr3:uid="{2EB17246-90D8-4E67-94D2-A0FE7FEFA27D}" name="שם מדרג" dataDxfId="455"/>
    <tableColumn id="8" xr3:uid="{60C777EB-1D37-4667-BEE6-EAFA847F3F98}" name="סוג מטבע" dataDxfId="454"/>
    <tableColumn id="9" xr3:uid="{DD9F0808-BB66-43D2-8E54-5CFDB97372DC}" name="ערך נקוב****" dataDxfId="453"/>
    <tableColumn id="10" xr3:uid="{D749BD18-5DAF-4BB8-9A5D-7158FE657AC5}" name="שער***" dataDxfId="452"/>
    <tableColumn id="11" xr3:uid="{EB42D57C-AD67-42C3-9D86-B6BA7BA99D47}" name="שווי שוק" dataDxfId="451"/>
    <tableColumn id="12" xr3:uid="{248D0B56-4EEB-4482-9F6E-CED1AEDB9B0A}" name="שעור מערך נקוב מונפק" dataDxfId="450"/>
    <tableColumn id="13" xr3:uid="{D6C6994F-83EC-4891-9221-2C2F8E449230}" name="שעור מנכסי אפיק ההשקעה" dataDxfId="449"/>
    <tableColumn id="14" xr3:uid="{BB774F13-5589-415E-81B0-201ACA908165}" name="שעור מסך נכסי השקעה**" dataDxfId="448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09FBD2D-8DF6-4CAD-8095-73D5F0401EDE}" name="RowTitleRegion1.a1.b4.1" displayName="_RowTitleRegion1.a1.b4.1_5" ref="A1:B4" totalsRowShown="0" headerRowDxfId="447" dataDxfId="446" tableBorderDxfId="445" headerRowCellStyle="Normal_2007-16618" dataCellStyle="Normal_2007-16618">
  <autoFilter ref="A1:B4" xr:uid="{409FBD2D-8DF6-4CAD-8095-73D5F0401EDE}">
    <filterColumn colId="0" hiddenButton="1"/>
    <filterColumn colId="1" hiddenButton="1"/>
  </autoFilter>
  <tableColumns count="2">
    <tableColumn id="1" xr3:uid="{3C30E933-6808-4514-B6BF-E75A32022FDC}" name="תאריך הדיווח" dataDxfId="444" dataCellStyle="Normal_2007-16618"/>
    <tableColumn id="2" xr3:uid="{07CCFCB8-065F-4F5C-9E47-5E05927C0607}" name="31/12/2023" dataDxfId="443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4DD02F-D629-4DBD-B0B1-56D2D65B58E9}" name="TitleRegion1.a6.k27.1" displayName="TitleRegion1.a6.k27.1" ref="A6:K27" totalsRowShown="0" headerRowDxfId="442" dataDxfId="440" headerRowBorderDxfId="441" tableBorderDxfId="439">
  <autoFilter ref="A6:K27" xr:uid="{E04DD02F-D629-4DBD-B0B1-56D2D65B58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9BDC88F-1022-4996-BF33-FFE5EAC0CC4A}" name="שם המנפיק/שם נייר ערך" dataDxfId="438"/>
    <tableColumn id="2" xr3:uid="{69C5005D-6054-454D-9B77-28C1D536A740}" name="מספר ני&quot;ע" dataDxfId="437"/>
    <tableColumn id="3" xr3:uid="{4FC789E6-AC3B-47E4-A7C4-956DB63398CD}" name="זירת מסחר" dataDxfId="436"/>
    <tableColumn id="4" xr3:uid="{932DF279-C50F-411E-9DFC-7B3F837A3E6B}" name="ענף מסחר" dataDxfId="435"/>
    <tableColumn id="5" xr3:uid="{06831BE1-A6B7-4C5D-BFE2-0B5CD9D080E8}" name="סוג מטבע" dataDxfId="434"/>
    <tableColumn id="6" xr3:uid="{AECA964B-B6AE-4B17-AF2E-CDD64E326AB7}" name="ערך נקוב****" dataDxfId="433"/>
    <tableColumn id="7" xr3:uid="{001206BF-E9EA-4BC9-ADC4-4699DEC236A8}" name="שער***" dataDxfId="432"/>
    <tableColumn id="8" xr3:uid="{0D0B032A-C9EA-448C-8BF3-258C3B07862D}" name="שווי שוק" dataDxfId="431"/>
    <tableColumn id="9" xr3:uid="{24445486-9DBE-4812-ACC0-F543F1FC4A40}" name="שעור מערך נקוב מונפק" dataDxfId="430"/>
    <tableColumn id="10" xr3:uid="{D923FA33-6C63-42E9-A75A-0B17AB80DE44}" name="שעור מנכסי אפיק ההשקעה" dataDxfId="429"/>
    <tableColumn id="11" xr3:uid="{3E57A85A-5D73-482C-9D96-53683C7A2690}" name="שעור מסך נכסי השקעה**" dataDxfId="428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61A497C-6EAF-40F0-8673-AA6D8FF1E225}" name="RowTitleRegion1.a1.b4.1" displayName="_RowTitleRegion1.a1.b4.1_6" ref="A1:B4" totalsRowShown="0" headerRowDxfId="427" dataDxfId="426" tableBorderDxfId="425" headerRowCellStyle="Normal_2007-16618" dataCellStyle="Normal_2007-16618">
  <autoFilter ref="A1:B4" xr:uid="{A61A497C-6EAF-40F0-8673-AA6D8FF1E225}">
    <filterColumn colId="0" hiddenButton="1"/>
    <filterColumn colId="1" hiddenButton="1"/>
  </autoFilter>
  <tableColumns count="2">
    <tableColumn id="1" xr3:uid="{3DC54472-E4BD-42C5-9898-B0272619F04E}" name="תאריך הדיווח" dataDxfId="424" dataCellStyle="Normal_2007-16618"/>
    <tableColumn id="2" xr3:uid="{31B45D01-C521-4787-A2BB-B511402F6BF1}" name="31/12/2023" dataDxfId="423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0009A4B-BD13-4741-A67B-8838D971A1D2}" name="TitleRegion1.a6.k25.1" displayName="TitleRegion1.a6.k25.1" ref="A6:K25" totalsRowShown="0" headerRowDxfId="422" dataDxfId="420" headerRowBorderDxfId="421" tableBorderDxfId="419">
  <autoFilter ref="A6:K25" xr:uid="{10009A4B-BD13-4741-A67B-8838D971A1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9ACD5B6-5642-40A2-AAC5-8F14E5A80242}" name="שם המנפיק/שם נייר ערך" dataDxfId="418"/>
    <tableColumn id="2" xr3:uid="{258FD3DB-2575-429F-9497-2FDE556BF80F}" name="מספר ני&quot;ע" dataDxfId="417"/>
    <tableColumn id="3" xr3:uid="{C287A66E-831F-4090-B9C6-DB3CFD421369}" name="זירת מסחר" dataDxfId="416"/>
    <tableColumn id="4" xr3:uid="{BEFA9195-DA6C-40BF-89AC-6F5F583F9C99}" name="ענף מסחר" dataDxfId="415"/>
    <tableColumn id="5" xr3:uid="{0B1CEEA0-96D3-401D-95AC-99BC64E6D7E6}" name="סוג מטבע" dataDxfId="414"/>
    <tableColumn id="6" xr3:uid="{BEEF1D20-03C1-4DB3-857F-83E8FD0C7FD2}" name="ערך נקוב****" dataDxfId="413"/>
    <tableColumn id="7" xr3:uid="{A8C36A1F-219B-45C9-B569-D5CDFB9B5E5A}" name="שער***" dataDxfId="412"/>
    <tableColumn id="8" xr3:uid="{15A0A228-8CBA-451A-9C91-081F9360D628}" name="שווי שוק" dataDxfId="411"/>
    <tableColumn id="9" xr3:uid="{7EFBAA9C-727D-4897-A7A3-32D31FE5ED08}" name="שעור מערך נקוב מונפק" dataDxfId="410"/>
    <tableColumn id="10" xr3:uid="{01D33D63-F1A8-467E-91BA-31CB2FF6DF84}" name="שעור מנכסי אפיק ההשקעה" dataDxfId="409"/>
    <tableColumn id="11" xr3:uid="{8B69AE4E-1323-4281-86AB-A78E0EA0BD90}" name="שעור מסך נכסי השקעה**" dataDxfId="40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5F55E4D-1887-4B68-85F9-6525499CC16B}" name="RowTitleRegion1.a1.b4.1" displayName="_RowTitleRegion1.a1.b4.1_7" ref="A1:B4" totalsRowShown="0" headerRowDxfId="407" dataDxfId="406" tableBorderDxfId="405" headerRowCellStyle="Normal_2007-16618" dataCellStyle="Normal_2007-16618">
  <autoFilter ref="A1:B4" xr:uid="{E5F55E4D-1887-4B68-85F9-6525499CC16B}">
    <filterColumn colId="0" hiddenButton="1"/>
    <filterColumn colId="1" hiddenButton="1"/>
  </autoFilter>
  <tableColumns count="2">
    <tableColumn id="1" xr3:uid="{F1AB79E6-6799-475A-B119-068E2108FA4B}" name="תאריך הדיווח" dataDxfId="404" dataCellStyle="Normal_2007-16618"/>
    <tableColumn id="2" xr3:uid="{75D752F8-CED4-470A-85DA-453FFD39412A}" name="31/12/2023" dataDxfId="403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F5BB082-0915-4B34-BA6B-1002E2F09B8E}" name="TitleRegion1.a6.j22.1" displayName="TitleRegion1.a6.j22.1" ref="A6:J22" totalsRowShown="0" headerRowDxfId="402" dataDxfId="400" headerRowBorderDxfId="401" tableBorderDxfId="399">
  <autoFilter ref="A6:J22" xr:uid="{CF5BB082-0915-4B34-BA6B-1002E2F09B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8EBC147-9292-4EE3-B913-EE6AE2A35523}" name="שם המנפיק/שם נייר ערך" dataDxfId="398"/>
    <tableColumn id="2" xr3:uid="{AFC68F62-BC0F-47B8-A32D-4EA82D2447DB}" name="מספר ני&quot;ע" dataDxfId="397"/>
    <tableColumn id="3" xr3:uid="{4284FD16-FAC6-4B22-B45C-BA6790E8F150}" name="זירת מסחר" dataDxfId="396"/>
    <tableColumn id="4" xr3:uid="{953528DD-42E7-4BDA-9487-11F1567E339A}" name="ענף מסחר" dataDxfId="395"/>
    <tableColumn id="5" xr3:uid="{0679EB72-BD41-4CB5-94C0-0ACE2978F882}" name="סוג מטבע" dataDxfId="394"/>
    <tableColumn id="6" xr3:uid="{FB939C2C-8049-4667-B7E4-067F2E98E085}" name="ערך נקוב****" dataDxfId="393"/>
    <tableColumn id="7" xr3:uid="{ED4A6EE7-A851-47B7-86C6-B743D6644839}" name="שער***" dataDxfId="392"/>
    <tableColumn id="8" xr3:uid="{21D31123-9974-46BB-9B32-09B04796C785}" name="שווי שוק" dataDxfId="391"/>
    <tableColumn id="9" xr3:uid="{CC4FCCF0-72BA-447E-B325-F804A9EECA50}" name="שעור מנכסי אפיק ההשקעה" dataDxfId="390"/>
    <tableColumn id="10" xr3:uid="{82D0E440-585E-4D34-B021-875C163F8491}" name="שעור מסך נכסי השקעה**" dataDxfId="389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02B0594-FBC1-405F-A138-6507A46A3F52}" name="RowTitleRegion1.a1.b4.1" displayName="_RowTitleRegion1.a1.b4.1_8" ref="A1:B4" totalsRowShown="0" headerRowDxfId="388" dataDxfId="387" tableBorderDxfId="386" headerRowCellStyle="Normal_2007-16618" dataCellStyle="Normal_2007-16618">
  <autoFilter ref="A1:B4" xr:uid="{302B0594-FBC1-405F-A138-6507A46A3F52}">
    <filterColumn colId="0" hiddenButton="1"/>
    <filterColumn colId="1" hiddenButton="1"/>
  </autoFilter>
  <tableColumns count="2">
    <tableColumn id="1" xr3:uid="{D07EB02C-A9A5-4E3C-88D1-1F42826FAD8C}" name="תאריך הדיווח" dataDxfId="385" dataCellStyle="Normal_2007-16618"/>
    <tableColumn id="2" xr3:uid="{94A05336-4656-4D67-93D7-9F43BB165A54}" name="31/12/2023" dataDxfId="384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4DEF204-2138-44AB-8563-1EDDB74765CB}" name="TitleRegion1.a6.p13.1" displayName="TitleRegion1.a6.p13.1" ref="A6:P13" totalsRowShown="0" headerRowDxfId="383" dataDxfId="381" headerRowBorderDxfId="382" tableBorderDxfId="380">
  <autoFilter ref="A6:P13" xr:uid="{E4DEF204-2138-44AB-8563-1EDDB74765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EFDCB9B5-83D5-48D6-B580-B0CAF511B9CE}" name="שם המנפיק/שם נייר ערך" dataDxfId="379"/>
    <tableColumn id="2" xr3:uid="{EF951B59-DF85-4CDE-8E18-66024B9FFD18}" name="מספר ני&quot;ע" dataDxfId="378"/>
    <tableColumn id="3" xr3:uid="{9D945A60-35D7-49BA-9D22-01FC3BE4A19A}" name="נכס הבסיס" dataDxfId="377"/>
    <tableColumn id="4" xr3:uid="{90BB9E89-4EC0-4F88-8D61-C14FB1A4D36C}" name="דירוג" dataDxfId="376"/>
    <tableColumn id="5" xr3:uid="{D3D7204C-0576-4DE9-9897-FF5F2B9CCEB3}" name="שם מדרג" dataDxfId="375"/>
    <tableColumn id="6" xr3:uid="{D0B66D91-266E-411E-9E1F-9A9228B1832B}" name="תאריך רכישה" dataDxfId="374"/>
    <tableColumn id="7" xr3:uid="{391F489A-6E0B-40AD-A893-BF271C6C3757}" name="מח&quot;מ" dataDxfId="373"/>
    <tableColumn id="8" xr3:uid="{D2BDCA5A-81F0-46BA-A509-8E610CB20B46}" name="סוג מטבע" dataDxfId="372"/>
    <tableColumn id="9" xr3:uid="{C90C7C31-81FF-48E1-9786-C61E6F52952D}" name="שיעור ריבית" dataDxfId="371"/>
    <tableColumn id="10" xr3:uid="{4B062ECF-9A83-4A97-A544-10D0336E1771}" name="תשואה לפידיון" dataDxfId="370"/>
    <tableColumn id="11" xr3:uid="{0491A611-8C4F-432E-938E-B1A43CFB162D}" name="ערך נקוב****" dataDxfId="369"/>
    <tableColumn id="12" xr3:uid="{90A324FE-A139-41D0-856C-018BBE53D191}" name="שער***" dataDxfId="368"/>
    <tableColumn id="13" xr3:uid="{9E3EA477-F665-4004-82AD-19E975E4E8AD}" name="שווי שוק" dataDxfId="367"/>
    <tableColumn id="14" xr3:uid="{2A771E3B-2B10-4BE2-A2BF-F18976CE6228}" name="שעור מערך נקוב מונפק" dataDxfId="366"/>
    <tableColumn id="15" xr3:uid="{0068A48D-39DB-41D8-855F-830C31A49884}" name="שעור מנכסי אפיק ההשקעה" dataDxfId="365"/>
    <tableColumn id="16" xr3:uid="{ECAED7DC-5A2F-4B9C-ADC0-9D3ED08E2607}" name="שעור מסך נכסי השקעה**" dataDxfId="364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FF728D6-0A09-483A-92B4-B62FAA35946D}" name="RowTitleRegion1.a1.b4.1" displayName="_RowTitleRegion1.a1.b4.1_9" ref="A1:B4" totalsRowShown="0" headerRowDxfId="363" dataDxfId="362" tableBorderDxfId="361" headerRowCellStyle="Normal_2007-16618" dataCellStyle="Normal_2007-16618">
  <autoFilter ref="A1:B4" xr:uid="{9FF728D6-0A09-483A-92B4-B62FAA35946D}">
    <filterColumn colId="0" hiddenButton="1"/>
    <filterColumn colId="1" hiddenButton="1"/>
  </autoFilter>
  <tableColumns count="2">
    <tableColumn id="1" xr3:uid="{EDB16917-E9FA-47AF-82A7-1A03DC350877}" name="תאריך הדיווח" dataDxfId="360" dataCellStyle="Normal_2007-16618"/>
    <tableColumn id="2" xr3:uid="{7C29D47F-6EE3-4C08-AF5C-5363E54AA345}" name="31/12/2023" dataDxfId="359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679ABF6-0393-4C0C-A68B-980A69C32DA0}" name="TitleRegion1.a6.o163.1" displayName="TitleRegion1.a6.o163.1" ref="A6:O163" totalsRowShown="0" headerRowDxfId="358" dataDxfId="356" headerRowBorderDxfId="357" tableBorderDxfId="355">
  <autoFilter ref="A6:O163" xr:uid="{5679ABF6-0393-4C0C-A68B-980A69C32D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79DF1C8-431A-46AA-BFDA-009A0E91F03F}" name="שם המנפיק/שם נייר ערך" dataDxfId="354"/>
    <tableColumn id="2" xr3:uid="{F9C0B846-081D-4423-9CC5-38C9A3D41E1A}" name="מספר ני&quot;ע" dataDxfId="353"/>
    <tableColumn id="3" xr3:uid="{7B4C33D2-D3E8-43AA-9761-7F161DBEAC9C}" name="דירוג" dataDxfId="352"/>
    <tableColumn id="4" xr3:uid="{29A026AC-A261-4FFF-A99E-6F0384D270B6}" name="שם מדרג" dataDxfId="351"/>
    <tableColumn id="5" xr3:uid="{3D2579DE-186D-4E63-9A6F-EB1D1D95719C}" name="תאריך רכישה" dataDxfId="350"/>
    <tableColumn id="6" xr3:uid="{88F26FDC-1967-40B4-933A-23CE3D9AE26F}" name="מח&quot;מ" dataDxfId="349"/>
    <tableColumn id="7" xr3:uid="{300C73B1-333D-4CF8-97B4-01D5BC840AC3}" name="סוג מטבע" dataDxfId="348"/>
    <tableColumn id="8" xr3:uid="{E2815AAA-8FEE-4FF5-A3A3-B46035EE2FBB}" name="שיעור ריבית" dataDxfId="347"/>
    <tableColumn id="9" xr3:uid="{6AD70A7C-CF67-4DEB-988A-AE8907B4DF1A}" name="תשואה לפידיון" dataDxfId="346"/>
    <tableColumn id="10" xr3:uid="{F028615D-872E-40FC-81E7-B1A08013D0C2}" name="ערך נקוב****" dataDxfId="345"/>
    <tableColumn id="11" xr3:uid="{907F6866-30F5-4E54-8C47-5BEFC4155378}" name="שער***" dataDxfId="344"/>
    <tableColumn id="12" xr3:uid="{7641192E-A705-4656-82B9-CAB5C459E139}" name="שווי הוגן" dataDxfId="343"/>
    <tableColumn id="13" xr3:uid="{AB459A97-1209-4DB3-862E-46D24086FC82}" name="שעור מערך נקוב מונפק" dataDxfId="342"/>
    <tableColumn id="14" xr3:uid="{F80921E7-1AEB-43FD-BB1A-3439167B8E6A}" name="שעור מנכסי אפיק ההשקעה" dataDxfId="341"/>
    <tableColumn id="15" xr3:uid="{10FEDF3D-88C3-44DA-ABFF-5118AD394CC4}" name="שעור מסך נכסי השקעה**" dataDxfId="340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B1BF0CB-5F52-485C-92CD-AD7374C82860}" name="RowTitleRegion1.a1.b4.1" displayName="_RowTitleRegion1.a1.b4.1_10" ref="A1:B4" totalsRowShown="0" headerRowDxfId="339" dataDxfId="338" tableBorderDxfId="337" headerRowCellStyle="Normal_2007-16618" dataCellStyle="Normal_2007-16618">
  <autoFilter ref="A1:B4" xr:uid="{2B1BF0CB-5F52-485C-92CD-AD7374C82860}">
    <filterColumn colId="0" hiddenButton="1"/>
    <filterColumn colId="1" hiddenButton="1"/>
  </autoFilter>
  <tableColumns count="2">
    <tableColumn id="1" xr3:uid="{74A9D71D-E892-46CB-9BE4-9003D5CB5325}" name="תאריך הדיווח" dataDxfId="336" dataCellStyle="Normal_2007-16618"/>
    <tableColumn id="2" xr3:uid="{464EEB29-5B77-4E45-865E-655AA9D142BA}" name="31/12/2023" dataDxfId="335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CB82DF2-1CB7-4944-B0EF-4D00F65B1FB0}" name="TitleRegion1.a6.r13.1" displayName="TitleRegion1.a6.r13.1" ref="A6:R13" totalsRowShown="0" headerRowDxfId="334" dataDxfId="332" headerRowBorderDxfId="333" tableBorderDxfId="331">
  <autoFilter ref="A6:R13" xr:uid="{ACB82DF2-1CB7-4944-B0EF-4D00F65B1F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6EE73F3-72D7-4A0B-A078-E686483FEFC4}" name="שם המנפיק/שם נייר ערך" dataDxfId="330"/>
    <tableColumn id="2" xr3:uid="{CAE75963-93E0-40F2-9DCA-9F5F9034601F}" name="מספר ני&quot;ע" dataDxfId="329"/>
    <tableColumn id="3" xr3:uid="{98FCCED9-831D-4C18-90D1-BBF89F532081}" name="ספק המידע" dataDxfId="328"/>
    <tableColumn id="4" xr3:uid="{CA99BA22-0EA1-4485-B58C-76BA94B52849}" name="מספר מנפיק" dataDxfId="327"/>
    <tableColumn id="5" xr3:uid="{FDEBF79D-7657-4401-A3D6-41A5A6E73124}" name="ענף מסחר" dataDxfId="326"/>
    <tableColumn id="6" xr3:uid="{5D949B2C-BC85-4DB6-A763-B22B3DAFD520}" name="דירוג" dataDxfId="325"/>
    <tableColumn id="7" xr3:uid="{7E3A1BC3-F5D3-44CB-977F-0CB31EE619D1}" name="שם מדרג" dataDxfId="324"/>
    <tableColumn id="8" xr3:uid="{6E605E8C-E6E7-4C91-9DC5-AAF79582EFC7}" name="תאריך רכישה" dataDxfId="323"/>
    <tableColumn id="9" xr3:uid="{FB6EB32F-69A0-4321-AA93-119C5BDAB229}" name="מח&quot;מ" dataDxfId="322"/>
    <tableColumn id="10" xr3:uid="{3BB44565-FB09-4BE8-ADCC-DEA50A563ADF}" name="סוג מטבע" dataDxfId="321"/>
    <tableColumn id="11" xr3:uid="{F268A5C2-F9EF-4198-B2FB-B36403B5C627}" name="שיעור ריבית" dataDxfId="320"/>
    <tableColumn id="12" xr3:uid="{CA599D9F-FC6A-41F1-AF56-08D02D571DF7}" name="תשואה לפידיון" dataDxfId="319"/>
    <tableColumn id="13" xr3:uid="{9B1BD8C0-E608-4022-B72C-8ED1FE6759EB}" name="ערך נקוב****" dataDxfId="318"/>
    <tableColumn id="14" xr3:uid="{73B96352-2CD1-4034-80A8-6FE2793BD15C}" name="שער***" dataDxfId="317"/>
    <tableColumn id="15" xr3:uid="{DDE3BBEA-B835-468F-9C0A-DE7CE9190BCA}" name="שווי הוגן" dataDxfId="316"/>
    <tableColumn id="16" xr3:uid="{870BE7E1-66E0-4BD5-AAC1-66C76D6AAD35}" name="שעור מערך נקוב מונפק" dataDxfId="315"/>
    <tableColumn id="17" xr3:uid="{2115136B-4764-46E8-BF83-7E3CAE0C3F33}" name="שעור מנכסי אפיק ההשקעה" dataDxfId="314"/>
    <tableColumn id="18" xr3:uid="{E73D004B-91CB-4849-BFA1-0A18F562E9C4}" name="שעור מסך נכסי השקעה**" dataDxfId="313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153BE14-D6FA-4A07-9D49-1060ED1AD660}" name="RowTitleRegion1.a1.b4.1" displayName="_RowTitleRegion1.a1.b4.1_11" ref="A1:B4" totalsRowShown="0" headerRowDxfId="312" dataDxfId="311" tableBorderDxfId="310" headerRowCellStyle="Normal_2007-16618" dataCellStyle="Normal_2007-16618">
  <autoFilter ref="A1:B4" xr:uid="{7153BE14-D6FA-4A07-9D49-1060ED1AD660}">
    <filterColumn colId="0" hiddenButton="1"/>
    <filterColumn colId="1" hiddenButton="1"/>
  </autoFilter>
  <tableColumns count="2">
    <tableColumn id="1" xr3:uid="{66A4772E-B04F-4604-B30A-465CDE0136FB}" name="תאריך הדיווח" dataDxfId="309" dataCellStyle="Normal_2007-16618"/>
    <tableColumn id="2" xr3:uid="{85EB74D4-0603-49BF-818D-029754C04B46}" name="31/12/2023" dataDxfId="308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F4E421A-C933-439B-9BE0-86AAF0CB68D9}" name="TitleRegion1.a6.r13.1" displayName="TitleRegion1.a6.r13.1_" ref="A6:R13" totalsRowShown="0" headerRowDxfId="307" dataDxfId="305" headerRowBorderDxfId="306" tableBorderDxfId="304">
  <autoFilter ref="A6:R13" xr:uid="{4F4E421A-C933-439B-9BE0-86AAF0CB68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086A51E-972D-4604-A729-895E22A8A1F3}" name="שם המנפיק/שם נייר ערך" dataDxfId="303"/>
    <tableColumn id="2" xr3:uid="{205A05E5-AD25-4C3E-BC8C-E49FC2E8A9CD}" name="מספר ני&quot;ע" dataDxfId="302"/>
    <tableColumn id="3" xr3:uid="{88111ECE-D924-4AEF-9611-0F83756922ED}" name="ספק המידע" dataDxfId="301"/>
    <tableColumn id="4" xr3:uid="{779F4A22-F942-403B-985E-8F5B096E365B}" name="מספר מנפיק" dataDxfId="300"/>
    <tableColumn id="5" xr3:uid="{4EC62ACC-BCA6-4469-B30D-0806D3087EAE}" name="ענף מסחר" dataDxfId="299"/>
    <tableColumn id="6" xr3:uid="{1E7587F5-5127-46ED-B1F5-5A8637BD9F64}" name="דירוג" dataDxfId="298"/>
    <tableColumn id="7" xr3:uid="{7D2A7E17-81E2-47D7-9B09-E33BA26AAFD4}" name="שם מדרג" dataDxfId="297"/>
    <tableColumn id="8" xr3:uid="{6F837D75-FB39-4438-940D-CB022FD5B263}" name="תאריך רכישה" dataDxfId="296"/>
    <tableColumn id="9" xr3:uid="{3006A8D1-A56E-4263-95C9-C006B42CED61}" name="מח&quot;מ" dataDxfId="295"/>
    <tableColumn id="10" xr3:uid="{F03E1741-E067-4667-8B59-7E13AC5A2E79}" name="סוג מטבע" dataDxfId="294"/>
    <tableColumn id="11" xr3:uid="{0F3F0B39-48ED-4469-BBEB-553578649DE5}" name="שיעור ריבית" dataDxfId="293"/>
    <tableColumn id="12" xr3:uid="{F8330B43-BA7C-4407-8CB4-6D7C6F494BD9}" name="תשואה לפידיון" dataDxfId="292"/>
    <tableColumn id="13" xr3:uid="{020A72EF-2AB8-420B-A042-E1BCEB647EDE}" name="ערך נקוב****" dataDxfId="291"/>
    <tableColumn id="14" xr3:uid="{E169EB4A-60A7-4C7D-8E86-CD802BEBC190}" name="שער***" dataDxfId="290"/>
    <tableColumn id="15" xr3:uid="{0CBFE85F-BECC-46DE-9564-4B775E4D1C2A}" name="שווי הוגן" dataDxfId="289"/>
    <tableColumn id="16" xr3:uid="{7AD2E05C-8B60-466B-9309-86B3478DD80B}" name="שעור מערך נקוב מונפק" dataDxfId="288"/>
    <tableColumn id="17" xr3:uid="{1DB29DB4-F82F-4D5B-B975-B883E6DA2376}" name="שעור מנכסי אפיק ההשקעה" dataDxfId="287"/>
    <tableColumn id="18" xr3:uid="{5C62F625-CFDD-4769-A81D-F2DD35526DB7}" name="שעור מסך נכסי השקעה**" dataDxfId="28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688429A-64EC-4DAC-8EE9-9EDE49A2A7A0}" name="RowTitleRegion1.a1.b4.1" displayName="_RowTitleRegion1.a1.b4.1_12" ref="A1:B4" totalsRowShown="0" headerRowDxfId="285" dataDxfId="284" tableBorderDxfId="283" headerRowCellStyle="Normal_2007-16618" dataCellStyle="Normal_2007-16618">
  <autoFilter ref="A1:B4" xr:uid="{4688429A-64EC-4DAC-8EE9-9EDE49A2A7A0}">
    <filterColumn colId="0" hiddenButton="1"/>
    <filterColumn colId="1" hiddenButton="1"/>
  </autoFilter>
  <tableColumns count="2">
    <tableColumn id="1" xr3:uid="{A97144EE-5ECC-4238-A249-C9F7971D1B34}" name="תאריך הדיווח" dataDxfId="282" dataCellStyle="Normal_2007-16618"/>
    <tableColumn id="2" xr3:uid="{E3B742D9-AC5F-4CCD-96D8-D23BDB7E1DAB}" name="31/12/2023" dataDxfId="281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F7BFC9B-5902-4979-87A6-D80D6E984767}" name="TitleRegion1.a6.l23.1" displayName="TitleRegion1.a6.l23.1" ref="A6:L23" totalsRowShown="0" headerRowDxfId="280" dataDxfId="278" headerRowBorderDxfId="279" tableBorderDxfId="277">
  <autoFilter ref="A6:L23" xr:uid="{2F7BFC9B-5902-4979-87A6-D80D6E9847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1607A18-6652-4EFB-87FD-E08323C0D4BA}" name="שם המנפיק/שם נייר ערך" dataDxfId="276"/>
    <tableColumn id="2" xr3:uid="{ABD896EA-E3F0-41DC-90DE-278DF7E1C7E8}" name="מספר ני&quot;ע" dataDxfId="275"/>
    <tableColumn id="3" xr3:uid="{571D91DF-8A36-4DD5-B50A-093B76EF66D7}" name="ספק המידע" dataDxfId="274"/>
    <tableColumn id="4" xr3:uid="{87B797D8-1759-446E-BDC4-DE03E108409F}" name="מספר מנפיק" dataDxfId="273"/>
    <tableColumn id="5" xr3:uid="{508496DA-AF55-48CF-9C0C-FD8A3F0918CB}" name="ענף מסחר" dataDxfId="272"/>
    <tableColumn id="6" xr3:uid="{7F9C46EE-7576-442C-AFE6-326B3DC1CAF9}" name="סוג מטבע" dataDxfId="271"/>
    <tableColumn id="7" xr3:uid="{FA4A2B44-DD04-457F-827F-D8438008434D}" name="ערך נקוב****" dataDxfId="270"/>
    <tableColumn id="8" xr3:uid="{7CC4889B-2DE4-4C66-B5B5-1EC88EA3C1D9}" name="שער***" dataDxfId="269"/>
    <tableColumn id="9" xr3:uid="{8E626DA9-C13B-43B0-BD7F-4BE6C1304627}" name="שווי הוגן" dataDxfId="268"/>
    <tableColumn id="10" xr3:uid="{CDC1EB0D-827D-4E18-ABF0-200F27C4B13C}" name="שעור מערך נקוב מונפק" dataDxfId="267"/>
    <tableColumn id="11" xr3:uid="{BB6C4C35-7541-43BA-A81B-E7B9AD75053D}" name="שעור מנכסי אפיק ההשקעה" dataDxfId="266"/>
    <tableColumn id="12" xr3:uid="{CBD56695-DFA2-490E-A197-4C36393857AC}" name="שעור מסך נכסי השקעה**" dataDxfId="265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B43D7A1-ACB0-45D1-B720-353390C810F9}" name="RowTitleRegion1.a1.b4.1" displayName="_RowTitleRegion1.a1.b4.1_13" ref="A1:B4" totalsRowShown="0" headerRowDxfId="264" dataDxfId="263" tableBorderDxfId="262" headerRowCellStyle="Normal_2007-16618" dataCellStyle="Normal_2007-16618">
  <autoFilter ref="A1:B4" xr:uid="{9B43D7A1-ACB0-45D1-B720-353390C810F9}">
    <filterColumn colId="0" hiddenButton="1"/>
    <filterColumn colId="1" hiddenButton="1"/>
  </autoFilter>
  <tableColumns count="2">
    <tableColumn id="1" xr3:uid="{BA82FC1C-4DBA-4436-A5B3-BE4F33AEF736}" name="תאריך הדיווח" dataDxfId="261" dataCellStyle="Normal_2007-16618"/>
    <tableColumn id="2" xr3:uid="{2C74A604-1A6A-43FC-95D6-EA1AB514CE5B}" name="31/12/2023" dataDxfId="260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4921464-FD2F-43AB-9E3C-FFA1425861A9}" name="TitleRegion1.a6.j90.1" displayName="TitleRegion1.a6.j90.1" ref="A6:J90" totalsRowShown="0" headerRowDxfId="259" dataDxfId="257" headerRowBorderDxfId="258" tableBorderDxfId="256">
  <autoFilter ref="A6:J90" xr:uid="{A4921464-FD2F-43AB-9E3C-FFA1425861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1673BCF-46BA-4059-A77B-68F69AC90595}" name="שם המנפיק/שם נייר ערך" dataDxfId="255"/>
    <tableColumn id="2" xr3:uid="{A59DEFCB-F0B6-4BE2-976B-D083BC85582D}" name="מספר ני&quot;ע" dataDxfId="254"/>
    <tableColumn id="3" xr3:uid="{65534ACB-4B58-42E9-8D60-503BE9985151}" name="סוג מטבע" dataDxfId="253"/>
    <tableColumn id="4" xr3:uid="{08A5AEA6-8465-4910-9A89-9303A2CC820F}" name="תאריך רכישה" dataDxfId="252"/>
    <tableColumn id="5" xr3:uid="{34B439D7-6AFA-4E51-AE1F-66A0F3B2040E}" name="ערך נקוב****" dataDxfId="251"/>
    <tableColumn id="6" xr3:uid="{BAAB03C5-FCA7-44D0-A94B-F6A11A3445D2}" name="שער***" dataDxfId="250"/>
    <tableColumn id="7" xr3:uid="{DE9FB7C7-D653-485C-9622-2971F485D2AB}" name="שווי הוגן" dataDxfId="249"/>
    <tableColumn id="8" xr3:uid="{FF63FE60-03F6-41DC-9BA6-4993754901FF}" name="שעור מערך נקוב מונפק" dataDxfId="248"/>
    <tableColumn id="9" xr3:uid="{DD169D0C-CF7B-4356-9F60-81FEC435CBE3}" name="שעור מנכסי אפיק ההשקעה" dataDxfId="247"/>
    <tableColumn id="10" xr3:uid="{EDE90ABB-2556-4E4F-A029-94699F38FC2A}" name="שעור מסך נכסי השקעה**" dataDxfId="246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A9C6FFF-8C39-4BAE-9ED7-2D6893C00A62}" name="RowTitleRegion1.a1.b4.1" displayName="_RowTitleRegion1.a1.b4.1_14" ref="A1:B4" totalsRowShown="0" headerRowDxfId="245" dataDxfId="244" tableBorderDxfId="243" headerRowCellStyle="Normal_2007-16618" dataCellStyle="Normal_2007-16618">
  <autoFilter ref="A1:B4" xr:uid="{7A9C6FFF-8C39-4BAE-9ED7-2D6893C00A62}">
    <filterColumn colId="0" hiddenButton="1"/>
    <filterColumn colId="1" hiddenButton="1"/>
  </autoFilter>
  <tableColumns count="2">
    <tableColumn id="1" xr3:uid="{E0FF7404-F66F-4BCB-9279-D6463EDB8BCC}" name="תאריך הדיווח" dataDxfId="242" dataCellStyle="Normal_2007-16618"/>
    <tableColumn id="2" xr3:uid="{0D8527E4-275C-4588-8981-6491D6442ACB}" name="31/12/2023" dataDxfId="241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4AB8C56-8542-41B1-A025-497EF9117B5E}" name="TitleRegion1.a6.k12.1" displayName="TitleRegion1.a6.k12.1" ref="A6:K12" totalsRowShown="0" headerRowDxfId="240" headerRowBorderDxfId="239" tableBorderDxfId="238">
  <autoFilter ref="A6:K12" xr:uid="{B4AB8C56-8542-41B1-A025-497EF9117B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1A28AAF-AC78-4A53-83DD-C37F0D6BCBF6}" name="שם המנפיק/שם נייר ערך"/>
    <tableColumn id="2" xr3:uid="{42A09008-BCEC-495A-ABEA-B15E346D404F}" name="מספר ני&quot;ע" dataDxfId="237"/>
    <tableColumn id="3" xr3:uid="{8B9D6E19-185C-45DB-8B4C-7B602070309A}" name="ענף מסחר"/>
    <tableColumn id="4" xr3:uid="{5234E547-91F0-42A9-8546-332F7EFC714A}" name="סוג מטבע"/>
    <tableColumn id="5" xr3:uid="{5DB75D67-CD8F-420E-9E86-F7D5C3845CDC}" name="תאריך רכישה"/>
    <tableColumn id="6" xr3:uid="{63C2DE57-CBF4-4573-BE50-98EDF7BE3777}" name="ערך נקוב****" dataDxfId="236"/>
    <tableColumn id="7" xr3:uid="{DF7398A2-774F-408F-AF54-1329146C2DAB}" name="שער***" dataDxfId="235"/>
    <tableColumn id="8" xr3:uid="{FCBD5D80-0879-45CE-A43A-DF853E99F06E}" name="שווי הוגן" dataDxfId="234"/>
    <tableColumn id="9" xr3:uid="{70F08AEA-9EE9-4021-9C47-9440D527ACD5}" name="שעור מערך נקוב מונפק"/>
    <tableColumn id="10" xr3:uid="{D939BB1C-036F-4F02-BF1E-26F06E2F1265}" name="שעור מנכסי אפיק ההשקעה" dataDxfId="233" dataCellStyle="Percent"/>
    <tableColumn id="11" xr3:uid="{1418D952-FAD2-4713-9462-FC01336565C5}" name="שעור מסך נכסי השקעה**" dataDxfId="232" dataCellStyle="Percent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BE2D34F-6CC2-4F95-B999-B8D57863E6FF}" name="RowTitleRegion1.a1.b4.1" displayName="_RowTitleRegion1.a1.b4.1_15" ref="A1:B4" totalsRowShown="0" headerRowDxfId="231" dataDxfId="230" tableBorderDxfId="229" headerRowCellStyle="Normal_2007-16618" dataCellStyle="Normal_2007-16618">
  <autoFilter ref="A1:B4" xr:uid="{0BE2D34F-6CC2-4F95-B999-B8D57863E6FF}">
    <filterColumn colId="0" hiddenButton="1"/>
    <filterColumn colId="1" hiddenButton="1"/>
  </autoFilter>
  <tableColumns count="2">
    <tableColumn id="1" xr3:uid="{145EC87A-1E43-4219-9721-C68F5BB3DB65}" name="תאריך הדיווח" dataDxfId="228" dataCellStyle="Normal_2007-16618"/>
    <tableColumn id="2" xr3:uid="{BB9CAE2C-3BE3-4B12-93DB-133D875CBD23}" name="31/12/2023" dataDxfId="227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C28F9D4-3FA3-4AFC-AA0E-C90C72F1893D}" name="TitleRegion1.a6.k20.1" displayName="TitleRegion1.a6.k20.1" ref="A6:K20" totalsRowShown="0" headerRowDxfId="226" dataDxfId="224" headerRowBorderDxfId="225" tableBorderDxfId="223">
  <autoFilter ref="A6:K20" xr:uid="{AC28F9D4-3FA3-4AFC-AA0E-C90C72F189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F7CBECB-D578-45EF-A9D1-3792251D933A}" name="שם המנפיק/שם נייר ערך" dataDxfId="222"/>
    <tableColumn id="2" xr3:uid="{6D4B8DDA-1E51-441B-86DF-2A7DF459761B}" name="מספר ני&quot;ע" dataDxfId="221"/>
    <tableColumn id="3" xr3:uid="{98B9370F-AF54-4DA6-9CBC-36A07EB64304}" name="ענף מסחר" dataDxfId="220"/>
    <tableColumn id="4" xr3:uid="{37543556-E698-447F-85D2-C3EC14DB9B66}" name="סוג מטבע" dataDxfId="219"/>
    <tableColumn id="5" xr3:uid="{B7C1ABF7-9F0B-45CD-B999-1878F1D9D20C}" name="תאריך רכישה" dataDxfId="218"/>
    <tableColumn id="6" xr3:uid="{953378F4-DD61-4914-BADB-04EA3DFDD82B}" name="ערך נקוב****" dataDxfId="217"/>
    <tableColumn id="7" xr3:uid="{42DD0B0E-A233-4DF1-AE62-BC4D870D361B}" name="שער***" dataDxfId="216"/>
    <tableColumn id="8" xr3:uid="{5BCD3E73-EFB1-4867-8000-1D6CD2A07FE4}" name="שווי הוגן" dataDxfId="215"/>
    <tableColumn id="9" xr3:uid="{AC4DF6AD-754A-4EBD-B2D7-A233A25C5635}" name="שעור מערך נקוב מונפק" dataDxfId="214"/>
    <tableColumn id="10" xr3:uid="{0104D561-9EE5-44B4-B767-4E18F275250A}" name="שעור מנכסי אפיק ההשקעה" dataDxfId="213"/>
    <tableColumn id="11" xr3:uid="{F85DD145-8BA0-46EF-8462-96A347264607}" name="שעור מסך נכסי השקעה**" dataDxfId="21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31B0213-FBB1-4894-893B-F4307B27FC12}" name="RowTitleRegion1.a1.b4.1" displayName="_RowTitleRegion1.a1.b4.1_16" ref="A1:B4" totalsRowShown="0" headerRowDxfId="211" dataDxfId="210" tableBorderDxfId="209" headerRowCellStyle="Normal_2007-16618" dataCellStyle="Normal_2007-16618">
  <autoFilter ref="A1:B4" xr:uid="{431B0213-FBB1-4894-893B-F4307B27FC12}">
    <filterColumn colId="0" hiddenButton="1"/>
    <filterColumn colId="1" hiddenButton="1"/>
  </autoFilter>
  <tableColumns count="2">
    <tableColumn id="1" xr3:uid="{F9AA8AFE-3940-4603-9568-ABBDA0D785A8}" name="תאריך הדיווח" dataDxfId="208" dataCellStyle="Normal_2007-16618"/>
    <tableColumn id="2" xr3:uid="{8507BEE6-4AD8-4D1E-84B4-9FC9948A76A7}" name="31/12/2023" dataDxfId="207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83025B4-7DF3-47D8-BF50-7D8B6DF4EDD9}" name="TitleRegion1.a6.j272.1" displayName="TitleRegion1.a6.j272.1" ref="A6:J272" totalsRowShown="0" headerRowDxfId="206" dataDxfId="204" headerRowBorderDxfId="205" tableBorderDxfId="203">
  <autoFilter ref="A6:J272" xr:uid="{483025B4-7DF3-47D8-BF50-7D8B6DF4ED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EDDD327-CD92-4A2E-AF02-3ECA987DF3E2}" name="שם המנפיק/שם נייר ערך" dataDxfId="202"/>
    <tableColumn id="2" xr3:uid="{C9DB3622-906D-426D-8920-70975AA2BCC6}" name="מספר ני&quot;ע" dataDxfId="201"/>
    <tableColumn id="3" xr3:uid="{3F66B06A-FF78-4AAB-9A25-C248623056E9}" name="ענף מסחר" dataDxfId="200"/>
    <tableColumn id="4" xr3:uid="{8344EB02-5875-4565-8C51-D52249352844}" name="סוג מטבע" dataDxfId="199"/>
    <tableColumn id="5" xr3:uid="{D81F5190-F09A-4574-AA04-ED66815B3564}" name="תאריך רכישה" dataDxfId="198"/>
    <tableColumn id="6" xr3:uid="{01BA25C7-76C7-44E6-B758-54A026FD6097}" name="ערך נקוב****" dataDxfId="197"/>
    <tableColumn id="7" xr3:uid="{AADF4C71-3A28-4FCF-A4D8-11D167849F31}" name="שער***" dataDxfId="196"/>
    <tableColumn id="8" xr3:uid="{CD24F589-CAA9-4767-A7E8-D38383C83F81}" name="שווי הוגן" dataDxfId="195"/>
    <tableColumn id="9" xr3:uid="{1B5CE141-4126-4660-B1C3-26FC2D11B6E3}" name="שעור מנכסי אפיק ההשקעה" dataDxfId="194"/>
    <tableColumn id="10" xr3:uid="{AB6DA8D3-A848-45A6-89E3-1C4DD5B21359}" name="שעור מסך נכסי השקעה**" dataDxfId="193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2064EC4-2876-4C4D-8EA0-6991B14D2D25}" name="RowTitleRegion1.a1.b4.1" displayName="_RowTitleRegion1.a1.b4.1_17" ref="A1:B4" totalsRowShown="0" headerRowDxfId="192" dataDxfId="191" tableBorderDxfId="190" headerRowCellStyle="Normal_2007-16618" dataCellStyle="Normal_2007-16618">
  <autoFilter ref="A1:B4" xr:uid="{52064EC4-2876-4C4D-8EA0-6991B14D2D25}">
    <filterColumn colId="0" hiddenButton="1"/>
    <filterColumn colId="1" hiddenButton="1"/>
  </autoFilter>
  <tableColumns count="2">
    <tableColumn id="1" xr3:uid="{A92A9531-8DB4-4867-9574-3EC3438EF227}" name="תאריך הדיווח" dataDxfId="189" dataCellStyle="Normal_2007-16618"/>
    <tableColumn id="2" xr3:uid="{86683E51-2576-474F-89F5-8FB985CEC81A}" name="31/12/2023" dataDxfId="188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C3926D8-F5CE-447E-A540-8510C06B3080}" name="TitleRegion1.a6.p13.1" displayName="TitleRegion1.a6.p13.1_" ref="A6:P13" totalsRowShown="0" headerRowDxfId="187" dataDxfId="185" headerRowBorderDxfId="186" tableBorderDxfId="184">
  <autoFilter ref="A6:P13" xr:uid="{CC3926D8-F5CE-447E-A540-8510C06B30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5016183-B378-42A9-BA51-9E8E62C9E85D}" name="שם המנפיק/שם נייר ערך" dataDxfId="183"/>
    <tableColumn id="2" xr3:uid="{0A293F5D-6C13-4F02-A358-59EEAB958C8F}" name="מספר ני&quot;ע" dataDxfId="182"/>
    <tableColumn id="3" xr3:uid="{10AE46DB-A5B1-4167-9B57-F3ABBBB9CBFA}" name="נכס הבסיס" dataDxfId="181"/>
    <tableColumn id="4" xr3:uid="{6FBAF1D0-4EF4-41F6-86DD-C60EC58794BF}" name="דירוג" dataDxfId="180"/>
    <tableColumn id="5" xr3:uid="{4A560EDF-78C8-4744-8C1F-9002C3C30762}" name="שם מדרג" dataDxfId="179"/>
    <tableColumn id="6" xr3:uid="{7E64764D-1174-414A-A380-4B94FDC8EAD5}" name="תאריך רכישה" dataDxfId="178"/>
    <tableColumn id="7" xr3:uid="{32520D0B-35A3-405E-BA60-A4AFB98253BD}" name="מח&quot;מ" dataDxfId="177"/>
    <tableColumn id="8" xr3:uid="{FBD1E9A1-8B14-49E7-8AF8-8E4BCE4555CD}" name="סוג מטבע" dataDxfId="176"/>
    <tableColumn id="9" xr3:uid="{9BF8487E-7F1E-49BD-85CD-BB4AC6403785}" name="שיעור ריבית" dataDxfId="175"/>
    <tableColumn id="10" xr3:uid="{D861B0D3-B9C6-48B2-8E07-705D43D31D9F}" name="תשואה לפידיון" dataDxfId="174"/>
    <tableColumn id="11" xr3:uid="{EBD4DF36-9658-4517-AB3C-9B81DBA4AEF2}" name="ערך נקוב****" dataDxfId="173"/>
    <tableColumn id="12" xr3:uid="{0B277292-2561-4A60-A7AF-35DD6D0A32E7}" name="שער***" dataDxfId="172"/>
    <tableColumn id="13" xr3:uid="{6483A929-8561-480E-BB39-10C14C6E0E76}" name="שווי הוגן" dataDxfId="171"/>
    <tableColumn id="14" xr3:uid="{4D6BEF61-6C4D-4217-A49E-652530429582}" name="שעור מערך נקוב מונפק" dataDxfId="170"/>
    <tableColumn id="15" xr3:uid="{04D87DAF-E5B9-4E1B-AFC7-78E9A327838A}" name="שעור מנכסי אפיק ההשקעה" dataDxfId="169"/>
    <tableColumn id="16" xr3:uid="{E4B0A5B3-AB57-4BB1-8E86-501B9ED78FAD}" name="שעור מסך נכסי השקעה**" dataDxfId="168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7279DCA-2ADF-48C3-AB4A-4D31E193850D}" name="RowTitleRegion1.a1.b4.1" displayName="_RowTitleRegion1.a1.b4.1_18" ref="A1:B4" totalsRowShown="0" headerRowDxfId="167" dataDxfId="166" tableBorderDxfId="165" headerRowCellStyle="Normal_2007-16618" dataCellStyle="Normal_2007-16618">
  <autoFilter ref="A1:B4" xr:uid="{A7279DCA-2ADF-48C3-AB4A-4D31E193850D}">
    <filterColumn colId="0" hiddenButton="1"/>
    <filterColumn colId="1" hiddenButton="1"/>
  </autoFilter>
  <tableColumns count="2">
    <tableColumn id="1" xr3:uid="{9AD496BD-9EDC-49F2-84F1-94586490FBB2}" name="תאריך הדיווח" dataDxfId="164" dataCellStyle="Normal_2007-16618"/>
    <tableColumn id="2" xr3:uid="{140B81E2-3690-40C8-9977-68EB507DD76A}" name="31/12/2023" dataDxfId="163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481A324-0308-4022-9723-E964FCF10B60}" name="TitleRegion1.a5.q12.1" displayName="TitleRegion1.a5.q12.1" ref="A5:Q12" totalsRowShown="0" headerRowDxfId="162" dataDxfId="160" headerRowBorderDxfId="161">
  <autoFilter ref="A5:Q12" xr:uid="{1481A324-0308-4022-9723-E964FCF10B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486C0DF-1909-4BEB-A754-7A717EFA605F}" name="שם המנפיק/שם נייר ערך" dataDxfId="159"/>
    <tableColumn id="2" xr3:uid="{942E37B3-4FF3-4900-B244-19D28F180F05}" name="קונסורציום כן/לא" dataDxfId="158"/>
    <tableColumn id="3" xr3:uid="{F3092B99-0894-4C26-87E2-64E098461CAB}" name="מספר ני&quot;ע" dataDxfId="157"/>
    <tableColumn id="4" xr3:uid="{1A524B3A-4108-4B9C-8708-A93D57171C7E}" name="מספר מנפיק" dataDxfId="156"/>
    <tableColumn id="5" xr3:uid="{E5BDB470-90B8-4031-A1FE-D5B3A9ACEC56}" name="דירוג" dataDxfId="155"/>
    <tableColumn id="6" xr3:uid="{2EB97DD2-839F-44B8-A6E3-FD5B3CC2FC7F}" name="תאריך רכישה" dataDxfId="154"/>
    <tableColumn id="7" xr3:uid="{AD846A2A-599E-4E91-902A-B844D3C9A8D8}" name="שם מדרג" dataDxfId="153"/>
    <tableColumn id="8" xr3:uid="{CA9C620E-2BC0-4482-8543-072121227265}" name="מח&quot;מ" dataDxfId="152"/>
    <tableColumn id="9" xr3:uid="{7410FEBB-6671-4817-9152-EB535A5A7AA1}" name="ענף משק" dataDxfId="151"/>
    <tableColumn id="10" xr3:uid="{4B17728B-B413-42F6-919F-F30EB235AC0F}" name="סוג מטבע" dataDxfId="150"/>
    <tableColumn id="11" xr3:uid="{326D7720-96A0-4814-B328-0C6977502C6D}" name="שיעור ריבית ממוצע" dataDxfId="149"/>
    <tableColumn id="12" xr3:uid="{701A3040-2984-4133-8CA3-5C63756C7A45}" name="תשואה לפידיון" dataDxfId="148"/>
    <tableColumn id="13" xr3:uid="{E6BEB50D-B3E8-4AD0-94CE-4B3EEA236A79}" name="ערך נקוב****" dataDxfId="147"/>
    <tableColumn id="14" xr3:uid="{8AA25BAA-BE4F-45B0-A92F-CD4AFD01A91D}" name="שער***" dataDxfId="146"/>
    <tableColumn id="15" xr3:uid="{098A7B55-17E1-4ED2-BAF0-EDB3137385EF}" name="שווי הוגן" dataDxfId="145"/>
    <tableColumn id="16" xr3:uid="{CE9F9F43-A4CA-43D6-B9E7-D978CD5486F9}" name="שעור מנכסי אפיק ההשקעה" dataDxfId="144"/>
    <tableColumn id="17" xr3:uid="{5497A8B0-273C-40B5-81D8-CB5CC56C5FD3}" name="שעור מסך נכסי השקעה**" dataDxfId="143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BB9790A-6E36-4D8B-8B1B-451DFA9113A6}" name="RowTitleRegion1.a1.b4.1" displayName="_RowTitleRegion1.a1.b4.1_19" ref="A1:B4" totalsRowShown="0" headerRowDxfId="142" dataDxfId="141" tableBorderDxfId="140" headerRowCellStyle="Normal_2007-16618" dataCellStyle="Normal_2007-16618">
  <autoFilter ref="A1:B4" xr:uid="{6BB9790A-6E36-4D8B-8B1B-451DFA9113A6}">
    <filterColumn colId="0" hiddenButton="1"/>
    <filterColumn colId="1" hiddenButton="1"/>
  </autoFilter>
  <tableColumns count="2">
    <tableColumn id="1" xr3:uid="{7614FFE5-D6F9-415E-90FC-BC1B24A7BCD2}" name="תאריך הדיווח" dataDxfId="139" dataCellStyle="Normal_2007-16618"/>
    <tableColumn id="2" xr3:uid="{FB1DF77A-EC79-428E-A1FD-DACC5E5619AF}" name="31/12/2023" dataDxfId="138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8BD50A4-8B56-4CFE-8D0C-0F44F62D4836}" name="TitleRegion1.a5.n12.1" displayName="TitleRegion1.a5.n12.1" ref="A5:N12" totalsRowShown="0" headerRowDxfId="137" dataDxfId="135" headerRowBorderDxfId="136">
  <autoFilter ref="A5:N12" xr:uid="{B8BD50A4-8B56-4CFE-8D0C-0F44F62D48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0B55F05-F2CC-4F09-B4CF-D45DA89F1154}" name="שם המנפיק/שם נייר ערך" dataDxfId="134"/>
    <tableColumn id="2" xr3:uid="{52326EC4-A589-4FF0-A261-49536EAFDF82}" name="מספר ני&quot;ע" dataDxfId="133"/>
    <tableColumn id="3" xr3:uid="{5A537FC8-9442-470B-94D0-CAD956D0DE98}" name="מספר מנפיק" dataDxfId="132"/>
    <tableColumn id="4" xr3:uid="{848A27AA-B51E-49DA-B07C-B2BE9BEF9BD7}" name="דירוג" dataDxfId="131"/>
    <tableColumn id="5" xr3:uid="{1E5E0E6D-041A-4E3E-AD3E-2BF58561C9F3}" name="שם מדרג" dataDxfId="130"/>
    <tableColumn id="6" xr3:uid="{DF23331E-9D36-4AEC-B6BC-E367DAB20AF2}" name="מח&quot;מ" dataDxfId="129"/>
    <tableColumn id="7" xr3:uid="{312C4FA5-AE6C-4E18-8041-582B2C832071}" name="סוג מטבע" dataDxfId="128"/>
    <tableColumn id="8" xr3:uid="{EF583350-AD66-40BC-BF2E-42535C125B1D}" name="תנאי ושיעור ריבית" dataDxfId="127"/>
    <tableColumn id="9" xr3:uid="{D887F280-EF2A-4447-A863-E17EC042A736}" name="תשואה לפידיון" dataDxfId="126"/>
    <tableColumn id="10" xr3:uid="{728C7F33-6CC6-4E65-AC38-87EBE7090F3C}" name="ערך נקוב****" dataDxfId="125"/>
    <tableColumn id="11" xr3:uid="{A622BF3F-CFDA-4399-AE79-BB54594329FC}" name="שער***" dataDxfId="124"/>
    <tableColumn id="12" xr3:uid="{32B938AB-F4C0-4F2B-87D1-3130C3D8E5D7}" name="שווי הוגן" dataDxfId="123"/>
    <tableColumn id="13" xr3:uid="{D3E6AF9A-27B5-4122-9677-F7A724FC70EA}" name="שעור מנכסי אפיק ההשקעה" dataDxfId="122"/>
    <tableColumn id="14" xr3:uid="{4A76F8F1-D550-4F4F-A266-AECBC59CB40E}" name="שעור מסך נכסי השקעה**" dataDxfId="121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5A272CD-3428-4BB8-AED0-64DC95755F3F}" name="RowTitleRegion1.a1.b4.1" displayName="_RowTitleRegion1.a1.b4.1_20" ref="A1:B4" totalsRowShown="0" headerRowDxfId="120" dataDxfId="119" tableBorderDxfId="118" headerRowCellStyle="Normal_2007-16618" dataCellStyle="Normal_2007-16618">
  <autoFilter ref="A1:B4" xr:uid="{75A272CD-3428-4BB8-AED0-64DC95755F3F}">
    <filterColumn colId="0" hiddenButton="1"/>
    <filterColumn colId="1" hiddenButton="1"/>
  </autoFilter>
  <tableColumns count="2">
    <tableColumn id="1" xr3:uid="{B96C8944-FE32-4455-89AB-0479D9971396}" name="תאריך הדיווח" dataDxfId="117" dataCellStyle="Normal_2007-16618"/>
    <tableColumn id="2" xr3:uid="{4AD01819-1BAA-480B-AA33-1958F51795CA}" name="31/12/2023" dataDxfId="116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3F060B1-2978-4FB6-AD65-304013EF097D}" name="TitleRegion1.a5.i8.1" displayName="TitleRegion1.a5.i8.1" ref="A5:I8" totalsRowShown="0" headerRowDxfId="115" headerRowBorderDxfId="114">
  <autoFilter ref="A5:I8" xr:uid="{A3F060B1-2978-4FB6-AD65-304013EF09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CF9A6D9-5700-47B6-AA9E-FA0DD927231B}" name="שם המנפיק/שם נייר ערך"/>
    <tableColumn id="2" xr3:uid="{C550DD8D-CBC3-4495-9DF4-1D905A709A62}" name="תאריך שערוך אחרון"/>
    <tableColumn id="3" xr3:uid="{F940109B-3AC5-4CFB-B03D-360F1B043B10}" name="אופי הנכס"/>
    <tableColumn id="4" xr3:uid="{699C9BBC-197E-4DBA-B9F8-F49B36875F9F}" name="שעור תשואה במהלך התקופה"/>
    <tableColumn id="5" xr3:uid="{87775BC7-C415-413A-845C-6418AB4426D5}" name="סוג מטבע"/>
    <tableColumn id="6" xr3:uid="{3507B677-B9BB-46E4-9660-F4762BEAFA96}" name="שווי משוערך"/>
    <tableColumn id="7" xr3:uid="{F82EC153-08B0-440C-A8E9-A7C966D8EA06}" name="שעור מנכסי אפיק ההשקעה"/>
    <tableColumn id="8" xr3:uid="{139B51AC-6A0E-4F71-9677-4DAB482E8008}" name="שעור מסך נכסי השקעה"/>
    <tableColumn id="9" xr3:uid="{CEEB8CB5-205B-444F-9DDB-1F4A434E39F0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868A52F-32BC-482B-930C-A01D82A9AE6D}" name="RowTitleRegion1.a1.b4.1" displayName="_RowTitleRegion1.a1.b4.1_21" ref="A1:B4" totalsRowShown="0" headerRowDxfId="113" dataDxfId="112" tableBorderDxfId="111" headerRowCellStyle="Normal_2007-16618" dataCellStyle="Normal_2007-16618">
  <autoFilter ref="A1:B4" xr:uid="{E868A52F-32BC-482B-930C-A01D82A9AE6D}">
    <filterColumn colId="0" hiddenButton="1"/>
    <filterColumn colId="1" hiddenButton="1"/>
  </autoFilter>
  <tableColumns count="2">
    <tableColumn id="1" xr3:uid="{40C22956-87A0-47A4-B107-D0BAFBED71B1}" name="תאריך הדיווח" dataDxfId="110" dataCellStyle="Normal_2007-16618"/>
    <tableColumn id="2" xr3:uid="{ADC98502-7DA7-44EE-B8B6-218F7302E3DD}" name="31/12/2023" dataDxfId="109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98B6897-AA44-4218-A080-91A0F2896B7F}" name="TitleRegion1.a5.j8.1" displayName="TitleRegion1.a5.j8.1" ref="A5:J8" totalsRowShown="0" headerRowDxfId="108" headerRowBorderDxfId="107">
  <autoFilter ref="A5:J8" xr:uid="{798B6897-AA44-4218-A080-91A0F2896B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1621220-2B3A-44A5-91AD-69AD496E7337}" name="שם המנפיק/שם נייר ערך"/>
    <tableColumn id="2" xr3:uid="{CEC4AA78-B628-47C0-913A-F9CE560CD0FD}" name="מספר מנפיק"/>
    <tableColumn id="3" xr3:uid="{F46BAFF7-ECA1-49A2-AE2D-E10A8856C6B4}" name="דירוג"/>
    <tableColumn id="4" xr3:uid="{5F6CE6A6-412F-4CA3-ACAB-762198D3B6E2}" name="שם המדרג"/>
    <tableColumn id="5" xr3:uid="{B0FB8057-0F40-4955-A8DA-5123169C6F29}" name="שעור הריבית"/>
    <tableColumn id="6" xr3:uid="{996AFAE0-54B7-4D1D-975F-4ADE071EF2CB}" name="סוג מטבע"/>
    <tableColumn id="7" xr3:uid="{F08459FC-C869-4152-A2B5-0ED20082F55E}" name="תשואה לפדיון"/>
    <tableColumn id="8" xr3:uid="{4E57C140-DB9E-435C-AAAA-F02BE7493960}" name="שווי הוגן"/>
    <tableColumn id="9" xr3:uid="{02C55B67-27D9-4BB1-9788-746DE3B66E7E}" name="שעור מנכסי אפיק ההשקעה"/>
    <tableColumn id="10" xr3:uid="{B33D97B4-0ED9-4603-945E-8FF8BDAB5432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908F9F5-316B-4A60-A4CF-73D56743AADD}" name="RowTitleRegion1.a1.b4.1" displayName="_RowTitleRegion1.a1.b4.1_22" ref="A1:B4" totalsRowShown="0" headerRowDxfId="106" dataDxfId="105" tableBorderDxfId="104" headerRowCellStyle="Normal_2007-16618" dataCellStyle="Normal_2007-16618">
  <autoFilter ref="A1:B4" xr:uid="{0908F9F5-316B-4A60-A4CF-73D56743AADD}">
    <filterColumn colId="0" hiddenButton="1"/>
    <filterColumn colId="1" hiddenButton="1"/>
  </autoFilter>
  <tableColumns count="2">
    <tableColumn id="1" xr3:uid="{AE33AF74-435C-4BD3-B028-F0DEBCF9EFB9}" name="תאריך הדיווח" dataDxfId="103" dataCellStyle="Normal_2007-16618"/>
    <tableColumn id="2" xr3:uid="{0CC5BB29-4F12-42B1-94FB-2C219F15280E}" name="31/12/2023" dataDxfId="102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D431986-95E1-4C09-BAA2-C64B188B368A}" name="TitleRegion1.a5.j14.1" displayName="TitleRegion1.a5.j14.1" ref="A5:J14" totalsRowShown="0" headerRowDxfId="101" dataDxfId="99" headerRowBorderDxfId="100">
  <autoFilter ref="A5:J14" xr:uid="{5D431986-95E1-4C09-BAA2-C64B188B36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FF49C22-291C-406E-AF95-B1BCB5160DEE}" name="שם המנפיק/שם נייר ערך" dataDxfId="98"/>
    <tableColumn id="2" xr3:uid="{E07B4C88-C93C-4FC0-A406-23415DB89B1D}" name="מספר ני&quot;ע" dataDxfId="97"/>
    <tableColumn id="3" xr3:uid="{4992A841-B598-40FA-84A3-8992F8DED015}" name="דירוג" dataDxfId="96"/>
    <tableColumn id="4" xr3:uid="{5795DBF4-3B31-4232-A0C7-DF8D9F5BF60F}" name="שם המדרג" dataDxfId="95"/>
    <tableColumn id="5" xr3:uid="{5344CF30-00BD-4E46-80B6-642E96FDBDB6}" name="שעור הריבית" dataDxfId="94"/>
    <tableColumn id="6" xr3:uid="{BF0D09F8-BB42-4836-8F4F-A48364D58869}" name="סוג מטבע" dataDxfId="93"/>
    <tableColumn id="7" xr3:uid="{C44D3522-6490-4789-8FA4-C7B0D5B57F8A}" name="תשואה לפדיון" dataDxfId="92"/>
    <tableColumn id="8" xr3:uid="{68F1FBCE-78C6-47B7-8FD5-3F3FDD2BE0D9}" name="שווי הוגן" dataDxfId="91"/>
    <tableColumn id="9" xr3:uid="{D9A3AB43-F6F9-450C-9AC8-E7AAC56D0250}" name="שעור מנכסי אפיק ההשקעה"/>
    <tableColumn id="10" xr3:uid="{C3A6CB0A-773F-49D1-8688-E3E462527BBA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9125F8C-8100-4D92-B435-67B4E30E91EC}" name="RowTitleRegion1.a1.b4.1" displayName="_RowTitleRegion1.a1.b4.1_23" ref="A1:B4" totalsRowShown="0" headerRowDxfId="89" dataDxfId="88" tableBorderDxfId="87" headerRowCellStyle="Normal_2007-16618" dataCellStyle="Normal_2007-16618">
  <autoFilter ref="A1:B4" xr:uid="{89125F8C-8100-4D92-B435-67B4E30E91EC}">
    <filterColumn colId="0" hiddenButton="1"/>
    <filterColumn colId="1" hiddenButton="1"/>
  </autoFilter>
  <tableColumns count="2">
    <tableColumn id="1" xr3:uid="{063008FA-D6A1-4A97-BFAD-12195531E57C}" name="תאריך הדיווח" dataDxfId="86" dataCellStyle="Normal_2007-16618"/>
    <tableColumn id="2" xr3:uid="{46EB2488-8319-4514-9CC4-B3F4F2C5CA82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437358B-D5DA-4BC8-AFAB-42551F3E516A}" name="TitleRegion1.a5.c48.1" displayName="TitleRegion1.a5.c48.1" ref="A5:C48" totalsRowShown="0" headerRowBorderDxfId="84">
  <autoFilter ref="A5:C48" xr:uid="{9437358B-D5DA-4BC8-AFAB-42551F3E516A}">
    <filterColumn colId="0" hiddenButton="1"/>
    <filterColumn colId="1" hiddenButton="1"/>
    <filterColumn colId="2" hiddenButton="1"/>
  </autoFilter>
  <tableColumns count="3">
    <tableColumn id="1" xr3:uid="{755337E8-76E9-4661-9A34-A3AD3FC099DA}" name="שם המנפיק/שם נייר ערך" dataDxfId="83"/>
    <tableColumn id="2" xr3:uid="{25622420-D040-4274-BAD1-437A112E788B}" name="סכום ההתחייבות" dataDxfId="82"/>
    <tableColumn id="3" xr3:uid="{DAC72643-372A-4DDB-9111-24FD53F9999D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A0C21C0-DA28-4B99-9F6B-F8ED627DC608}" name="RowTitleRegion1.a1.b4.1" displayName="_RowTitleRegion1.a1.b4.1_24" ref="A1:B4" totalsRowShown="0" headerRowDxfId="80" dataDxfId="79" tableBorderDxfId="78" headerRowCellStyle="Normal_2007-16618" dataCellStyle="Normal_2007-16618">
  <autoFilter ref="A1:B4" xr:uid="{BA0C21C0-DA28-4B99-9F6B-F8ED627DC608}">
    <filterColumn colId="0" hiddenButton="1"/>
    <filterColumn colId="1" hiddenButton="1"/>
  </autoFilter>
  <tableColumns count="2">
    <tableColumn id="1" xr3:uid="{8B930C5C-41BA-4495-91A0-D9E3FC2CB634}" name="תאריך הדיווח" dataDxfId="77" dataCellStyle="Normal_2007-16618"/>
    <tableColumn id="2" xr3:uid="{77E37044-4215-4572-857B-89F5B5DF18EC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38D8A6C-E012-42EA-9447-53532584C092}" name="TitleRegion1.a5.o11.1" displayName="TitleRegion1.a5.o11.1" ref="A5:O11" totalsRowShown="0" headerRowDxfId="75" dataDxfId="73" headerRowBorderDxfId="74" tableBorderDxfId="72">
  <autoFilter ref="A5:O11" xr:uid="{138D8A6C-E012-42EA-9447-53532584C0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DF06C95-4B50-48B4-987E-248C8B924200}" name="שם המנפיק/שם נייר ערך" dataDxfId="71"/>
    <tableColumn id="2" xr3:uid="{16D5811D-1D47-41C7-9BA5-B8B54775BAEB}" name="מספר ני&quot;ע" dataDxfId="70"/>
    <tableColumn id="3" xr3:uid="{EB394729-6645-4D0F-9D23-6A766B51160A}" name="ענף מסחר" dataDxfId="69"/>
    <tableColumn id="4" xr3:uid="{8114E96A-AB0E-4699-92DD-E2C9968B4C7E}" name="דירוג" dataDxfId="68"/>
    <tableColumn id="5" xr3:uid="{505472C9-80B5-497B-936B-B6F7BA95986C}" name="שם מדרג" dataDxfId="67"/>
    <tableColumn id="6" xr3:uid="{6ED38942-C878-42E1-9124-784CA5C143D2}" name="תאריך רכישה" dataDxfId="66"/>
    <tableColumn id="7" xr3:uid="{FB17D793-5D75-4E4B-BDCF-EB7CE3D2DC22}" name="מח&quot;מ" dataDxfId="65"/>
    <tableColumn id="8" xr3:uid="{03BA8CC8-AF9A-4E4B-9620-772D0BB02DC3}" name="סוג מטבע" dataDxfId="64"/>
    <tableColumn id="9" xr3:uid="{C8DB6925-7EE9-4143-A2F4-00DCC6AAD506}" name="שיעור ריבית" dataDxfId="63"/>
    <tableColumn id="10" xr3:uid="{ED101876-2951-4FBC-B05D-72A40D110FAD}" name="ריבית אפקטיבית" dataDxfId="62"/>
    <tableColumn id="11" xr3:uid="{128D1312-455F-4A2E-A312-06B6F7E8A003}" name="ערך נקוב ****" dataDxfId="61"/>
    <tableColumn id="12" xr3:uid="{9A436202-0EC5-48E0-BF3C-93147AFDBCBA}" name="עלות מתואמת" dataDxfId="60"/>
    <tableColumn id="13" xr3:uid="{F0DE31F8-E71F-4631-BAC4-8F477262D0DE}" name="שעור מערך נקוב מונפק" dataDxfId="59"/>
    <tableColumn id="14" xr3:uid="{0E7D6B64-5D71-4E90-8451-0D504B528B22}" name="שעור מנכסי אפיק ההשקעה" dataDxfId="58"/>
    <tableColumn id="15" xr3:uid="{FBEF6682-1BEE-4B87-950C-ABB870BCFB75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D31CA85-7C84-4CB7-BCC1-201262D61D40}" name="RowTitleRegion1.a1.b4.1" displayName="_RowTitleRegion1.a1.b4.1_25" ref="A1:B4" totalsRowShown="0" headerRowDxfId="56" dataDxfId="55" tableBorderDxfId="54" headerRowCellStyle="Normal_2007-16618" dataCellStyle="Normal_2007-16618">
  <autoFilter ref="A1:B4" xr:uid="{ED31CA85-7C84-4CB7-BCC1-201262D61D40}">
    <filterColumn colId="0" hiddenButton="1"/>
    <filterColumn colId="1" hiddenButton="1"/>
  </autoFilter>
  <tableColumns count="2">
    <tableColumn id="1" xr3:uid="{4BD0FB59-85E3-49A2-88BE-DE495771D071}" name="תאריך הדיווח" dataDxfId="53" dataCellStyle="Normal_2007-16618"/>
    <tableColumn id="2" xr3:uid="{961F5F22-109A-44DE-A7F1-8BF837AA2300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BBD9086-867C-42C1-AC08-845CB4084F3C}" name="TitleRegion1.a5.o11.1" displayName="TitleRegion1.a5.o11.1_" ref="A5:O11" totalsRowShown="0" headerRowDxfId="51" dataDxfId="49" headerRowBorderDxfId="50" tableBorderDxfId="48">
  <autoFilter ref="A5:O11" xr:uid="{EBBD9086-867C-42C1-AC08-845CB4084F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CA03492-D0BF-4C41-965D-50B4984125D2}" name="שם המנפיק/שם נייר ערך" dataDxfId="47"/>
    <tableColumn id="2" xr3:uid="{8C93A39C-E56F-4EA9-A983-D44A2F9E6867}" name="מספר ני&quot;ע" dataDxfId="46"/>
    <tableColumn id="3" xr3:uid="{9DE6B9DC-3B82-4DF3-8827-158D8D3B6278}" name="ענף מסחר" dataDxfId="45"/>
    <tableColumn id="4" xr3:uid="{42A8FE7C-E16B-4154-80FC-5BCE334B9329}" name="דירוג" dataDxfId="44"/>
    <tableColumn id="5" xr3:uid="{BD8B62EB-70B9-4DF2-82E2-CCBBB7FC0DD4}" name="שם מדרג" dataDxfId="43"/>
    <tableColumn id="6" xr3:uid="{8D0E355C-59C4-4643-9AF2-81A1C8BC748A}" name="תאריך רכישה" dataDxfId="42"/>
    <tableColumn id="7" xr3:uid="{55D23285-81E4-4FFE-942D-5DAF736D2784}" name="מח&quot;מ" dataDxfId="41"/>
    <tableColumn id="8" xr3:uid="{B309CE0A-4C5C-4BB1-AC7B-A41A8A003B4A}" name="סוג מטבע" dataDxfId="40"/>
    <tableColumn id="9" xr3:uid="{E4A9A688-C568-4742-949B-68CC8C5A0272}" name="שיעור ריבית" dataDxfId="39"/>
    <tableColumn id="10" xr3:uid="{4B9F7B39-27F2-41CA-9C89-5400824E42A6}" name="ריבית אפקטיבית" dataDxfId="38"/>
    <tableColumn id="11" xr3:uid="{40765C6B-BD34-4B5B-BFED-0F691F8E39AD}" name="ערך נקוב****" dataDxfId="37"/>
    <tableColumn id="12" xr3:uid="{2D7551D7-EE88-4CC7-B511-733470C78C63}" name="עלות מתואמת" dataDxfId="36"/>
    <tableColumn id="13" xr3:uid="{7326740A-0525-4794-8C16-0B5C0E632439}" name="שעור מערך נקוב מונפק" dataDxfId="35"/>
    <tableColumn id="14" xr3:uid="{15A7E3D0-7797-4A23-BA6A-14BCF5136C9A}" name="שעור מנכסי אפיק ההשקעה" dataDxfId="34"/>
    <tableColumn id="15" xr3:uid="{D636B07B-EC7B-4042-A9DA-F9C5E44DC18F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C0A29B4-FD20-4554-90CA-7F9F12B52FC6}" name="RowTitleRegion1.a1.b4.1" displayName="_RowTitleRegion1.a1.b4.1_26" ref="A1:B4" totalsRowShown="0" headerRowDxfId="32" dataDxfId="31" tableBorderDxfId="30" headerRowCellStyle="Normal_2007-16618" dataCellStyle="Normal_2007-16618">
  <autoFilter ref="A1:B4" xr:uid="{DC0A29B4-FD20-4554-90CA-7F9F12B52FC6}">
    <filterColumn colId="0" hiddenButton="1"/>
    <filterColumn colId="1" hiddenButton="1"/>
  </autoFilter>
  <tableColumns count="2">
    <tableColumn id="1" xr3:uid="{EC1A5ABE-D21A-4467-A61F-BED796028460}" name="תאריך הדיווח" dataDxfId="29" dataCellStyle="Normal_2007-16618"/>
    <tableColumn id="2" xr3:uid="{3BA79A6E-3FB6-4F76-81B6-0EC7293B4257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13086AB-8ABA-453D-AED7-260E85840D02}" name="TitleRegion1.a5.o11.1" displayName="_TitleRegion1.a5.o11.1" ref="A5:O11" totalsRowShown="0" headerRowDxfId="27" dataDxfId="25" headerRowBorderDxfId="26" tableBorderDxfId="24">
  <autoFilter ref="A5:O11" xr:uid="{E13086AB-8ABA-453D-AED7-260E85840D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DB6E60A-D977-4D5F-B997-EA8F57301AF5}" name="שם המנפיק/שם נייר ערך" dataDxfId="23"/>
    <tableColumn id="2" xr3:uid="{50532FA8-8C4E-4170-B0A6-1DDEE166C5FD}" name="מספר ני&quot;ע" dataDxfId="22"/>
    <tableColumn id="3" xr3:uid="{ADFE2E26-9F7D-430B-A003-B49AA6E3B4C0}" name="ענף מסחר" dataDxfId="21"/>
    <tableColumn id="4" xr3:uid="{B6B0913C-50FB-43EF-906D-EE2FD83EAF18}" name="דירוג" dataDxfId="20"/>
    <tableColumn id="5" xr3:uid="{3C3FBAD2-E2CC-489E-9B3F-EEB27A25CC37}" name="שם מדרג" dataDxfId="19"/>
    <tableColumn id="6" xr3:uid="{7C8701F5-3A3D-4A03-A715-3CB68C8A7EEE}" name="תאריך רכישה" dataDxfId="18"/>
    <tableColumn id="7" xr3:uid="{AD7BF90A-C190-4F7F-A6E7-56B341E625D4}" name="מח&quot;מ" dataDxfId="17"/>
    <tableColumn id="8" xr3:uid="{6C109B36-7367-4837-B63E-E063E68161AC}" name="סוג מטבע" dataDxfId="16"/>
    <tableColumn id="9" xr3:uid="{43774579-4677-4FE7-B563-C165883258CD}" name="שיעור ריבית" dataDxfId="15"/>
    <tableColumn id="10" xr3:uid="{BD8AB5E0-EA2A-4285-AEDD-DBB88BE4B49D}" name="ריבית אפקטיבית" dataDxfId="14"/>
    <tableColumn id="11" xr3:uid="{E6EE8E01-A305-4FA1-9CBC-B5E239189B26}" name="ערך נקוב****" dataDxfId="13"/>
    <tableColumn id="12" xr3:uid="{988C4532-8CAE-4142-906D-9156BA0A7EBD}" name="עלות מתואמת" dataDxfId="12"/>
    <tableColumn id="13" xr3:uid="{CCFEE7FA-9474-47C8-9869-F046FF064BC2}" name="שעור מערך נקוב מונפק" dataDxfId="11"/>
    <tableColumn id="14" xr3:uid="{3F85BCE2-1C9B-44AA-BBA1-406474E10CBA}" name="שעור מנכסי אפיק ההשקעה" dataDxfId="10"/>
    <tableColumn id="15" xr3:uid="{5688B500-7B87-430E-B722-50A511FD05D1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49.425781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124</v>
      </c>
      <c r="C1" s="36" t="s" vm="1">
        <v>191</v>
      </c>
    </row>
    <row r="2" spans="1:4">
      <c r="B2" s="36" t="s">
        <v>123</v>
      </c>
      <c r="C2" s="36" t="s">
        <v>192</v>
      </c>
    </row>
    <row r="3" spans="1:4">
      <c r="B3" s="36" t="s">
        <v>125</v>
      </c>
      <c r="C3" s="36" t="s">
        <v>193</v>
      </c>
    </row>
    <row r="4" spans="1:4">
      <c r="B4" s="36" t="s">
        <v>126</v>
      </c>
      <c r="C4" s="36">
        <v>2142</v>
      </c>
    </row>
    <row r="5" spans="1:4" ht="18.75">
      <c r="A5" s="98" t="s">
        <v>1940</v>
      </c>
      <c r="B5" s="97" t="s">
        <v>137</v>
      </c>
      <c r="C5" s="99" t="s">
        <v>1941</v>
      </c>
      <c r="D5" s="100" t="s">
        <v>1942</v>
      </c>
    </row>
    <row r="6" spans="1:4" s="9" customFormat="1">
      <c r="A6" s="101" t="s">
        <v>1940</v>
      </c>
      <c r="B6" s="102" t="s">
        <v>1940</v>
      </c>
      <c r="C6" s="18" t="s">
        <v>91</v>
      </c>
      <c r="D6" s="19" t="s">
        <v>89</v>
      </c>
    </row>
    <row r="7" spans="1:4" s="9" customFormat="1">
      <c r="A7" s="101" t="s">
        <v>1940</v>
      </c>
      <c r="B7" s="102" t="s">
        <v>1940</v>
      </c>
      <c r="C7" s="20" t="s">
        <v>172</v>
      </c>
      <c r="D7" s="21" t="s">
        <v>19</v>
      </c>
    </row>
    <row r="8" spans="1:4" s="10" customFormat="1" ht="20.25">
      <c r="A8" s="103" t="s">
        <v>1940</v>
      </c>
      <c r="B8" s="104" t="s">
        <v>1940</v>
      </c>
      <c r="C8" s="14" t="s">
        <v>0</v>
      </c>
      <c r="D8" s="22" t="s">
        <v>1</v>
      </c>
    </row>
    <row r="9" spans="1:4" s="10" customFormat="1" ht="20.25">
      <c r="A9" s="103" t="s">
        <v>1940</v>
      </c>
      <c r="B9" s="44" t="s">
        <v>136</v>
      </c>
      <c r="C9" s="77">
        <f>C10+C11+C22+C32+C33+C34+C35+C36</f>
        <v>3790356.6577904997</v>
      </c>
      <c r="D9" s="78">
        <f>C9/$C$41</f>
        <v>1</v>
      </c>
    </row>
    <row r="10" spans="1:4">
      <c r="A10" s="32" t="s">
        <v>105</v>
      </c>
      <c r="B10" s="23" t="s">
        <v>138</v>
      </c>
      <c r="C10" s="77">
        <f>מזומנים!I8</f>
        <v>903823.24494274787</v>
      </c>
      <c r="D10" s="78">
        <f t="shared" ref="D10:D41" si="0">C10/$C$41</f>
        <v>0.2384533505798398</v>
      </c>
    </row>
    <row r="11" spans="1:4">
      <c r="A11" s="98" t="s">
        <v>1940</v>
      </c>
      <c r="B11" s="23" t="s">
        <v>139</v>
      </c>
      <c r="C11" s="77">
        <f>SUM(C12:C21)</f>
        <v>1890638.9901697142</v>
      </c>
      <c r="D11" s="78">
        <f t="shared" si="0"/>
        <v>0.49880239799697851</v>
      </c>
    </row>
    <row r="12" spans="1:4">
      <c r="A12" s="34" t="s">
        <v>105</v>
      </c>
      <c r="B12" s="24" t="s">
        <v>52</v>
      </c>
      <c r="C12" s="77">
        <v>0</v>
      </c>
      <c r="D12" s="78">
        <f t="shared" si="0"/>
        <v>0</v>
      </c>
    </row>
    <row r="13" spans="1:4">
      <c r="A13" s="34" t="s">
        <v>105</v>
      </c>
      <c r="B13" s="24" t="s">
        <v>53</v>
      </c>
      <c r="C13" s="77">
        <v>0</v>
      </c>
      <c r="D13" s="78">
        <f t="shared" si="0"/>
        <v>0</v>
      </c>
    </row>
    <row r="14" spans="1:4">
      <c r="A14" s="34" t="s">
        <v>105</v>
      </c>
      <c r="B14" s="24" t="s">
        <v>54</v>
      </c>
      <c r="C14" s="77">
        <v>0</v>
      </c>
      <c r="D14" s="78">
        <f t="shared" si="0"/>
        <v>0</v>
      </c>
    </row>
    <row r="15" spans="1:4">
      <c r="A15" s="34" t="s">
        <v>105</v>
      </c>
      <c r="B15" s="24" t="s">
        <v>55</v>
      </c>
      <c r="C15" s="77" vm="2">
        <v>977058.48154346796</v>
      </c>
      <c r="D15" s="78">
        <f t="shared" si="0"/>
        <v>0.25777481375935252</v>
      </c>
    </row>
    <row r="16" spans="1:4">
      <c r="A16" s="34" t="s">
        <v>105</v>
      </c>
      <c r="B16" s="24" t="s">
        <v>185</v>
      </c>
      <c r="C16" s="77" vm="3">
        <v>859836.04645059002</v>
      </c>
      <c r="D16" s="78">
        <f t="shared" si="0"/>
        <v>0.22684832169641034</v>
      </c>
    </row>
    <row r="17" spans="1:4">
      <c r="A17" s="34" t="s">
        <v>105</v>
      </c>
      <c r="B17" s="24" t="s">
        <v>56</v>
      </c>
      <c r="C17" s="77" vm="4">
        <v>33611.513794732004</v>
      </c>
      <c r="D17" s="78">
        <f t="shared" si="0"/>
        <v>8.8676388079862254E-3</v>
      </c>
    </row>
    <row r="18" spans="1:4">
      <c r="A18" s="34" t="s">
        <v>105</v>
      </c>
      <c r="B18" s="24" t="s">
        <v>57</v>
      </c>
      <c r="C18" s="77" vm="5">
        <v>104.26127984299998</v>
      </c>
      <c r="D18" s="78">
        <f t="shared" si="0"/>
        <v>2.7506983974372658E-5</v>
      </c>
    </row>
    <row r="19" spans="1:4">
      <c r="A19" s="34" t="s">
        <v>105</v>
      </c>
      <c r="B19" s="24" t="s">
        <v>58</v>
      </c>
      <c r="C19" s="77" vm="6">
        <v>2640.033439499</v>
      </c>
      <c r="D19" s="78">
        <f t="shared" si="0"/>
        <v>6.965131985858941E-4</v>
      </c>
    </row>
    <row r="20" spans="1:4">
      <c r="A20" s="34" t="s">
        <v>105</v>
      </c>
      <c r="B20" s="24" t="s">
        <v>59</v>
      </c>
      <c r="C20" s="77" vm="7">
        <v>17388.653661582</v>
      </c>
      <c r="D20" s="78">
        <f t="shared" si="0"/>
        <v>4.587603550669111E-3</v>
      </c>
    </row>
    <row r="21" spans="1:4">
      <c r="A21" s="34" t="s">
        <v>105</v>
      </c>
      <c r="B21" s="24" t="s">
        <v>60</v>
      </c>
      <c r="C21" s="77">
        <v>0</v>
      </c>
      <c r="D21" s="78">
        <f t="shared" si="0"/>
        <v>0</v>
      </c>
    </row>
    <row r="22" spans="1:4">
      <c r="A22" s="98" t="s">
        <v>1940</v>
      </c>
      <c r="B22" s="23" t="s">
        <v>140</v>
      </c>
      <c r="C22" s="77">
        <f>SUM(C23:C31)</f>
        <v>995769.26962871209</v>
      </c>
      <c r="D22" s="78">
        <f t="shared" si="0"/>
        <v>0.26271123261766416</v>
      </c>
    </row>
    <row r="23" spans="1:4">
      <c r="A23" s="34" t="s">
        <v>105</v>
      </c>
      <c r="B23" s="24" t="s">
        <v>61</v>
      </c>
      <c r="C23" s="77" vm="8">
        <v>973536.14098766097</v>
      </c>
      <c r="D23" s="78">
        <f t="shared" si="0"/>
        <v>0.25684552375479125</v>
      </c>
    </row>
    <row r="24" spans="1:4">
      <c r="A24" s="34" t="s">
        <v>105</v>
      </c>
      <c r="B24" s="24" t="s">
        <v>62</v>
      </c>
      <c r="C24" s="77">
        <v>0</v>
      </c>
      <c r="D24" s="78">
        <f t="shared" si="0"/>
        <v>0</v>
      </c>
    </row>
    <row r="25" spans="1:4">
      <c r="A25" s="34" t="s">
        <v>105</v>
      </c>
      <c r="B25" s="24" t="s">
        <v>54</v>
      </c>
      <c r="C25" s="77">
        <v>0</v>
      </c>
      <c r="D25" s="78">
        <f t="shared" si="0"/>
        <v>0</v>
      </c>
    </row>
    <row r="26" spans="1:4">
      <c r="A26" s="34" t="s">
        <v>105</v>
      </c>
      <c r="B26" s="24" t="s">
        <v>63</v>
      </c>
      <c r="C26" s="77">
        <f>'לא סחיר - מניות'!I9</f>
        <v>193.237857531</v>
      </c>
      <c r="D26" s="78">
        <f t="shared" si="0"/>
        <v>5.0981444485924316E-5</v>
      </c>
    </row>
    <row r="27" spans="1:4">
      <c r="A27" s="34" t="s">
        <v>105</v>
      </c>
      <c r="B27" s="24" t="s">
        <v>64</v>
      </c>
      <c r="C27" s="77" vm="9">
        <v>8721.7246332940013</v>
      </c>
      <c r="D27" s="78">
        <f t="shared" si="0"/>
        <v>2.3010300667531715E-3</v>
      </c>
    </row>
    <row r="28" spans="1:4">
      <c r="A28" s="34" t="s">
        <v>105</v>
      </c>
      <c r="B28" s="24" t="s">
        <v>65</v>
      </c>
      <c r="C28" s="77">
        <v>0</v>
      </c>
      <c r="D28" s="78">
        <f t="shared" si="0"/>
        <v>0</v>
      </c>
    </row>
    <row r="29" spans="1:4">
      <c r="A29" s="34" t="s">
        <v>105</v>
      </c>
      <c r="B29" s="24" t="s">
        <v>152</v>
      </c>
      <c r="C29" s="77" vm="10">
        <v>28.288411683999989</v>
      </c>
      <c r="D29" s="78">
        <f t="shared" si="0"/>
        <v>7.4632585368602387E-6</v>
      </c>
    </row>
    <row r="30" spans="1:4">
      <c r="A30" s="34" t="s">
        <v>105</v>
      </c>
      <c r="B30" s="24" t="s">
        <v>86</v>
      </c>
      <c r="C30" s="77" vm="11">
        <v>13289.877738542009</v>
      </c>
      <c r="D30" s="78">
        <f t="shared" si="0"/>
        <v>3.5062340930969368E-3</v>
      </c>
    </row>
    <row r="31" spans="1:4">
      <c r="A31" s="34" t="s">
        <v>105</v>
      </c>
      <c r="B31" s="24" t="s">
        <v>66</v>
      </c>
      <c r="C31" s="77">
        <v>0</v>
      </c>
      <c r="D31" s="78">
        <f t="shared" si="0"/>
        <v>0</v>
      </c>
    </row>
    <row r="32" spans="1:4">
      <c r="A32" s="34" t="s">
        <v>105</v>
      </c>
      <c r="B32" s="23" t="s">
        <v>141</v>
      </c>
      <c r="C32" s="77">
        <v>0</v>
      </c>
      <c r="D32" s="78">
        <f t="shared" si="0"/>
        <v>0</v>
      </c>
    </row>
    <row r="33" spans="1:4">
      <c r="A33" s="34" t="s">
        <v>105</v>
      </c>
      <c r="B33" s="23" t="s">
        <v>142</v>
      </c>
      <c r="C33" s="77">
        <v>0</v>
      </c>
      <c r="D33" s="78">
        <f t="shared" si="0"/>
        <v>0</v>
      </c>
    </row>
    <row r="34" spans="1:4">
      <c r="A34" s="34" t="s">
        <v>105</v>
      </c>
      <c r="B34" s="23" t="s">
        <v>143</v>
      </c>
      <c r="C34" s="77">
        <v>0</v>
      </c>
      <c r="D34" s="78">
        <f t="shared" si="0"/>
        <v>0</v>
      </c>
    </row>
    <row r="35" spans="1:4">
      <c r="A35" s="34" t="s">
        <v>105</v>
      </c>
      <c r="B35" s="35" t="s">
        <v>144</v>
      </c>
      <c r="C35" s="77">
        <v>0</v>
      </c>
      <c r="D35" s="78">
        <f t="shared" si="0"/>
        <v>0</v>
      </c>
    </row>
    <row r="36" spans="1:4">
      <c r="A36" s="34" t="s">
        <v>105</v>
      </c>
      <c r="B36" s="23" t="s">
        <v>145</v>
      </c>
      <c r="C36" s="77">
        <f>'השקעות אחרות '!H8</f>
        <v>125.15304932561615</v>
      </c>
      <c r="D36" s="78">
        <f t="shared" si="0"/>
        <v>3.301880551751856E-5</v>
      </c>
    </row>
    <row r="37" spans="1:4">
      <c r="A37" s="105" t="s">
        <v>1940</v>
      </c>
      <c r="B37" s="45" t="s">
        <v>147</v>
      </c>
      <c r="C37" s="77">
        <f>SUM(C38:C40)</f>
        <v>0</v>
      </c>
      <c r="D37" s="78">
        <f t="shared" si="0"/>
        <v>0</v>
      </c>
    </row>
    <row r="38" spans="1:4">
      <c r="A38" s="34" t="s">
        <v>105</v>
      </c>
      <c r="B38" s="46" t="s">
        <v>148</v>
      </c>
      <c r="C38" s="77">
        <v>0</v>
      </c>
      <c r="D38" s="78">
        <f t="shared" si="0"/>
        <v>0</v>
      </c>
    </row>
    <row r="39" spans="1:4">
      <c r="A39" s="34" t="s">
        <v>105</v>
      </c>
      <c r="B39" s="46" t="s">
        <v>170</v>
      </c>
      <c r="C39" s="77">
        <v>0</v>
      </c>
      <c r="D39" s="78">
        <f t="shared" si="0"/>
        <v>0</v>
      </c>
    </row>
    <row r="40" spans="1:4">
      <c r="A40" s="34" t="s">
        <v>105</v>
      </c>
      <c r="B40" s="46" t="s">
        <v>149</v>
      </c>
      <c r="C40" s="77">
        <v>0</v>
      </c>
      <c r="D40" s="78">
        <f t="shared" si="0"/>
        <v>0</v>
      </c>
    </row>
    <row r="41" spans="1:4">
      <c r="A41" s="98" t="s">
        <v>1940</v>
      </c>
      <c r="B41" s="46" t="s">
        <v>67</v>
      </c>
      <c r="C41" s="77">
        <f>C37+C9</f>
        <v>3790356.6577904997</v>
      </c>
      <c r="D41" s="78">
        <f t="shared" si="0"/>
        <v>1</v>
      </c>
    </row>
    <row r="42" spans="1:4">
      <c r="A42" s="34" t="s">
        <v>105</v>
      </c>
      <c r="B42" s="46" t="s">
        <v>146</v>
      </c>
      <c r="C42" s="77">
        <f>'יתרת התחייבות להשקעה'!B8</f>
        <v>8600.0797471547339</v>
      </c>
      <c r="D42" s="106" t="s">
        <v>1940</v>
      </c>
    </row>
    <row r="43" spans="1:4">
      <c r="A43" s="98" t="s">
        <v>1940</v>
      </c>
      <c r="B43" s="5" t="s">
        <v>90</v>
      </c>
      <c r="C43" s="98" t="s">
        <v>1940</v>
      </c>
      <c r="D43" s="98" t="s">
        <v>1940</v>
      </c>
    </row>
    <row r="44" spans="1:4">
      <c r="A44" s="98" t="s">
        <v>1940</v>
      </c>
      <c r="B44" s="107" t="s">
        <v>1940</v>
      </c>
      <c r="C44" s="49" t="s">
        <v>131</v>
      </c>
      <c r="D44" s="29" t="s">
        <v>85</v>
      </c>
    </row>
    <row r="45" spans="1:4">
      <c r="A45" s="98" t="s">
        <v>1940</v>
      </c>
      <c r="B45" s="107" t="s">
        <v>1940</v>
      </c>
      <c r="C45" s="50" t="s">
        <v>0</v>
      </c>
      <c r="D45" s="19" t="s">
        <v>1</v>
      </c>
    </row>
    <row r="46" spans="1:4">
      <c r="A46" s="98" t="s">
        <v>1940</v>
      </c>
      <c r="B46" s="107" t="s">
        <v>1940</v>
      </c>
      <c r="C46" s="79" t="s">
        <v>114</v>
      </c>
      <c r="D46" s="80" vm="12">
        <v>2.4752999999999998</v>
      </c>
    </row>
    <row r="47" spans="1:4">
      <c r="A47" s="98" t="s">
        <v>1940</v>
      </c>
      <c r="B47" s="107" t="s">
        <v>1940</v>
      </c>
      <c r="C47" s="79" t="s">
        <v>121</v>
      </c>
      <c r="D47" s="80">
        <v>0.74744976816074182</v>
      </c>
    </row>
    <row r="48" spans="1:4">
      <c r="A48" s="98" t="s">
        <v>1940</v>
      </c>
      <c r="B48" s="107" t="s">
        <v>1940</v>
      </c>
      <c r="C48" s="79" t="s">
        <v>118</v>
      </c>
      <c r="D48" s="80" vm="13">
        <v>2.7391000000000001</v>
      </c>
    </row>
    <row r="49" spans="1:4">
      <c r="A49" s="98" t="s">
        <v>1940</v>
      </c>
      <c r="B49" s="108" t="s">
        <v>1940</v>
      </c>
      <c r="C49" s="79" t="s">
        <v>1868</v>
      </c>
      <c r="D49" s="80" vm="14">
        <v>4.3135000000000003</v>
      </c>
    </row>
    <row r="50" spans="1:4">
      <c r="A50" s="98" t="s">
        <v>1940</v>
      </c>
      <c r="B50" s="107" t="s">
        <v>1940</v>
      </c>
      <c r="C50" s="79" t="s">
        <v>112</v>
      </c>
      <c r="D50" s="80" vm="15">
        <v>4.0115999999999996</v>
      </c>
    </row>
    <row r="51" spans="1:4">
      <c r="A51" s="98" t="s">
        <v>1940</v>
      </c>
      <c r="B51" s="107" t="s">
        <v>1940</v>
      </c>
      <c r="C51" s="79" t="s">
        <v>113</v>
      </c>
      <c r="D51" s="80" vm="16">
        <v>4.6208999999999998</v>
      </c>
    </row>
    <row r="52" spans="1:4">
      <c r="A52" s="98" t="s">
        <v>1940</v>
      </c>
      <c r="B52" s="107" t="s">
        <v>1940</v>
      </c>
      <c r="C52" s="79" t="s">
        <v>115</v>
      </c>
      <c r="D52" s="80">
        <v>0.46448192400783739</v>
      </c>
    </row>
    <row r="53" spans="1:4">
      <c r="A53" s="98" t="s">
        <v>1940</v>
      </c>
      <c r="B53" s="107" t="s">
        <v>1940</v>
      </c>
      <c r="C53" s="79" t="s">
        <v>119</v>
      </c>
      <c r="D53" s="80">
        <v>2.5637E-2</v>
      </c>
    </row>
    <row r="54" spans="1:4">
      <c r="A54" s="98" t="s">
        <v>1940</v>
      </c>
      <c r="B54" s="107" t="s">
        <v>1940</v>
      </c>
      <c r="C54" s="79" t="s">
        <v>120</v>
      </c>
      <c r="D54" s="80">
        <v>0.2137704222363675</v>
      </c>
    </row>
    <row r="55" spans="1:4">
      <c r="A55" s="98" t="s">
        <v>1940</v>
      </c>
      <c r="B55" s="107" t="s">
        <v>1940</v>
      </c>
      <c r="C55" s="79" t="s">
        <v>117</v>
      </c>
      <c r="D55" s="80" vm="17">
        <v>0.53820000000000001</v>
      </c>
    </row>
    <row r="56" spans="1:4">
      <c r="A56" s="98" t="s">
        <v>1940</v>
      </c>
      <c r="B56" s="107" t="s">
        <v>1940</v>
      </c>
      <c r="C56" s="79" t="s">
        <v>1869</v>
      </c>
      <c r="D56" s="80">
        <v>2.2929893999999997</v>
      </c>
    </row>
    <row r="57" spans="1:4">
      <c r="A57" s="98" t="s">
        <v>1940</v>
      </c>
      <c r="B57" s="107" t="s">
        <v>1940</v>
      </c>
      <c r="C57" s="79" t="s">
        <v>116</v>
      </c>
      <c r="D57" s="80" vm="18">
        <v>0.36270000000000002</v>
      </c>
    </row>
    <row r="58" spans="1:4">
      <c r="A58" s="98" t="s">
        <v>1940</v>
      </c>
      <c r="B58" s="107" t="s">
        <v>1940</v>
      </c>
      <c r="C58" s="79" t="s">
        <v>110</v>
      </c>
      <c r="D58" s="80" vm="19">
        <v>3.6269999999999998</v>
      </c>
    </row>
    <row r="59" spans="1:4">
      <c r="A59" s="98" t="s">
        <v>1940</v>
      </c>
      <c r="B59" s="107" t="s">
        <v>1940</v>
      </c>
      <c r="C59" s="79" t="s">
        <v>122</v>
      </c>
      <c r="D59" s="80" vm="20">
        <v>0.19539999999999999</v>
      </c>
    </row>
    <row r="60" spans="1:4">
      <c r="A60" s="98" t="s">
        <v>1940</v>
      </c>
      <c r="B60" s="107" t="s">
        <v>1940</v>
      </c>
      <c r="C60" s="79" t="s">
        <v>1870</v>
      </c>
      <c r="D60" s="80" vm="21">
        <v>0.35589999999999999</v>
      </c>
    </row>
    <row r="61" spans="1:4">
      <c r="A61" s="98" t="s">
        <v>1940</v>
      </c>
      <c r="B61" s="107" t="s">
        <v>1940</v>
      </c>
      <c r="C61" s="79" t="s">
        <v>1871</v>
      </c>
      <c r="D61" s="80">
        <v>4.0537957812358541E-2</v>
      </c>
    </row>
    <row r="62" spans="1:4">
      <c r="A62" s="98" t="s">
        <v>1940</v>
      </c>
      <c r="B62" s="107" t="s">
        <v>1940</v>
      </c>
      <c r="C62" s="79" t="s">
        <v>1872</v>
      </c>
      <c r="D62" s="80">
        <v>0.51084507042253524</v>
      </c>
    </row>
    <row r="63" spans="1:4">
      <c r="A63" s="98" t="s">
        <v>1940</v>
      </c>
      <c r="B63" s="107" t="s">
        <v>1940</v>
      </c>
      <c r="C63" s="79" t="s">
        <v>111</v>
      </c>
      <c r="D63" s="80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36.42578125" style="2" bestFit="1" customWidth="1"/>
    <col min="2" max="2" width="49.42578125" style="2" bestFit="1" customWidth="1"/>
    <col min="3" max="3" width="14.42578125" style="2" customWidth="1"/>
    <col min="4" max="4" width="7.85546875" style="1" customWidth="1"/>
    <col min="5" max="5" width="11.42578125" style="1" customWidth="1"/>
    <col min="6" max="6" width="12.28515625" style="1" bestFit="1" customWidth="1"/>
    <col min="7" max="7" width="14.5703125" style="1" customWidth="1"/>
    <col min="8" max="8" width="16.42578125" style="1" customWidth="1"/>
    <col min="9" max="9" width="11.28515625" style="1" bestFit="1" customWidth="1"/>
    <col min="10" max="10" width="28" style="1" customWidth="1"/>
    <col min="11" max="11" width="24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124</v>
      </c>
      <c r="B1" s="36" t="s" vm="1">
        <v>191</v>
      </c>
    </row>
    <row r="2" spans="1:11">
      <c r="A2" s="36" t="s">
        <v>123</v>
      </c>
      <c r="B2" s="36" t="s">
        <v>192</v>
      </c>
    </row>
    <row r="3" spans="1:11">
      <c r="A3" s="36" t="s">
        <v>125</v>
      </c>
      <c r="B3" s="36" t="s">
        <v>193</v>
      </c>
    </row>
    <row r="4" spans="1:11">
      <c r="A4" s="36" t="s">
        <v>126</v>
      </c>
      <c r="B4" s="36">
        <v>2142</v>
      </c>
    </row>
    <row r="5" spans="1:11" s="3" customFormat="1">
      <c r="A5" s="53" t="s">
        <v>95</v>
      </c>
      <c r="B5" s="39" t="s">
        <v>34</v>
      </c>
      <c r="C5" s="39" t="s">
        <v>97</v>
      </c>
      <c r="D5" s="39" t="s">
        <v>14</v>
      </c>
      <c r="E5" s="39" t="s">
        <v>50</v>
      </c>
      <c r="F5" s="39" t="s">
        <v>83</v>
      </c>
      <c r="G5" s="39" t="s">
        <v>16</v>
      </c>
      <c r="H5" s="39" t="s">
        <v>18</v>
      </c>
      <c r="I5" s="39" t="s">
        <v>46</v>
      </c>
      <c r="J5" s="39" t="s">
        <v>127</v>
      </c>
      <c r="K5" s="41" t="s">
        <v>128</v>
      </c>
    </row>
    <row r="6" spans="1:11" s="3" customFormat="1">
      <c r="A6" s="109" t="s">
        <v>1940</v>
      </c>
      <c r="B6" s="110" t="s">
        <v>1940</v>
      </c>
      <c r="C6" s="110" t="s">
        <v>1940</v>
      </c>
      <c r="D6" s="110" t="s">
        <v>1940</v>
      </c>
      <c r="E6" s="110" t="s">
        <v>1940</v>
      </c>
      <c r="F6" s="110" t="s">
        <v>1940</v>
      </c>
      <c r="G6" s="12" t="s">
        <v>19</v>
      </c>
      <c r="H6" s="12" t="s">
        <v>19</v>
      </c>
      <c r="I6" s="12" t="s">
        <v>172</v>
      </c>
      <c r="J6" s="12" t="s">
        <v>19</v>
      </c>
      <c r="K6" s="13" t="s">
        <v>19</v>
      </c>
    </row>
    <row r="7" spans="1:11" s="4" customFormat="1" ht="20.25">
      <c r="A7" s="111" t="s">
        <v>1940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5" t="s">
        <v>33</v>
      </c>
      <c r="B8" s="112" t="s">
        <v>1940</v>
      </c>
      <c r="C8" s="112" t="s">
        <v>1940</v>
      </c>
      <c r="D8" s="112" t="s">
        <v>1940</v>
      </c>
      <c r="E8" s="112" t="s">
        <v>1940</v>
      </c>
      <c r="F8" s="112" t="s">
        <v>1940</v>
      </c>
      <c r="G8" s="112" t="s">
        <v>1940</v>
      </c>
      <c r="H8" s="112" t="s">
        <v>1940</v>
      </c>
      <c r="I8" s="60">
        <f>I9+I51</f>
        <v>903823.24494274787</v>
      </c>
      <c r="J8" s="61">
        <f>IFERROR(I8/$I$8,0)</f>
        <v>1</v>
      </c>
      <c r="K8" s="61">
        <f>I8/'סכום נכסי הקרן'!$C$41</f>
        <v>0.2384533505798398</v>
      </c>
    </row>
    <row r="9" spans="1:11">
      <c r="A9" s="56" t="s">
        <v>163</v>
      </c>
      <c r="B9" s="113" t="s">
        <v>1940</v>
      </c>
      <c r="C9" s="113" t="s">
        <v>1940</v>
      </c>
      <c r="D9" s="113" t="s">
        <v>1940</v>
      </c>
      <c r="E9" s="113" t="s">
        <v>1940</v>
      </c>
      <c r="F9" s="113" t="s">
        <v>1940</v>
      </c>
      <c r="G9" s="113" t="s">
        <v>1940</v>
      </c>
      <c r="H9" s="113" t="s">
        <v>1940</v>
      </c>
      <c r="I9" s="63">
        <f>I10+I19</f>
        <v>863915.92826082185</v>
      </c>
      <c r="J9" s="64">
        <f t="shared" ref="J9:J51" si="0">IFERROR(I9/$I$8,0)</f>
        <v>0.95584610497105116</v>
      </c>
      <c r="K9" s="64">
        <f>I9/'סכום נכסי הקרן'!$C$41</f>
        <v>0.22792470636903639</v>
      </c>
    </row>
    <row r="10" spans="1:11">
      <c r="A10" s="57" t="s">
        <v>31</v>
      </c>
      <c r="B10" s="113" t="s">
        <v>1940</v>
      </c>
      <c r="C10" s="113" t="s">
        <v>1940</v>
      </c>
      <c r="D10" s="113" t="s">
        <v>1940</v>
      </c>
      <c r="E10" s="113" t="s">
        <v>1940</v>
      </c>
      <c r="F10" s="113" t="s">
        <v>1940</v>
      </c>
      <c r="G10" s="113" t="s">
        <v>1940</v>
      </c>
      <c r="H10" s="113" t="s">
        <v>1940</v>
      </c>
      <c r="I10" s="63">
        <f>SUM(I11:I17)</f>
        <v>600278.87563499296</v>
      </c>
      <c r="J10" s="64">
        <f t="shared" si="0"/>
        <v>0.66415516418037823</v>
      </c>
      <c r="K10" s="64">
        <f>I10/'סכום נכסי הקרן'!$C$41</f>
        <v>0.15837002420371479</v>
      </c>
    </row>
    <row r="11" spans="1:11">
      <c r="A11" s="58" t="s">
        <v>1873</v>
      </c>
      <c r="B11" s="54">
        <v>30011000</v>
      </c>
      <c r="C11" s="54">
        <v>11</v>
      </c>
      <c r="D11" s="54" t="s">
        <v>1879</v>
      </c>
      <c r="E11" s="54" t="s">
        <v>1874</v>
      </c>
      <c r="F11" s="65" t="s">
        <v>111</v>
      </c>
      <c r="G11" s="114" t="s">
        <v>1940</v>
      </c>
      <c r="H11" s="114" t="s">
        <v>1940</v>
      </c>
      <c r="I11" s="66">
        <v>45897.800068388999</v>
      </c>
      <c r="J11" s="68">
        <f t="shared" si="0"/>
        <v>5.0781831873881897E-2</v>
      </c>
      <c r="K11" s="68">
        <f>I11/'סכום נכסי הקרן'!$C$41</f>
        <v>1.2109097958909243E-2</v>
      </c>
    </row>
    <row r="12" spans="1:11">
      <c r="A12" s="58" t="s">
        <v>1875</v>
      </c>
      <c r="B12" s="54">
        <v>30012000</v>
      </c>
      <c r="C12" s="54">
        <v>12</v>
      </c>
      <c r="D12" s="54" t="s">
        <v>1879</v>
      </c>
      <c r="E12" s="54" t="s">
        <v>1874</v>
      </c>
      <c r="F12" s="65" t="s">
        <v>111</v>
      </c>
      <c r="G12" s="114" t="s">
        <v>1940</v>
      </c>
      <c r="H12" s="114" t="s">
        <v>1940</v>
      </c>
      <c r="I12" s="66">
        <v>38448.685351726002</v>
      </c>
      <c r="J12" s="68">
        <f t="shared" si="0"/>
        <v>4.2540049248414175E-2</v>
      </c>
      <c r="K12" s="68">
        <f>I12/'סכום נכסי הקרן'!$C$41</f>
        <v>1.0143817277115755E-2</v>
      </c>
    </row>
    <row r="13" spans="1:11">
      <c r="A13" s="58" t="s">
        <v>1876</v>
      </c>
      <c r="B13" s="54">
        <v>34810000</v>
      </c>
      <c r="C13" s="54">
        <v>10</v>
      </c>
      <c r="D13" s="54" t="s">
        <v>1879</v>
      </c>
      <c r="E13" s="54" t="s">
        <v>1874</v>
      </c>
      <c r="F13" s="65" t="s">
        <v>111</v>
      </c>
      <c r="G13" s="114" t="s">
        <v>1940</v>
      </c>
      <c r="H13" s="114" t="s">
        <v>1940</v>
      </c>
      <c r="I13" s="66">
        <v>47.242466344</v>
      </c>
      <c r="J13" s="68">
        <f t="shared" si="0"/>
        <v>5.2269585461914677E-5</v>
      </c>
      <c r="K13" s="68">
        <f>I13/'סכום נכסי הקרן'!$C$41</f>
        <v>1.2463857786812837E-5</v>
      </c>
    </row>
    <row r="14" spans="1:11">
      <c r="A14" s="58" t="s">
        <v>1876</v>
      </c>
      <c r="B14" s="54">
        <v>34110000</v>
      </c>
      <c r="C14" s="54">
        <v>10</v>
      </c>
      <c r="D14" s="54" t="s">
        <v>1879</v>
      </c>
      <c r="E14" s="54" t="s">
        <v>1874</v>
      </c>
      <c r="F14" s="65" t="s">
        <v>111</v>
      </c>
      <c r="G14" s="114" t="s">
        <v>1940</v>
      </c>
      <c r="H14" s="114" t="s">
        <v>1940</v>
      </c>
      <c r="I14" s="66">
        <v>50447.436237045993</v>
      </c>
      <c r="J14" s="68">
        <f t="shared" si="0"/>
        <v>5.5815599476246661E-2</v>
      </c>
      <c r="K14" s="68">
        <f>I14/'סכום נכסי הקרן'!$C$41</f>
        <v>1.3309416709733367E-2</v>
      </c>
    </row>
    <row r="15" spans="1:11">
      <c r="A15" s="58" t="s">
        <v>1876</v>
      </c>
      <c r="B15" s="54">
        <v>30110000</v>
      </c>
      <c r="C15" s="54">
        <v>10</v>
      </c>
      <c r="D15" s="54" t="s">
        <v>1879</v>
      </c>
      <c r="E15" s="54" t="s">
        <v>1874</v>
      </c>
      <c r="F15" s="65" t="s">
        <v>111</v>
      </c>
      <c r="G15" s="114" t="s">
        <v>1940</v>
      </c>
      <c r="H15" s="114" t="s">
        <v>1940</v>
      </c>
      <c r="I15" s="66">
        <v>429817.86973999999</v>
      </c>
      <c r="J15" s="68">
        <f t="shared" si="0"/>
        <v>0.47555522846419662</v>
      </c>
      <c r="K15" s="68">
        <f>I15/'סכום נכסי הקרן'!$C$41</f>
        <v>0.11339773761304887</v>
      </c>
    </row>
    <row r="16" spans="1:11">
      <c r="A16" s="58" t="s">
        <v>1877</v>
      </c>
      <c r="B16" s="54">
        <v>30120000</v>
      </c>
      <c r="C16" s="54">
        <v>20</v>
      </c>
      <c r="D16" s="54" t="s">
        <v>1879</v>
      </c>
      <c r="E16" s="54" t="s">
        <v>1874</v>
      </c>
      <c r="F16" s="65" t="s">
        <v>111</v>
      </c>
      <c r="G16" s="114" t="s">
        <v>1940</v>
      </c>
      <c r="H16" s="114" t="s">
        <v>1940</v>
      </c>
      <c r="I16" s="66">
        <v>9285.4197314880003</v>
      </c>
      <c r="J16" s="68">
        <f t="shared" si="0"/>
        <v>1.0273490733330474E-2</v>
      </c>
      <c r="K16" s="68">
        <f>I16/'סכום נכסי הקרן'!$C$41</f>
        <v>2.449748287513587E-3</v>
      </c>
    </row>
    <row r="17" spans="1:11">
      <c r="A17" s="58" t="s">
        <v>1878</v>
      </c>
      <c r="B17" s="54">
        <v>30026000</v>
      </c>
      <c r="C17" s="54">
        <v>26</v>
      </c>
      <c r="D17" s="54" t="s">
        <v>1879</v>
      </c>
      <c r="E17" s="54" t="s">
        <v>1874</v>
      </c>
      <c r="F17" s="65" t="s">
        <v>111</v>
      </c>
      <c r="G17" s="114" t="s">
        <v>1940</v>
      </c>
      <c r="H17" s="114" t="s">
        <v>1940</v>
      </c>
      <c r="I17" s="66">
        <v>26334.422039999998</v>
      </c>
      <c r="J17" s="68">
        <f t="shared" si="0"/>
        <v>2.9136694798846577E-2</v>
      </c>
      <c r="K17" s="68">
        <f>I17/'סכום נכסי הקרן'!$C$41</f>
        <v>6.9477424996071575E-3</v>
      </c>
    </row>
    <row r="18" spans="1:11">
      <c r="A18" s="115" t="s">
        <v>1940</v>
      </c>
      <c r="B18" s="116" t="s">
        <v>1940</v>
      </c>
      <c r="C18" s="116" t="s">
        <v>1940</v>
      </c>
      <c r="D18" s="116" t="s">
        <v>1940</v>
      </c>
      <c r="E18" s="116" t="s">
        <v>1940</v>
      </c>
      <c r="F18" s="116" t="s">
        <v>1940</v>
      </c>
      <c r="G18" s="116" t="s">
        <v>1940</v>
      </c>
      <c r="H18" s="116" t="s">
        <v>1940</v>
      </c>
      <c r="I18" s="116" t="s">
        <v>1940</v>
      </c>
      <c r="J18" s="116" t="s">
        <v>1940</v>
      </c>
      <c r="K18" s="116" t="s">
        <v>1940</v>
      </c>
    </row>
    <row r="19" spans="1:11">
      <c r="A19" s="57" t="s">
        <v>32</v>
      </c>
      <c r="B19" s="113" t="s">
        <v>1940</v>
      </c>
      <c r="C19" s="113" t="s">
        <v>1940</v>
      </c>
      <c r="D19" s="113" t="s">
        <v>1940</v>
      </c>
      <c r="E19" s="113" t="s">
        <v>1940</v>
      </c>
      <c r="F19" s="113" t="s">
        <v>1940</v>
      </c>
      <c r="G19" s="113" t="s">
        <v>1940</v>
      </c>
      <c r="H19" s="113" t="s">
        <v>1940</v>
      </c>
      <c r="I19" s="63">
        <f>SUM(I20:I49)</f>
        <v>263637.05262582895</v>
      </c>
      <c r="J19" s="64">
        <f t="shared" si="0"/>
        <v>0.29169094079067293</v>
      </c>
      <c r="K19" s="64">
        <f>I19/'סכום נכסי הקרן'!$C$41</f>
        <v>6.9554682165321624E-2</v>
      </c>
    </row>
    <row r="20" spans="1:11">
      <c r="A20" s="58" t="s">
        <v>1873</v>
      </c>
      <c r="B20" s="54">
        <v>32011000</v>
      </c>
      <c r="C20" s="54">
        <v>11</v>
      </c>
      <c r="D20" s="54" t="s">
        <v>1879</v>
      </c>
      <c r="E20" s="54" t="s">
        <v>1874</v>
      </c>
      <c r="F20" s="65" t="s">
        <v>112</v>
      </c>
      <c r="G20" s="116" t="s">
        <v>1940</v>
      </c>
      <c r="H20" s="114" t="s">
        <v>1940</v>
      </c>
      <c r="I20" s="66">
        <v>1930.271906638</v>
      </c>
      <c r="J20" s="68">
        <f t="shared" si="0"/>
        <v>2.1356741126527146E-3</v>
      </c>
      <c r="K20" s="68">
        <f>I20/'סכום נכסי הקרן'!$C$41</f>
        <v>5.0925864790866602E-4</v>
      </c>
    </row>
    <row r="21" spans="1:11">
      <c r="A21" s="58" t="s">
        <v>1873</v>
      </c>
      <c r="B21" s="54">
        <v>31211000</v>
      </c>
      <c r="C21" s="54">
        <v>11</v>
      </c>
      <c r="D21" s="54" t="s">
        <v>1879</v>
      </c>
      <c r="E21" s="54" t="s">
        <v>1874</v>
      </c>
      <c r="F21" s="65" t="s">
        <v>114</v>
      </c>
      <c r="G21" s="116" t="s">
        <v>1940</v>
      </c>
      <c r="H21" s="114" t="s">
        <v>1940</v>
      </c>
      <c r="I21" s="66">
        <v>37.530681960000003</v>
      </c>
      <c r="J21" s="68">
        <f t="shared" si="0"/>
        <v>4.1524360177721874E-5</v>
      </c>
      <c r="K21" s="68">
        <f>I21/'סכום נכסי הקרן'!$C$41</f>
        <v>9.9016228150618517E-6</v>
      </c>
    </row>
    <row r="22" spans="1:11">
      <c r="A22" s="58" t="s">
        <v>1873</v>
      </c>
      <c r="B22" s="54">
        <v>30211000</v>
      </c>
      <c r="C22" s="54">
        <v>11</v>
      </c>
      <c r="D22" s="54" t="s">
        <v>1879</v>
      </c>
      <c r="E22" s="54" t="s">
        <v>1874</v>
      </c>
      <c r="F22" s="65" t="s">
        <v>113</v>
      </c>
      <c r="G22" s="116" t="s">
        <v>1940</v>
      </c>
      <c r="H22" s="114" t="s">
        <v>1940</v>
      </c>
      <c r="I22" s="66">
        <v>10.139705551</v>
      </c>
      <c r="J22" s="68">
        <f t="shared" si="0"/>
        <v>1.121868197984031E-5</v>
      </c>
      <c r="K22" s="68">
        <f>I22/'סכום נכסי הקרן'!$C$41</f>
        <v>2.6751323071825928E-6</v>
      </c>
    </row>
    <row r="23" spans="1:11">
      <c r="A23" s="58" t="s">
        <v>1873</v>
      </c>
      <c r="B23" s="54">
        <v>30311000</v>
      </c>
      <c r="C23" s="54">
        <v>11</v>
      </c>
      <c r="D23" s="54" t="s">
        <v>1879</v>
      </c>
      <c r="E23" s="54" t="s">
        <v>1874</v>
      </c>
      <c r="F23" s="65" t="s">
        <v>110</v>
      </c>
      <c r="G23" s="116" t="s">
        <v>1940</v>
      </c>
      <c r="H23" s="114" t="s">
        <v>1940</v>
      </c>
      <c r="I23" s="66">
        <v>30259.732606062997</v>
      </c>
      <c r="J23" s="68">
        <f t="shared" si="0"/>
        <v>3.3479701673284339E-2</v>
      </c>
      <c r="K23" s="68">
        <f>I23/'סכום נכסי הקרן'!$C$41</f>
        <v>7.9833470404081196E-3</v>
      </c>
    </row>
    <row r="24" spans="1:11">
      <c r="A24" s="58" t="s">
        <v>1875</v>
      </c>
      <c r="B24" s="54">
        <v>32012000</v>
      </c>
      <c r="C24" s="54">
        <v>12</v>
      </c>
      <c r="D24" s="54" t="s">
        <v>1879</v>
      </c>
      <c r="E24" s="54" t="s">
        <v>1874</v>
      </c>
      <c r="F24" s="65" t="s">
        <v>112</v>
      </c>
      <c r="G24" s="116" t="s">
        <v>1940</v>
      </c>
      <c r="H24" s="114" t="s">
        <v>1940</v>
      </c>
      <c r="I24" s="66">
        <v>9.7545400000000008E-3</v>
      </c>
      <c r="J24" s="68">
        <f t="shared" si="0"/>
        <v>1.079253056898077E-8</v>
      </c>
      <c r="K24" s="68">
        <f>I24/'סכום נכסי הקרן'!$C$41</f>
        <v>2.5735150754088093E-9</v>
      </c>
    </row>
    <row r="25" spans="1:11">
      <c r="A25" s="58" t="s">
        <v>1875</v>
      </c>
      <c r="B25" s="54">
        <v>30312000</v>
      </c>
      <c r="C25" s="54">
        <v>12</v>
      </c>
      <c r="D25" s="54" t="s">
        <v>1879</v>
      </c>
      <c r="E25" s="54" t="s">
        <v>1874</v>
      </c>
      <c r="F25" s="65" t="s">
        <v>110</v>
      </c>
      <c r="G25" s="116" t="s">
        <v>1940</v>
      </c>
      <c r="H25" s="114" t="s">
        <v>1940</v>
      </c>
      <c r="I25" s="66">
        <v>33018.769107624998</v>
      </c>
      <c r="J25" s="68">
        <f t="shared" si="0"/>
        <v>3.6532330068271869E-2</v>
      </c>
      <c r="K25" s="68">
        <f>I25/'סכום נכסי הקרן'!$C$41</f>
        <v>8.7112565092680536E-3</v>
      </c>
    </row>
    <row r="26" spans="1:11">
      <c r="A26" s="58" t="s">
        <v>1875</v>
      </c>
      <c r="B26" s="54">
        <v>30212000</v>
      </c>
      <c r="C26" s="54">
        <v>12</v>
      </c>
      <c r="D26" s="54" t="s">
        <v>1879</v>
      </c>
      <c r="E26" s="54" t="s">
        <v>1874</v>
      </c>
      <c r="F26" s="65" t="s">
        <v>113</v>
      </c>
      <c r="G26" s="116" t="s">
        <v>1940</v>
      </c>
      <c r="H26" s="114" t="s">
        <v>1940</v>
      </c>
      <c r="I26" s="66">
        <v>4.3215199999999997E-3</v>
      </c>
      <c r="J26" s="68">
        <f t="shared" si="0"/>
        <v>4.7813773591027126E-9</v>
      </c>
      <c r="K26" s="68">
        <f>I26/'סכום נכסי הקרן'!$C$41</f>
        <v>1.1401354516646275E-9</v>
      </c>
    </row>
    <row r="27" spans="1:11">
      <c r="A27" s="58" t="s">
        <v>1875</v>
      </c>
      <c r="B27" s="54">
        <v>31712000</v>
      </c>
      <c r="C27" s="54">
        <v>12</v>
      </c>
      <c r="D27" s="54" t="s">
        <v>1879</v>
      </c>
      <c r="E27" s="54" t="s">
        <v>1874</v>
      </c>
      <c r="F27" s="65" t="s">
        <v>119</v>
      </c>
      <c r="G27" s="116" t="s">
        <v>1940</v>
      </c>
      <c r="H27" s="114" t="s">
        <v>1940</v>
      </c>
      <c r="I27" s="66">
        <v>6.1202059689999997</v>
      </c>
      <c r="J27" s="68">
        <f t="shared" si="0"/>
        <v>6.7714633400335712E-6</v>
      </c>
      <c r="K27" s="68">
        <f>I27/'סכום נכסי הקרן'!$C$41</f>
        <v>1.6146781217595579E-6</v>
      </c>
    </row>
    <row r="28" spans="1:11">
      <c r="A28" s="58" t="s">
        <v>1875</v>
      </c>
      <c r="B28" s="54">
        <v>31112000</v>
      </c>
      <c r="C28" s="54">
        <v>12</v>
      </c>
      <c r="D28" s="54" t="s">
        <v>1879</v>
      </c>
      <c r="E28" s="54" t="s">
        <v>1874</v>
      </c>
      <c r="F28" s="65" t="s">
        <v>118</v>
      </c>
      <c r="G28" s="116" t="s">
        <v>1940</v>
      </c>
      <c r="H28" s="114" t="s">
        <v>1940</v>
      </c>
      <c r="I28" s="66">
        <v>1.3789497149999996</v>
      </c>
      <c r="J28" s="68">
        <f t="shared" si="0"/>
        <v>1.5256851632393547E-6</v>
      </c>
      <c r="K28" s="68">
        <f>I28/'סכום נכסי הקרן'!$C$41</f>
        <v>3.6380473910437394E-7</v>
      </c>
    </row>
    <row r="29" spans="1:11">
      <c r="A29" s="58" t="s">
        <v>1876</v>
      </c>
      <c r="B29" s="54">
        <v>32610000</v>
      </c>
      <c r="C29" s="54">
        <v>10</v>
      </c>
      <c r="D29" s="54" t="s">
        <v>1879</v>
      </c>
      <c r="E29" s="54" t="s">
        <v>1874</v>
      </c>
      <c r="F29" s="65" t="s">
        <v>115</v>
      </c>
      <c r="G29" s="116" t="s">
        <v>1940</v>
      </c>
      <c r="H29" s="114" t="s">
        <v>1940</v>
      </c>
      <c r="I29" s="66">
        <v>0.17596689200000001</v>
      </c>
      <c r="J29" s="68">
        <f t="shared" si="0"/>
        <v>1.9469170878775809E-7</v>
      </c>
      <c r="K29" s="68">
        <f>I29/'סכום נכסי הקרן'!$C$41</f>
        <v>4.6424890290555355E-8</v>
      </c>
    </row>
    <row r="30" spans="1:11">
      <c r="A30" s="58" t="s">
        <v>1876</v>
      </c>
      <c r="B30" s="54">
        <v>34510000</v>
      </c>
      <c r="C30" s="54">
        <v>10</v>
      </c>
      <c r="D30" s="54" t="s">
        <v>1879</v>
      </c>
      <c r="E30" s="54" t="s">
        <v>1874</v>
      </c>
      <c r="F30" s="65" t="s">
        <v>112</v>
      </c>
      <c r="G30" s="116" t="s">
        <v>1940</v>
      </c>
      <c r="H30" s="114" t="s">
        <v>1940</v>
      </c>
      <c r="I30" s="66">
        <v>7912.8222878510005</v>
      </c>
      <c r="J30" s="68">
        <f t="shared" si="0"/>
        <v>8.7548337931408621E-3</v>
      </c>
      <c r="K30" s="68">
        <f>I30/'סכום נכסי הקרן'!$C$41</f>
        <v>2.0876194517440469E-3</v>
      </c>
    </row>
    <row r="31" spans="1:11">
      <c r="A31" s="58" t="s">
        <v>1876</v>
      </c>
      <c r="B31" s="54">
        <v>30310000</v>
      </c>
      <c r="C31" s="54">
        <v>10</v>
      </c>
      <c r="D31" s="54" t="s">
        <v>1879</v>
      </c>
      <c r="E31" s="54" t="s">
        <v>1874</v>
      </c>
      <c r="F31" s="65" t="s">
        <v>110</v>
      </c>
      <c r="G31" s="116" t="s">
        <v>1940</v>
      </c>
      <c r="H31" s="114" t="s">
        <v>1940</v>
      </c>
      <c r="I31" s="66">
        <v>3417.9962599999999</v>
      </c>
      <c r="J31" s="68">
        <f t="shared" si="0"/>
        <v>3.7817087346724643E-3</v>
      </c>
      <c r="K31" s="68">
        <f>I31/'סכום נכסי הקרן'!$C$41</f>
        <v>9.0176111869969553E-4</v>
      </c>
    </row>
    <row r="32" spans="1:11">
      <c r="A32" s="58" t="s">
        <v>1876</v>
      </c>
      <c r="B32" s="54">
        <v>32010000</v>
      </c>
      <c r="C32" s="54">
        <v>10</v>
      </c>
      <c r="D32" s="54" t="s">
        <v>1879</v>
      </c>
      <c r="E32" s="54" t="s">
        <v>1874</v>
      </c>
      <c r="F32" s="65" t="s">
        <v>112</v>
      </c>
      <c r="G32" s="116" t="s">
        <v>1940</v>
      </c>
      <c r="H32" s="114" t="s">
        <v>1940</v>
      </c>
      <c r="I32" s="66">
        <v>4.3409999999999997E-2</v>
      </c>
      <c r="J32" s="68">
        <f t="shared" si="0"/>
        <v>4.8029302458081588E-8</v>
      </c>
      <c r="K32" s="68">
        <f>I32/'סכום נכסי הקרן'!$C$41</f>
        <v>1.145274809714209E-8</v>
      </c>
    </row>
    <row r="33" spans="1:11">
      <c r="A33" s="58" t="s">
        <v>1876</v>
      </c>
      <c r="B33" s="54">
        <v>33810000</v>
      </c>
      <c r="C33" s="54">
        <v>10</v>
      </c>
      <c r="D33" s="54" t="s">
        <v>1879</v>
      </c>
      <c r="E33" s="54" t="s">
        <v>1874</v>
      </c>
      <c r="F33" s="65" t="s">
        <v>113</v>
      </c>
      <c r="G33" s="116" t="s">
        <v>1940</v>
      </c>
      <c r="H33" s="114" t="s">
        <v>1940</v>
      </c>
      <c r="I33" s="66">
        <v>3.4119819109999998</v>
      </c>
      <c r="J33" s="68">
        <f t="shared" si="0"/>
        <v>3.7750543926496711E-6</v>
      </c>
      <c r="K33" s="68">
        <f>I33/'סכום נכסי הקרן'!$C$41</f>
        <v>9.0017436854845612E-7</v>
      </c>
    </row>
    <row r="34" spans="1:11">
      <c r="A34" s="58" t="s">
        <v>1876</v>
      </c>
      <c r="B34" s="54">
        <v>31110000</v>
      </c>
      <c r="C34" s="54">
        <v>10</v>
      </c>
      <c r="D34" s="54" t="s">
        <v>1879</v>
      </c>
      <c r="E34" s="54" t="s">
        <v>1874</v>
      </c>
      <c r="F34" s="65" t="s">
        <v>118</v>
      </c>
      <c r="G34" s="116" t="s">
        <v>1940</v>
      </c>
      <c r="H34" s="114" t="s">
        <v>1940</v>
      </c>
      <c r="I34" s="66">
        <v>0.30434</v>
      </c>
      <c r="J34" s="68">
        <f t="shared" si="0"/>
        <v>3.3672513038683602E-7</v>
      </c>
      <c r="K34" s="68">
        <f>I34/'סכום נכסי הקרן'!$C$41</f>
        <v>8.0293235565174471E-8</v>
      </c>
    </row>
    <row r="35" spans="1:11">
      <c r="A35" s="58" t="s">
        <v>1876</v>
      </c>
      <c r="B35" s="54">
        <v>34610000</v>
      </c>
      <c r="C35" s="54">
        <v>10</v>
      </c>
      <c r="D35" s="54" t="s">
        <v>1879</v>
      </c>
      <c r="E35" s="54" t="s">
        <v>1874</v>
      </c>
      <c r="F35" s="65" t="s">
        <v>114</v>
      </c>
      <c r="G35" s="116" t="s">
        <v>1940</v>
      </c>
      <c r="H35" s="114" t="s">
        <v>1940</v>
      </c>
      <c r="I35" s="66">
        <v>253.204417828</v>
      </c>
      <c r="J35" s="68">
        <f t="shared" si="0"/>
        <v>2.8014815866352175E-4</v>
      </c>
      <c r="K35" s="68">
        <f>I35/'סכום נכסי הקרן'!$C$41</f>
        <v>6.6802267092089333E-5</v>
      </c>
    </row>
    <row r="36" spans="1:11">
      <c r="A36" s="58" t="s">
        <v>1876</v>
      </c>
      <c r="B36" s="54">
        <v>31710000</v>
      </c>
      <c r="C36" s="54">
        <v>10</v>
      </c>
      <c r="D36" s="54" t="s">
        <v>1879</v>
      </c>
      <c r="E36" s="54" t="s">
        <v>1874</v>
      </c>
      <c r="F36" s="65" t="s">
        <v>119</v>
      </c>
      <c r="G36" s="116" t="s">
        <v>1940</v>
      </c>
      <c r="H36" s="114" t="s">
        <v>1940</v>
      </c>
      <c r="I36" s="66">
        <v>3388.6098286720003</v>
      </c>
      <c r="J36" s="68">
        <f t="shared" si="0"/>
        <v>3.7491952631586163E-3</v>
      </c>
      <c r="K36" s="68">
        <f>I36/'סכום נכסי הקרן'!$C$41</f>
        <v>8.9400817247823629E-4</v>
      </c>
    </row>
    <row r="37" spans="1:11">
      <c r="A37" s="58" t="s">
        <v>1876</v>
      </c>
      <c r="B37" s="54">
        <v>30710000</v>
      </c>
      <c r="C37" s="54">
        <v>10</v>
      </c>
      <c r="D37" s="54" t="s">
        <v>1879</v>
      </c>
      <c r="E37" s="54" t="s">
        <v>1874</v>
      </c>
      <c r="F37" s="65" t="s">
        <v>1868</v>
      </c>
      <c r="G37" s="116" t="s">
        <v>1940</v>
      </c>
      <c r="H37" s="114" t="s">
        <v>1940</v>
      </c>
      <c r="I37" s="66">
        <v>0.83800970899999982</v>
      </c>
      <c r="J37" s="68">
        <f t="shared" si="0"/>
        <v>9.2718317844666965E-7</v>
      </c>
      <c r="K37" s="68">
        <f>I37/'סכום נכסי הקרן'!$C$41</f>
        <v>2.2108993550187388E-7</v>
      </c>
    </row>
    <row r="38" spans="1:11">
      <c r="A38" s="58" t="s">
        <v>1876</v>
      </c>
      <c r="B38" s="54">
        <v>30210000</v>
      </c>
      <c r="C38" s="54">
        <v>10</v>
      </c>
      <c r="D38" s="54" t="s">
        <v>1879</v>
      </c>
      <c r="E38" s="54" t="s">
        <v>1874</v>
      </c>
      <c r="F38" s="65" t="s">
        <v>113</v>
      </c>
      <c r="G38" s="116" t="s">
        <v>1940</v>
      </c>
      <c r="H38" s="114" t="s">
        <v>1940</v>
      </c>
      <c r="I38" s="66">
        <v>0.24596999999999999</v>
      </c>
      <c r="J38" s="68">
        <f t="shared" si="0"/>
        <v>2.7214391904202552E-7</v>
      </c>
      <c r="K38" s="68">
        <f>I38/'סכום נכסי הקרן'!$C$41</f>
        <v>6.4893629335499655E-8</v>
      </c>
    </row>
    <row r="39" spans="1:11">
      <c r="A39" s="58" t="s">
        <v>1876</v>
      </c>
      <c r="B39" s="54">
        <v>34710000</v>
      </c>
      <c r="C39" s="54">
        <v>10</v>
      </c>
      <c r="D39" s="54" t="s">
        <v>1879</v>
      </c>
      <c r="E39" s="54" t="s">
        <v>1874</v>
      </c>
      <c r="F39" s="65" t="s">
        <v>118</v>
      </c>
      <c r="G39" s="116" t="s">
        <v>1940</v>
      </c>
      <c r="H39" s="114" t="s">
        <v>1940</v>
      </c>
      <c r="I39" s="66">
        <v>0.66148563599999988</v>
      </c>
      <c r="J39" s="68">
        <f t="shared" si="0"/>
        <v>7.3187499845935176E-7</v>
      </c>
      <c r="K39" s="68">
        <f>I39/'סכום נכסי הקרן'!$C$41</f>
        <v>1.745180455882475E-7</v>
      </c>
    </row>
    <row r="40" spans="1:11">
      <c r="A40" s="58" t="s">
        <v>1876</v>
      </c>
      <c r="B40" s="54">
        <v>34010000</v>
      </c>
      <c r="C40" s="54">
        <v>10</v>
      </c>
      <c r="D40" s="54" t="s">
        <v>1879</v>
      </c>
      <c r="E40" s="54" t="s">
        <v>1874</v>
      </c>
      <c r="F40" s="65" t="s">
        <v>110</v>
      </c>
      <c r="G40" s="116" t="s">
        <v>1940</v>
      </c>
      <c r="H40" s="114" t="s">
        <v>1940</v>
      </c>
      <c r="I40" s="66">
        <v>118008.978522212</v>
      </c>
      <c r="J40" s="68">
        <f t="shared" si="0"/>
        <v>0.13056643451307473</v>
      </c>
      <c r="K40" s="68">
        <f>I40/'סכום נכסי הקרן'!$C$41</f>
        <v>3.1134003782905904E-2</v>
      </c>
    </row>
    <row r="41" spans="1:11">
      <c r="A41" s="58" t="s">
        <v>1877</v>
      </c>
      <c r="B41" s="54">
        <v>31720000</v>
      </c>
      <c r="C41" s="54">
        <v>20</v>
      </c>
      <c r="D41" s="54" t="s">
        <v>1879</v>
      </c>
      <c r="E41" s="54" t="s">
        <v>1874</v>
      </c>
      <c r="F41" s="65" t="s">
        <v>119</v>
      </c>
      <c r="G41" s="116" t="s">
        <v>1940</v>
      </c>
      <c r="H41" s="114" t="s">
        <v>1940</v>
      </c>
      <c r="I41" s="66">
        <v>122.988293183</v>
      </c>
      <c r="J41" s="68">
        <f t="shared" si="0"/>
        <v>1.3607560313498091E-4</v>
      </c>
      <c r="K41" s="68">
        <f>I41/'סכום נכסי הקרן'!$C$41</f>
        <v>3.2447683499708745E-5</v>
      </c>
    </row>
    <row r="42" spans="1:11">
      <c r="A42" s="58" t="s">
        <v>1877</v>
      </c>
      <c r="B42" s="54">
        <v>34020000</v>
      </c>
      <c r="C42" s="54">
        <v>20</v>
      </c>
      <c r="D42" s="54" t="s">
        <v>1879</v>
      </c>
      <c r="E42" s="54" t="s">
        <v>1874</v>
      </c>
      <c r="F42" s="65" t="s">
        <v>110</v>
      </c>
      <c r="G42" s="116" t="s">
        <v>1940</v>
      </c>
      <c r="H42" s="114" t="s">
        <v>1940</v>
      </c>
      <c r="I42" s="66">
        <v>65216.675024381009</v>
      </c>
      <c r="J42" s="68">
        <f t="shared" si="0"/>
        <v>7.2156448054743402E-2</v>
      </c>
      <c r="K42" s="68">
        <f>I42/'סכום נכסי הקרן'!$C$41</f>
        <v>1.7205946804593728E-2</v>
      </c>
    </row>
    <row r="43" spans="1:11">
      <c r="A43" s="58" t="s">
        <v>1877</v>
      </c>
      <c r="B43" s="54">
        <v>30820000</v>
      </c>
      <c r="C43" s="54">
        <v>20</v>
      </c>
      <c r="D43" s="54" t="s">
        <v>1879</v>
      </c>
      <c r="E43" s="54" t="s">
        <v>1874</v>
      </c>
      <c r="F43" s="65" t="s">
        <v>116</v>
      </c>
      <c r="G43" s="116" t="s">
        <v>1940</v>
      </c>
      <c r="H43" s="114" t="s">
        <v>1940</v>
      </c>
      <c r="I43" s="66">
        <v>2.3695999999999998E-5</v>
      </c>
      <c r="J43" s="68">
        <f t="shared" si="0"/>
        <v>2.6217515573524564E-11</v>
      </c>
      <c r="K43" s="68">
        <f>I43/'סכום נכסי הקרן'!$C$41</f>
        <v>6.2516544323860617E-12</v>
      </c>
    </row>
    <row r="44" spans="1:11">
      <c r="A44" s="58" t="s">
        <v>1877</v>
      </c>
      <c r="B44" s="54">
        <v>34520000</v>
      </c>
      <c r="C44" s="54">
        <v>20</v>
      </c>
      <c r="D44" s="54" t="s">
        <v>1879</v>
      </c>
      <c r="E44" s="54" t="s">
        <v>1874</v>
      </c>
      <c r="F44" s="65" t="s">
        <v>112</v>
      </c>
      <c r="G44" s="116" t="s">
        <v>1940</v>
      </c>
      <c r="H44" s="114" t="s">
        <v>1940</v>
      </c>
      <c r="I44" s="66">
        <v>25.639957149999997</v>
      </c>
      <c r="J44" s="68">
        <f t="shared" si="0"/>
        <v>2.8368331190269559E-5</v>
      </c>
      <c r="K44" s="68">
        <f>I44/'סכום נכסי הקרן'!$C$41</f>
        <v>6.7645236226783511E-6</v>
      </c>
    </row>
    <row r="45" spans="1:11">
      <c r="A45" s="58" t="s">
        <v>1877</v>
      </c>
      <c r="B45" s="54">
        <v>31120000</v>
      </c>
      <c r="C45" s="54">
        <v>20</v>
      </c>
      <c r="D45" s="54" t="s">
        <v>1879</v>
      </c>
      <c r="E45" s="54" t="s">
        <v>1874</v>
      </c>
      <c r="F45" s="65" t="s">
        <v>118</v>
      </c>
      <c r="G45" s="116" t="s">
        <v>1940</v>
      </c>
      <c r="H45" s="114" t="s">
        <v>1940</v>
      </c>
      <c r="I45" s="66">
        <v>20.132557389000002</v>
      </c>
      <c r="J45" s="68">
        <f t="shared" si="0"/>
        <v>2.2274883393019268E-5</v>
      </c>
      <c r="K45" s="68">
        <f>I45/'סכום נכסי הקרן'!$C$41</f>
        <v>5.3115205788406749E-6</v>
      </c>
    </row>
    <row r="46" spans="1:11">
      <c r="A46" s="58" t="s">
        <v>1877</v>
      </c>
      <c r="B46" s="54">
        <v>31220000</v>
      </c>
      <c r="C46" s="54">
        <v>20</v>
      </c>
      <c r="D46" s="54" t="s">
        <v>1879</v>
      </c>
      <c r="E46" s="54" t="s">
        <v>1874</v>
      </c>
      <c r="F46" s="65" t="s">
        <v>114</v>
      </c>
      <c r="G46" s="116" t="s">
        <v>1940</v>
      </c>
      <c r="H46" s="114" t="s">
        <v>1940</v>
      </c>
      <c r="I46" s="66">
        <v>0.30211973799999997</v>
      </c>
      <c r="J46" s="68">
        <f t="shared" si="0"/>
        <v>3.342686080386631E-7</v>
      </c>
      <c r="K46" s="68">
        <f>I46/'סכום נכסי הקרן'!$C$41</f>
        <v>7.9707469580478383E-8</v>
      </c>
    </row>
    <row r="47" spans="1:11">
      <c r="A47" s="58" t="s">
        <v>1878</v>
      </c>
      <c r="B47" s="54">
        <v>31126000</v>
      </c>
      <c r="C47" s="54">
        <v>26</v>
      </c>
      <c r="D47" s="54" t="s">
        <v>1879</v>
      </c>
      <c r="E47" s="54" t="s">
        <v>1874</v>
      </c>
      <c r="F47" s="65" t="s">
        <v>118</v>
      </c>
      <c r="G47" s="116" t="s">
        <v>1940</v>
      </c>
      <c r="H47" s="116" t="s">
        <v>1940</v>
      </c>
      <c r="I47" s="66">
        <v>2.3599999999999997E-3</v>
      </c>
      <c r="J47" s="68">
        <f t="shared" si="0"/>
        <v>2.6111300115427904E-9</v>
      </c>
      <c r="K47" s="68">
        <f>I47/'סכום נכסי הקרן'!$C$41</f>
        <v>6.2263270005195416E-10</v>
      </c>
    </row>
    <row r="48" spans="1:11">
      <c r="A48" s="58" t="s">
        <v>1878</v>
      </c>
      <c r="B48" s="54">
        <v>30326000</v>
      </c>
      <c r="C48" s="54">
        <v>26</v>
      </c>
      <c r="D48" s="54" t="s">
        <v>1879</v>
      </c>
      <c r="E48" s="54" t="s">
        <v>1874</v>
      </c>
      <c r="F48" s="65" t="s">
        <v>110</v>
      </c>
      <c r="G48" s="116" t="s">
        <v>1940</v>
      </c>
      <c r="H48" s="114" t="s">
        <v>1940</v>
      </c>
      <c r="I48" s="66">
        <v>6.2490000000000004E-2</v>
      </c>
      <c r="J48" s="68">
        <f t="shared" si="0"/>
        <v>6.9139624754791954E-8</v>
      </c>
      <c r="K48" s="68">
        <f>I48/'סכום נכסי הקרן'!$C$41</f>
        <v>1.6486575180612975E-8</v>
      </c>
    </row>
    <row r="49" spans="1:11">
      <c r="A49" s="58" t="s">
        <v>1878</v>
      </c>
      <c r="B49" s="54">
        <v>31726000</v>
      </c>
      <c r="C49" s="54">
        <v>26</v>
      </c>
      <c r="D49" s="54" t="s">
        <v>1879</v>
      </c>
      <c r="E49" s="54" t="s">
        <v>1874</v>
      </c>
      <c r="F49" s="65" t="s">
        <v>119</v>
      </c>
      <c r="G49" s="116" t="s">
        <v>1940</v>
      </c>
      <c r="H49" s="114" t="s">
        <v>1940</v>
      </c>
      <c r="I49" s="66">
        <v>8.0000000000000007E-5</v>
      </c>
      <c r="J49" s="68">
        <f t="shared" si="0"/>
        <v>8.8512881747213265E-11</v>
      </c>
      <c r="K49" s="68">
        <f>I49/'סכום נכסי הקרן'!$C$41</f>
        <v>2.1106193222100145E-11</v>
      </c>
    </row>
    <row r="50" spans="1:11">
      <c r="A50" s="117" t="s">
        <v>1940</v>
      </c>
      <c r="B50" s="117" t="s">
        <v>1940</v>
      </c>
      <c r="C50" s="117" t="s">
        <v>1940</v>
      </c>
      <c r="D50" s="118" t="s">
        <v>1940</v>
      </c>
      <c r="E50" s="118" t="s">
        <v>1940</v>
      </c>
      <c r="F50" s="118" t="s">
        <v>1940</v>
      </c>
      <c r="G50" s="118" t="s">
        <v>1940</v>
      </c>
      <c r="H50" s="118" t="s">
        <v>1940</v>
      </c>
      <c r="I50" s="118" t="s">
        <v>1940</v>
      </c>
      <c r="J50" s="118" t="s">
        <v>1940</v>
      </c>
      <c r="K50" s="118" t="s">
        <v>1940</v>
      </c>
    </row>
    <row r="51" spans="1:11">
      <c r="A51" s="56" t="s">
        <v>162</v>
      </c>
      <c r="B51" s="113" t="s">
        <v>1940</v>
      </c>
      <c r="C51" s="113" t="s">
        <v>1940</v>
      </c>
      <c r="D51" s="113" t="s">
        <v>1940</v>
      </c>
      <c r="E51" s="113" t="s">
        <v>1940</v>
      </c>
      <c r="F51" s="113" t="s">
        <v>1940</v>
      </c>
      <c r="G51" s="113" t="s">
        <v>1940</v>
      </c>
      <c r="H51" s="113" t="s">
        <v>1940</v>
      </c>
      <c r="I51" s="63">
        <f>I52</f>
        <v>39907.316681925993</v>
      </c>
      <c r="J51" s="64">
        <f t="shared" si="0"/>
        <v>4.4153895028948828E-2</v>
      </c>
      <c r="K51" s="64">
        <f>I51/'סכום נכסי הקרן'!$C$41</f>
        <v>1.052864421080338E-2</v>
      </c>
    </row>
    <row r="52" spans="1:11">
      <c r="A52" s="57" t="s">
        <v>32</v>
      </c>
      <c r="B52" s="116" t="s">
        <v>1940</v>
      </c>
      <c r="C52" s="116" t="s">
        <v>1940</v>
      </c>
      <c r="D52" s="116" t="s">
        <v>1940</v>
      </c>
      <c r="E52" s="116" t="s">
        <v>1940</v>
      </c>
      <c r="F52" s="116" t="s">
        <v>1940</v>
      </c>
      <c r="G52" s="116" t="s">
        <v>1940</v>
      </c>
      <c r="H52" s="116" t="s">
        <v>1940</v>
      </c>
      <c r="I52" s="63">
        <f>SUM(I53:I55)</f>
        <v>39907.316681925993</v>
      </c>
      <c r="J52" s="64">
        <f t="shared" ref="J52" si="1">IFERROR(I52/$I$8,0)</f>
        <v>4.4153895028948828E-2</v>
      </c>
      <c r="K52" s="64">
        <f>I52/'סכום נכסי הקרן'!$C$41</f>
        <v>1.052864421080338E-2</v>
      </c>
    </row>
    <row r="53" spans="1:11">
      <c r="A53" s="58" t="s">
        <v>1880</v>
      </c>
      <c r="B53" s="54">
        <v>31785000</v>
      </c>
      <c r="C53" s="54">
        <v>85</v>
      </c>
      <c r="D53" s="54" t="s">
        <v>1881</v>
      </c>
      <c r="E53" s="54" t="s">
        <v>1882</v>
      </c>
      <c r="F53" s="65" t="s">
        <v>119</v>
      </c>
      <c r="G53" s="116" t="s">
        <v>1940</v>
      </c>
      <c r="H53" s="114" t="s">
        <v>1940</v>
      </c>
      <c r="I53" s="66">
        <v>900.34863463900001</v>
      </c>
      <c r="J53" s="68">
        <f>IFERROR(I53/$I$8,0)</f>
        <v>9.9615565286333401E-4</v>
      </c>
      <c r="K53" s="68">
        <f>I53/'סכום נכסי הקרן'!$C$41</f>
        <v>2.3753665312430976E-4</v>
      </c>
    </row>
    <row r="54" spans="1:11">
      <c r="A54" s="58" t="s">
        <v>1880</v>
      </c>
      <c r="B54" s="54">
        <v>32085000</v>
      </c>
      <c r="C54" s="54">
        <v>85</v>
      </c>
      <c r="D54" s="54" t="s">
        <v>1881</v>
      </c>
      <c r="E54" s="54" t="s">
        <v>1882</v>
      </c>
      <c r="F54" s="65" t="s">
        <v>112</v>
      </c>
      <c r="G54" s="116" t="s">
        <v>1940</v>
      </c>
      <c r="H54" s="114" t="s">
        <v>1940</v>
      </c>
      <c r="I54" s="66">
        <v>2108.9360781949999</v>
      </c>
      <c r="J54" s="68">
        <f>IFERROR(I54/$I$8,0)</f>
        <v>2.3333501212713212E-3</v>
      </c>
      <c r="K54" s="68">
        <f>I54/'סכום נכסי הקרן'!$C$41</f>
        <v>5.5639515449302211E-4</v>
      </c>
    </row>
    <row r="55" spans="1:11">
      <c r="A55" s="58" t="s">
        <v>1880</v>
      </c>
      <c r="B55" s="54">
        <v>30385000</v>
      </c>
      <c r="C55" s="54">
        <v>85</v>
      </c>
      <c r="D55" s="54" t="s">
        <v>1881</v>
      </c>
      <c r="E55" s="54" t="s">
        <v>1882</v>
      </c>
      <c r="F55" s="65" t="s">
        <v>110</v>
      </c>
      <c r="G55" s="116" t="s">
        <v>1940</v>
      </c>
      <c r="H55" s="114" t="s">
        <v>1940</v>
      </c>
      <c r="I55" s="66">
        <v>36898.031969091993</v>
      </c>
      <c r="J55" s="68">
        <f>IFERROR(I55/$I$8,0)</f>
        <v>4.0824389254814172E-2</v>
      </c>
      <c r="K55" s="68">
        <f>I55/'סכום נכסי הקרן'!$C$41</f>
        <v>9.7347124031860483E-3</v>
      </c>
    </row>
    <row r="56" spans="1:11">
      <c r="A56" s="115" t="s">
        <v>1940</v>
      </c>
      <c r="B56" s="116" t="s">
        <v>1940</v>
      </c>
      <c r="C56" s="116" t="s">
        <v>1940</v>
      </c>
      <c r="D56" s="116" t="s">
        <v>1940</v>
      </c>
      <c r="E56" s="116" t="s">
        <v>1940</v>
      </c>
      <c r="F56" s="116" t="s">
        <v>1940</v>
      </c>
      <c r="G56" s="116" t="s">
        <v>1940</v>
      </c>
      <c r="H56" s="116" t="s">
        <v>1940</v>
      </c>
      <c r="I56" s="116" t="s">
        <v>1940</v>
      </c>
      <c r="J56" s="116" t="s">
        <v>1940</v>
      </c>
      <c r="K56" s="116" t="s">
        <v>1940</v>
      </c>
    </row>
    <row r="57" spans="1:11">
      <c r="A57" s="119" t="s">
        <v>1940</v>
      </c>
      <c r="B57" s="116" t="s">
        <v>1940</v>
      </c>
      <c r="C57" s="116" t="s">
        <v>1940</v>
      </c>
      <c r="D57" s="116" t="s">
        <v>1940</v>
      </c>
      <c r="E57" s="116" t="s">
        <v>1940</v>
      </c>
      <c r="F57" s="116" t="s">
        <v>1940</v>
      </c>
      <c r="G57" s="116" t="s">
        <v>1940</v>
      </c>
      <c r="H57" s="116" t="s">
        <v>1940</v>
      </c>
      <c r="I57" s="116" t="s">
        <v>1940</v>
      </c>
      <c r="J57" s="116" t="s">
        <v>1940</v>
      </c>
      <c r="K57" s="116" t="s">
        <v>1940</v>
      </c>
    </row>
    <row r="58" spans="1:11">
      <c r="A58" s="119" t="s">
        <v>1940</v>
      </c>
      <c r="B58" s="116" t="s">
        <v>1940</v>
      </c>
      <c r="C58" s="116" t="s">
        <v>1940</v>
      </c>
      <c r="D58" s="116" t="s">
        <v>1940</v>
      </c>
      <c r="E58" s="116" t="s">
        <v>1940</v>
      </c>
      <c r="F58" s="116" t="s">
        <v>1940</v>
      </c>
      <c r="G58" s="116" t="s">
        <v>1940</v>
      </c>
      <c r="H58" s="116" t="s">
        <v>1940</v>
      </c>
      <c r="I58" s="116" t="s">
        <v>1940</v>
      </c>
      <c r="J58" s="116" t="s">
        <v>1940</v>
      </c>
      <c r="K58" s="116" t="s">
        <v>1940</v>
      </c>
    </row>
    <row r="59" spans="1:11">
      <c r="A59" s="119" t="s">
        <v>1940</v>
      </c>
      <c r="B59" s="116" t="s">
        <v>1940</v>
      </c>
      <c r="C59" s="116" t="s">
        <v>1940</v>
      </c>
      <c r="D59" s="116" t="s">
        <v>1940</v>
      </c>
      <c r="E59" s="116" t="s">
        <v>1940</v>
      </c>
      <c r="F59" s="116" t="s">
        <v>1940</v>
      </c>
      <c r="G59" s="116" t="s">
        <v>1940</v>
      </c>
      <c r="H59" s="116" t="s">
        <v>1940</v>
      </c>
      <c r="I59" s="116" t="s">
        <v>1940</v>
      </c>
      <c r="J59" s="116" t="s">
        <v>1940</v>
      </c>
      <c r="K59" s="116" t="s">
        <v>1940</v>
      </c>
    </row>
    <row r="60" spans="1:11">
      <c r="A60" s="119" t="s">
        <v>1940</v>
      </c>
      <c r="B60" s="116" t="s">
        <v>1940</v>
      </c>
      <c r="C60" s="116" t="s">
        <v>1940</v>
      </c>
      <c r="D60" s="116" t="s">
        <v>1940</v>
      </c>
      <c r="E60" s="116" t="s">
        <v>1940</v>
      </c>
      <c r="F60" s="116" t="s">
        <v>1940</v>
      </c>
      <c r="G60" s="116" t="s">
        <v>1940</v>
      </c>
      <c r="H60" s="116" t="s">
        <v>1940</v>
      </c>
      <c r="I60" s="116" t="s">
        <v>1940</v>
      </c>
      <c r="J60" s="116" t="s">
        <v>1940</v>
      </c>
      <c r="K60" s="116" t="s">
        <v>1940</v>
      </c>
    </row>
    <row r="61" spans="1:11">
      <c r="A61" s="119" t="s">
        <v>1940</v>
      </c>
      <c r="B61" s="116" t="s">
        <v>1940</v>
      </c>
      <c r="C61" s="116" t="s">
        <v>1940</v>
      </c>
      <c r="D61" s="116" t="s">
        <v>1940</v>
      </c>
      <c r="E61" s="116" t="s">
        <v>1940</v>
      </c>
      <c r="F61" s="116" t="s">
        <v>1940</v>
      </c>
      <c r="G61" s="116" t="s">
        <v>1940</v>
      </c>
      <c r="H61" s="116" t="s">
        <v>1940</v>
      </c>
      <c r="I61" s="116" t="s">
        <v>1940</v>
      </c>
      <c r="J61" s="116" t="s">
        <v>1940</v>
      </c>
      <c r="K61" s="116" t="s">
        <v>1940</v>
      </c>
    </row>
    <row r="62" spans="1:11">
      <c r="A62" s="119" t="s">
        <v>1940</v>
      </c>
      <c r="B62" s="116" t="s">
        <v>1940</v>
      </c>
      <c r="C62" s="116" t="s">
        <v>1940</v>
      </c>
      <c r="D62" s="116" t="s">
        <v>1940</v>
      </c>
      <c r="E62" s="116" t="s">
        <v>1940</v>
      </c>
      <c r="F62" s="116" t="s">
        <v>1940</v>
      </c>
      <c r="G62" s="116" t="s">
        <v>1940</v>
      </c>
      <c r="H62" s="116" t="s">
        <v>1940</v>
      </c>
      <c r="I62" s="116" t="s">
        <v>1940</v>
      </c>
      <c r="J62" s="116" t="s">
        <v>1940</v>
      </c>
      <c r="K62" s="116" t="s">
        <v>1940</v>
      </c>
    </row>
    <row r="63" spans="1:11">
      <c r="A63" s="119" t="s">
        <v>1940</v>
      </c>
      <c r="B63" s="116" t="s">
        <v>1940</v>
      </c>
      <c r="C63" s="116" t="s">
        <v>1940</v>
      </c>
      <c r="D63" s="116" t="s">
        <v>1940</v>
      </c>
      <c r="E63" s="116" t="s">
        <v>1940</v>
      </c>
      <c r="F63" s="116" t="s">
        <v>1940</v>
      </c>
      <c r="G63" s="116" t="s">
        <v>1940</v>
      </c>
      <c r="H63" s="116" t="s">
        <v>1940</v>
      </c>
      <c r="I63" s="116" t="s">
        <v>1940</v>
      </c>
      <c r="J63" s="116" t="s">
        <v>1940</v>
      </c>
      <c r="K63" s="116" t="s">
        <v>1940</v>
      </c>
    </row>
    <row r="64" spans="1:11">
      <c r="A64" s="117" t="s">
        <v>1940</v>
      </c>
      <c r="B64" s="117" t="s">
        <v>1940</v>
      </c>
      <c r="C64" s="118" t="s">
        <v>1940</v>
      </c>
      <c r="D64" s="118" t="s">
        <v>1940</v>
      </c>
      <c r="E64" s="118" t="s">
        <v>1940</v>
      </c>
      <c r="F64" s="118" t="s">
        <v>1940</v>
      </c>
      <c r="G64" s="118" t="s">
        <v>1940</v>
      </c>
      <c r="H64" s="118" t="s">
        <v>1940</v>
      </c>
      <c r="I64" s="118" t="s">
        <v>1940</v>
      </c>
      <c r="J64" s="118" t="s">
        <v>1940</v>
      </c>
      <c r="K64" s="118" t="s">
        <v>1940</v>
      </c>
    </row>
    <row r="65" spans="1:11">
      <c r="A65" s="117" t="s">
        <v>1940</v>
      </c>
      <c r="B65" s="117" t="s">
        <v>1940</v>
      </c>
      <c r="C65" s="118" t="s">
        <v>1940</v>
      </c>
      <c r="D65" s="118" t="s">
        <v>1940</v>
      </c>
      <c r="E65" s="118" t="s">
        <v>1940</v>
      </c>
      <c r="F65" s="118" t="s">
        <v>1940</v>
      </c>
      <c r="G65" s="118" t="s">
        <v>1940</v>
      </c>
      <c r="H65" s="118" t="s">
        <v>1940</v>
      </c>
      <c r="I65" s="118" t="s">
        <v>1940</v>
      </c>
      <c r="J65" s="118" t="s">
        <v>1940</v>
      </c>
      <c r="K65" s="118" t="s">
        <v>1940</v>
      </c>
    </row>
    <row r="66" spans="1:11">
      <c r="A66" s="117" t="s">
        <v>1940</v>
      </c>
      <c r="B66" s="117" t="s">
        <v>1940</v>
      </c>
      <c r="C66" s="118" t="s">
        <v>1940</v>
      </c>
      <c r="D66" s="118" t="s">
        <v>1940</v>
      </c>
      <c r="E66" s="118" t="s">
        <v>1940</v>
      </c>
      <c r="F66" s="118" t="s">
        <v>1940</v>
      </c>
      <c r="G66" s="118" t="s">
        <v>1940</v>
      </c>
      <c r="H66" s="118" t="s">
        <v>1940</v>
      </c>
      <c r="I66" s="118" t="s">
        <v>1940</v>
      </c>
      <c r="J66" s="118" t="s">
        <v>1940</v>
      </c>
      <c r="K66" s="118" t="s">
        <v>1940</v>
      </c>
    </row>
    <row r="67" spans="1:11">
      <c r="A67" s="81" t="s">
        <v>184</v>
      </c>
      <c r="B67" s="117" t="s">
        <v>1940</v>
      </c>
      <c r="C67" s="118" t="s">
        <v>1940</v>
      </c>
      <c r="D67" s="118" t="s">
        <v>1940</v>
      </c>
      <c r="E67" s="118" t="s">
        <v>1940</v>
      </c>
      <c r="F67" s="118" t="s">
        <v>1940</v>
      </c>
      <c r="G67" s="118" t="s">
        <v>1940</v>
      </c>
      <c r="H67" s="118" t="s">
        <v>1940</v>
      </c>
      <c r="I67" s="118" t="s">
        <v>1940</v>
      </c>
      <c r="J67" s="118" t="s">
        <v>1940</v>
      </c>
      <c r="K67" s="118" t="s">
        <v>1940</v>
      </c>
    </row>
    <row r="68" spans="1:11" hidden="1">
      <c r="A68" s="82"/>
      <c r="C68" s="1"/>
    </row>
    <row r="69" spans="1:11" hidden="1">
      <c r="C69" s="1"/>
    </row>
    <row r="70" spans="1:11" hidden="1">
      <c r="C70" s="1"/>
    </row>
    <row r="71" spans="1:11" hidden="1">
      <c r="C71" s="1"/>
    </row>
    <row r="72" spans="1:11" hidden="1">
      <c r="C72" s="1"/>
    </row>
    <row r="73" spans="1:11" hidden="1">
      <c r="C73" s="1"/>
    </row>
    <row r="74" spans="1:11" hidden="1">
      <c r="C74" s="1"/>
    </row>
    <row r="75" spans="1:11" hidden="1">
      <c r="C75" s="1"/>
    </row>
    <row r="76" spans="1:11" hidden="1">
      <c r="C76" s="1"/>
    </row>
    <row r="77" spans="1:11" hidden="1">
      <c r="C77" s="1"/>
    </row>
    <row r="78" spans="1:11" hidden="1">
      <c r="C78" s="1"/>
    </row>
    <row r="79" spans="1:11" hidden="1">
      <c r="C79" s="1"/>
    </row>
    <row r="80" spans="1:11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C504" s="1"/>
    </row>
    <row r="505" spans="3:4" hidden="1">
      <c r="C505" s="1"/>
    </row>
    <row r="506" spans="3:4" hidden="1">
      <c r="C506" s="1"/>
    </row>
    <row r="507" spans="3:4" hidden="1">
      <c r="C507" s="1"/>
    </row>
    <row r="508" spans="3:4" hidden="1">
      <c r="C508" s="1"/>
    </row>
    <row r="509" spans="3:4" hidden="1">
      <c r="C509" s="1"/>
    </row>
    <row r="510" spans="3:4" hidden="1">
      <c r="C510" s="1"/>
    </row>
    <row r="511" spans="3:4" hidden="1">
      <c r="C511" s="1"/>
    </row>
    <row r="512" spans="3:4" hidden="1">
      <c r="D512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9.425781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124</v>
      </c>
      <c r="B1" s="36" t="s" vm="1">
        <v>191</v>
      </c>
    </row>
    <row r="2" spans="1:17">
      <c r="A2" s="36" t="s">
        <v>123</v>
      </c>
      <c r="B2" s="36" t="s">
        <v>192</v>
      </c>
    </row>
    <row r="3" spans="1:17">
      <c r="A3" s="36" t="s">
        <v>125</v>
      </c>
      <c r="B3" s="36" t="s">
        <v>193</v>
      </c>
    </row>
    <row r="4" spans="1:17">
      <c r="A4" s="36" t="s">
        <v>126</v>
      </c>
      <c r="B4" s="36">
        <v>2142</v>
      </c>
    </row>
    <row r="5" spans="1:17">
      <c r="A5" s="134" t="s">
        <v>69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6"/>
    </row>
    <row r="6" spans="1:17" s="3" customFormat="1">
      <c r="A6" s="37" t="s">
        <v>95</v>
      </c>
      <c r="B6" s="38" t="s">
        <v>34</v>
      </c>
      <c r="C6" s="38" t="s">
        <v>99</v>
      </c>
      <c r="D6" s="38" t="s">
        <v>14</v>
      </c>
      <c r="E6" s="38" t="s">
        <v>50</v>
      </c>
      <c r="F6" s="38" t="s">
        <v>84</v>
      </c>
      <c r="G6" s="38" t="s">
        <v>17</v>
      </c>
      <c r="H6" s="38" t="s">
        <v>83</v>
      </c>
      <c r="I6" s="38" t="s">
        <v>16</v>
      </c>
      <c r="J6" s="38" t="s">
        <v>18</v>
      </c>
      <c r="K6" s="38" t="s">
        <v>169</v>
      </c>
      <c r="L6" s="38" t="s">
        <v>168</v>
      </c>
      <c r="M6" s="38" t="s">
        <v>183</v>
      </c>
      <c r="N6" s="38" t="s">
        <v>46</v>
      </c>
      <c r="O6" s="38" t="s">
        <v>171</v>
      </c>
      <c r="P6" s="38" t="s">
        <v>127</v>
      </c>
      <c r="Q6" s="120" t="s">
        <v>129</v>
      </c>
    </row>
    <row r="7" spans="1:17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26" t="s">
        <v>21</v>
      </c>
      <c r="G7" s="26" t="s">
        <v>20</v>
      </c>
      <c r="H7" s="110" t="s">
        <v>1940</v>
      </c>
      <c r="I7" s="26" t="s">
        <v>19</v>
      </c>
      <c r="J7" s="26" t="s">
        <v>19</v>
      </c>
      <c r="K7" s="26" t="s">
        <v>176</v>
      </c>
      <c r="L7" s="110" t="s">
        <v>1940</v>
      </c>
      <c r="M7" s="12" t="s">
        <v>172</v>
      </c>
      <c r="N7" s="26" t="s">
        <v>177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1" t="s">
        <v>1940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93</v>
      </c>
      <c r="Q8" s="15" t="s">
        <v>94</v>
      </c>
    </row>
    <row r="9" spans="1:17" s="4" customFormat="1" ht="20.25">
      <c r="A9" s="83" t="s">
        <v>23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116" t="s">
        <v>1940</v>
      </c>
      <c r="N9" s="84">
        <v>0</v>
      </c>
      <c r="O9" s="116" t="s">
        <v>1940</v>
      </c>
      <c r="P9" s="85">
        <v>0</v>
      </c>
      <c r="Q9" s="85">
        <v>0</v>
      </c>
    </row>
    <row r="10" spans="1:17">
      <c r="A10" s="81" t="s">
        <v>92</v>
      </c>
      <c r="B10" s="121" t="s">
        <v>1940</v>
      </c>
      <c r="C10" s="121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  <c r="P10" s="116" t="s">
        <v>1940</v>
      </c>
      <c r="Q10" s="116" t="s">
        <v>1940</v>
      </c>
    </row>
    <row r="11" spans="1:17">
      <c r="A11" s="81" t="s">
        <v>167</v>
      </c>
      <c r="B11" s="121" t="s">
        <v>1940</v>
      </c>
      <c r="C11" s="121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  <c r="P11" s="116" t="s">
        <v>1940</v>
      </c>
      <c r="Q11" s="116" t="s">
        <v>1940</v>
      </c>
    </row>
    <row r="12" spans="1:17">
      <c r="A12" s="81" t="s">
        <v>175</v>
      </c>
      <c r="B12" s="122" t="s">
        <v>1940</v>
      </c>
      <c r="C12" s="122" t="s">
        <v>1940</v>
      </c>
      <c r="D12" s="116" t="s">
        <v>1940</v>
      </c>
      <c r="E12" s="116" t="s">
        <v>1940</v>
      </c>
      <c r="F12" s="116" t="s">
        <v>1940</v>
      </c>
      <c r="G12" s="116" t="s">
        <v>1940</v>
      </c>
      <c r="H12" s="116" t="s">
        <v>1940</v>
      </c>
      <c r="I12" s="116" t="s">
        <v>1940</v>
      </c>
      <c r="J12" s="116" t="s">
        <v>1940</v>
      </c>
      <c r="K12" s="116" t="s">
        <v>1940</v>
      </c>
      <c r="L12" s="116" t="s">
        <v>1940</v>
      </c>
      <c r="M12" s="116" t="s">
        <v>1940</v>
      </c>
      <c r="N12" s="116" t="s">
        <v>1940</v>
      </c>
      <c r="O12" s="116" t="s">
        <v>1940</v>
      </c>
      <c r="P12" s="116" t="s">
        <v>1940</v>
      </c>
      <c r="Q12" s="116" t="s">
        <v>1940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B109" s="1"/>
      <c r="C109" s="1"/>
    </row>
    <row r="110" spans="1:17" hidden="1">
      <c r="B110" s="1"/>
      <c r="C110" s="1"/>
    </row>
    <row r="111" spans="1:17" hidden="1">
      <c r="B111" s="1"/>
      <c r="C111" s="1"/>
    </row>
    <row r="112" spans="1:17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13:C27 M5 N5:P7 D5:H28 C1:P4 B5:C11 M30:M1048576 I5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2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49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124</v>
      </c>
      <c r="B1" s="36" t="s" vm="1">
        <v>191</v>
      </c>
    </row>
    <row r="2" spans="1:19">
      <c r="A2" s="36" t="s">
        <v>123</v>
      </c>
      <c r="B2" s="36" t="s">
        <v>192</v>
      </c>
    </row>
    <row r="3" spans="1:19">
      <c r="A3" s="36" t="s">
        <v>125</v>
      </c>
      <c r="B3" s="36" t="s">
        <v>193</v>
      </c>
    </row>
    <row r="4" spans="1:19">
      <c r="A4" s="36" t="s">
        <v>126</v>
      </c>
      <c r="B4" s="36">
        <v>2142</v>
      </c>
    </row>
    <row r="5" spans="1:19" ht="18.75">
      <c r="A5" s="134" t="s">
        <v>70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1:19" s="3" customFormat="1">
      <c r="A6" s="123" t="s">
        <v>95</v>
      </c>
      <c r="B6" s="39" t="s">
        <v>34</v>
      </c>
      <c r="C6" s="39" t="s">
        <v>99</v>
      </c>
      <c r="D6" s="39" t="s">
        <v>155</v>
      </c>
      <c r="E6" s="39" t="s">
        <v>97</v>
      </c>
      <c r="F6" s="39" t="s">
        <v>49</v>
      </c>
      <c r="G6" s="39" t="s">
        <v>14</v>
      </c>
      <c r="H6" s="39" t="s">
        <v>50</v>
      </c>
      <c r="I6" s="39" t="s">
        <v>84</v>
      </c>
      <c r="J6" s="39" t="s">
        <v>17</v>
      </c>
      <c r="K6" s="39" t="s">
        <v>83</v>
      </c>
      <c r="L6" s="39" t="s">
        <v>16</v>
      </c>
      <c r="M6" s="39" t="s">
        <v>18</v>
      </c>
      <c r="N6" s="39" t="s">
        <v>169</v>
      </c>
      <c r="O6" s="39" t="s">
        <v>168</v>
      </c>
      <c r="P6" s="39" t="s">
        <v>46</v>
      </c>
      <c r="Q6" s="39" t="s">
        <v>45</v>
      </c>
      <c r="R6" s="39" t="s">
        <v>127</v>
      </c>
      <c r="S6" s="124" t="s">
        <v>129</v>
      </c>
    </row>
    <row r="7" spans="1:19" s="3" customFormat="1">
      <c r="A7" s="125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10" t="s">
        <v>1940</v>
      </c>
      <c r="G7" s="110" t="s">
        <v>1940</v>
      </c>
      <c r="H7" s="110" t="s">
        <v>1940</v>
      </c>
      <c r="I7" s="12" t="s">
        <v>21</v>
      </c>
      <c r="J7" s="12" t="s">
        <v>20</v>
      </c>
      <c r="K7" s="110" t="s">
        <v>1940</v>
      </c>
      <c r="L7" s="12" t="s">
        <v>19</v>
      </c>
      <c r="M7" s="12" t="s">
        <v>19</v>
      </c>
      <c r="N7" s="12" t="s">
        <v>176</v>
      </c>
      <c r="O7" s="110" t="s">
        <v>1940</v>
      </c>
      <c r="P7" s="12" t="s">
        <v>172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6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93</v>
      </c>
      <c r="Q8" s="14" t="s">
        <v>94</v>
      </c>
      <c r="R8" s="33" t="s">
        <v>130</v>
      </c>
      <c r="S8" s="47" t="s">
        <v>156</v>
      </c>
    </row>
    <row r="9" spans="1:19" s="4" customFormat="1" ht="20.25">
      <c r="A9" s="83" t="s">
        <v>1885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116" t="s">
        <v>1940</v>
      </c>
      <c r="N9" s="116" t="s">
        <v>1940</v>
      </c>
      <c r="O9" s="116" t="s">
        <v>1940</v>
      </c>
      <c r="P9" s="84">
        <v>0</v>
      </c>
      <c r="Q9" s="116" t="s">
        <v>1940</v>
      </c>
      <c r="R9" s="85">
        <v>0</v>
      </c>
      <c r="S9" s="85">
        <v>0</v>
      </c>
    </row>
    <row r="10" spans="1:19">
      <c r="A10" s="86" t="s">
        <v>184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  <c r="P10" s="116" t="s">
        <v>1940</v>
      </c>
      <c r="Q10" s="116" t="s">
        <v>1940</v>
      </c>
      <c r="R10" s="116" t="s">
        <v>1940</v>
      </c>
      <c r="S10" s="116" t="s">
        <v>1940</v>
      </c>
    </row>
    <row r="11" spans="1:19">
      <c r="A11" s="86" t="s">
        <v>92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  <c r="P11" s="116" t="s">
        <v>1940</v>
      </c>
      <c r="Q11" s="116" t="s">
        <v>1940</v>
      </c>
      <c r="R11" s="116" t="s">
        <v>1940</v>
      </c>
      <c r="S11" s="116" t="s">
        <v>1940</v>
      </c>
    </row>
    <row r="12" spans="1:19">
      <c r="A12" s="86" t="s">
        <v>167</v>
      </c>
      <c r="B12" s="116" t="s">
        <v>1940</v>
      </c>
      <c r="C12" s="116" t="s">
        <v>1940</v>
      </c>
      <c r="D12" s="116" t="s">
        <v>1940</v>
      </c>
      <c r="E12" s="116" t="s">
        <v>1940</v>
      </c>
      <c r="F12" s="116" t="s">
        <v>1940</v>
      </c>
      <c r="G12" s="116" t="s">
        <v>1940</v>
      </c>
      <c r="H12" s="116" t="s">
        <v>1940</v>
      </c>
      <c r="I12" s="116" t="s">
        <v>1940</v>
      </c>
      <c r="J12" s="116" t="s">
        <v>1940</v>
      </c>
      <c r="K12" s="116" t="s">
        <v>1940</v>
      </c>
      <c r="L12" s="116" t="s">
        <v>1940</v>
      </c>
      <c r="M12" s="116" t="s">
        <v>1940</v>
      </c>
      <c r="N12" s="116" t="s">
        <v>1940</v>
      </c>
      <c r="O12" s="116" t="s">
        <v>1940</v>
      </c>
      <c r="P12" s="116" t="s">
        <v>1940</v>
      </c>
      <c r="Q12" s="116" t="s">
        <v>1940</v>
      </c>
      <c r="R12" s="116" t="s">
        <v>1940</v>
      </c>
      <c r="S12" s="116" t="s">
        <v>1940</v>
      </c>
    </row>
    <row r="13" spans="1:19">
      <c r="A13" s="86" t="s">
        <v>175</v>
      </c>
      <c r="B13" s="116" t="s">
        <v>1940</v>
      </c>
      <c r="C13" s="116" t="s">
        <v>1940</v>
      </c>
      <c r="D13" s="116" t="s">
        <v>1940</v>
      </c>
      <c r="E13" s="116" t="s">
        <v>1940</v>
      </c>
      <c r="F13" s="116" t="s">
        <v>1940</v>
      </c>
      <c r="G13" s="116" t="s">
        <v>1940</v>
      </c>
      <c r="H13" s="116" t="s">
        <v>1940</v>
      </c>
      <c r="I13" s="116" t="s">
        <v>1940</v>
      </c>
      <c r="J13" s="116" t="s">
        <v>1940</v>
      </c>
      <c r="K13" s="116" t="s">
        <v>1940</v>
      </c>
      <c r="L13" s="116" t="s">
        <v>1940</v>
      </c>
      <c r="M13" s="116" t="s">
        <v>1940</v>
      </c>
      <c r="N13" s="116" t="s">
        <v>1940</v>
      </c>
      <c r="O13" s="116" t="s">
        <v>1940</v>
      </c>
      <c r="P13" s="116" t="s">
        <v>1940</v>
      </c>
      <c r="Q13" s="116" t="s">
        <v>1940</v>
      </c>
      <c r="R13" s="116" t="s">
        <v>1940</v>
      </c>
      <c r="S13" s="116" t="s">
        <v>1940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49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124</v>
      </c>
      <c r="B1" s="36" t="s" vm="1">
        <v>191</v>
      </c>
    </row>
    <row r="2" spans="1:20">
      <c r="A2" s="36" t="s">
        <v>123</v>
      </c>
      <c r="B2" s="36" t="s">
        <v>192</v>
      </c>
    </row>
    <row r="3" spans="1:20">
      <c r="A3" s="36" t="s">
        <v>125</v>
      </c>
      <c r="B3" s="36" t="s">
        <v>193</v>
      </c>
    </row>
    <row r="4" spans="1:20">
      <c r="A4" s="36" t="s">
        <v>126</v>
      </c>
      <c r="B4" s="36">
        <v>2142</v>
      </c>
    </row>
    <row r="5" spans="1:20" ht="18.75">
      <c r="A5" s="139" t="s">
        <v>71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1"/>
    </row>
    <row r="6" spans="1:20" s="3" customFormat="1">
      <c r="A6" s="37" t="s">
        <v>95</v>
      </c>
      <c r="B6" s="38" t="s">
        <v>34</v>
      </c>
      <c r="C6" s="38" t="s">
        <v>99</v>
      </c>
      <c r="D6" s="38" t="s">
        <v>155</v>
      </c>
      <c r="E6" s="38" t="s">
        <v>97</v>
      </c>
      <c r="F6" s="38" t="s">
        <v>49</v>
      </c>
      <c r="G6" s="38" t="s">
        <v>14</v>
      </c>
      <c r="H6" s="38" t="s">
        <v>50</v>
      </c>
      <c r="I6" s="38" t="s">
        <v>84</v>
      </c>
      <c r="J6" s="38" t="s">
        <v>17</v>
      </c>
      <c r="K6" s="38" t="s">
        <v>83</v>
      </c>
      <c r="L6" s="38" t="s">
        <v>16</v>
      </c>
      <c r="M6" s="38" t="s">
        <v>18</v>
      </c>
      <c r="N6" s="39" t="s">
        <v>169</v>
      </c>
      <c r="O6" s="38" t="s">
        <v>168</v>
      </c>
      <c r="P6" s="38" t="s">
        <v>183</v>
      </c>
      <c r="Q6" s="38" t="s">
        <v>46</v>
      </c>
      <c r="R6" s="39" t="s">
        <v>45</v>
      </c>
      <c r="S6" s="38" t="s">
        <v>127</v>
      </c>
      <c r="T6" s="41" t="s">
        <v>129</v>
      </c>
    </row>
    <row r="7" spans="1:20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10" t="s">
        <v>1940</v>
      </c>
      <c r="G7" s="110" t="s">
        <v>1940</v>
      </c>
      <c r="H7" s="110" t="s">
        <v>1940</v>
      </c>
      <c r="I7" s="26" t="s">
        <v>21</v>
      </c>
      <c r="J7" s="26" t="s">
        <v>20</v>
      </c>
      <c r="K7" s="110" t="s">
        <v>1940</v>
      </c>
      <c r="L7" s="26" t="s">
        <v>19</v>
      </c>
      <c r="M7" s="26" t="s">
        <v>19</v>
      </c>
      <c r="N7" s="26" t="s">
        <v>176</v>
      </c>
      <c r="O7" s="110" t="s">
        <v>1940</v>
      </c>
      <c r="P7" s="12" t="s">
        <v>172</v>
      </c>
      <c r="Q7" s="26" t="s">
        <v>172</v>
      </c>
      <c r="R7" s="12" t="s">
        <v>19</v>
      </c>
      <c r="S7" s="26" t="s">
        <v>172</v>
      </c>
      <c r="T7" s="13" t="s">
        <v>19</v>
      </c>
    </row>
    <row r="8" spans="1:20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93</v>
      </c>
      <c r="Q8" s="14" t="s">
        <v>94</v>
      </c>
      <c r="R8" s="14" t="s">
        <v>130</v>
      </c>
      <c r="S8" s="14" t="s">
        <v>156</v>
      </c>
      <c r="T8" s="15" t="s">
        <v>178</v>
      </c>
    </row>
    <row r="9" spans="1:20" s="4" customFormat="1" ht="20.25">
      <c r="A9" s="83" t="s">
        <v>1886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116" t="s">
        <v>1940</v>
      </c>
      <c r="N9" s="116" t="s">
        <v>1940</v>
      </c>
      <c r="O9" s="116" t="s">
        <v>1940</v>
      </c>
      <c r="P9" s="116" t="s">
        <v>1940</v>
      </c>
      <c r="Q9" s="84">
        <v>0</v>
      </c>
      <c r="R9" s="116" t="s">
        <v>1940</v>
      </c>
      <c r="S9" s="85">
        <v>0</v>
      </c>
      <c r="T9" s="85">
        <v>0</v>
      </c>
    </row>
    <row r="10" spans="1:20">
      <c r="A10" s="81" t="s">
        <v>184</v>
      </c>
      <c r="B10" s="121" t="s">
        <v>1940</v>
      </c>
      <c r="C10" s="121" t="s">
        <v>1940</v>
      </c>
      <c r="D10" s="121" t="s">
        <v>1940</v>
      </c>
      <c r="E10" s="121" t="s">
        <v>1940</v>
      </c>
      <c r="F10" s="121" t="s">
        <v>1940</v>
      </c>
      <c r="G10" s="121" t="s">
        <v>1940</v>
      </c>
      <c r="H10" s="121" t="s">
        <v>1940</v>
      </c>
      <c r="I10" s="121" t="s">
        <v>1940</v>
      </c>
      <c r="J10" s="121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  <c r="P10" s="116" t="s">
        <v>1940</v>
      </c>
      <c r="Q10" s="116" t="s">
        <v>1940</v>
      </c>
      <c r="R10" s="116" t="s">
        <v>1940</v>
      </c>
      <c r="S10" s="116" t="s">
        <v>1940</v>
      </c>
      <c r="T10" s="116" t="s">
        <v>1940</v>
      </c>
    </row>
    <row r="11" spans="1:20">
      <c r="A11" s="81" t="s">
        <v>92</v>
      </c>
      <c r="B11" s="121" t="s">
        <v>1940</v>
      </c>
      <c r="C11" s="121" t="s">
        <v>1940</v>
      </c>
      <c r="D11" s="121" t="s">
        <v>1940</v>
      </c>
      <c r="E11" s="121" t="s">
        <v>1940</v>
      </c>
      <c r="F11" s="121" t="s">
        <v>1940</v>
      </c>
      <c r="G11" s="121" t="s">
        <v>1940</v>
      </c>
      <c r="H11" s="121" t="s">
        <v>1940</v>
      </c>
      <c r="I11" s="121" t="s">
        <v>1940</v>
      </c>
      <c r="J11" s="121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  <c r="P11" s="116" t="s">
        <v>1940</v>
      </c>
      <c r="Q11" s="116" t="s">
        <v>1940</v>
      </c>
      <c r="R11" s="116" t="s">
        <v>1940</v>
      </c>
      <c r="S11" s="116" t="s">
        <v>1940</v>
      </c>
      <c r="T11" s="116" t="s">
        <v>1940</v>
      </c>
    </row>
    <row r="12" spans="1:20">
      <c r="A12" s="81" t="s">
        <v>167</v>
      </c>
      <c r="B12" s="121" t="s">
        <v>1940</v>
      </c>
      <c r="C12" s="121" t="s">
        <v>1940</v>
      </c>
      <c r="D12" s="121" t="s">
        <v>1940</v>
      </c>
      <c r="E12" s="121" t="s">
        <v>1940</v>
      </c>
      <c r="F12" s="121" t="s">
        <v>1940</v>
      </c>
      <c r="G12" s="121" t="s">
        <v>1940</v>
      </c>
      <c r="H12" s="121" t="s">
        <v>1940</v>
      </c>
      <c r="I12" s="121" t="s">
        <v>1940</v>
      </c>
      <c r="J12" s="121" t="s">
        <v>1940</v>
      </c>
      <c r="K12" s="116" t="s">
        <v>1940</v>
      </c>
      <c r="L12" s="116" t="s">
        <v>1940</v>
      </c>
      <c r="M12" s="116" t="s">
        <v>1940</v>
      </c>
      <c r="N12" s="116" t="s">
        <v>1940</v>
      </c>
      <c r="O12" s="116" t="s">
        <v>1940</v>
      </c>
      <c r="P12" s="116" t="s">
        <v>1940</v>
      </c>
      <c r="Q12" s="116" t="s">
        <v>1940</v>
      </c>
      <c r="R12" s="116" t="s">
        <v>1940</v>
      </c>
      <c r="S12" s="116" t="s">
        <v>1940</v>
      </c>
      <c r="T12" s="116" t="s">
        <v>1940</v>
      </c>
    </row>
    <row r="13" spans="1:20">
      <c r="A13" s="81" t="s">
        <v>175</v>
      </c>
      <c r="B13" s="121" t="s">
        <v>1940</v>
      </c>
      <c r="C13" s="121" t="s">
        <v>1940</v>
      </c>
      <c r="D13" s="121" t="s">
        <v>1940</v>
      </c>
      <c r="E13" s="121" t="s">
        <v>1940</v>
      </c>
      <c r="F13" s="121" t="s">
        <v>1940</v>
      </c>
      <c r="G13" s="121" t="s">
        <v>1940</v>
      </c>
      <c r="H13" s="121" t="s">
        <v>1940</v>
      </c>
      <c r="I13" s="121" t="s">
        <v>1940</v>
      </c>
      <c r="J13" s="121" t="s">
        <v>1940</v>
      </c>
      <c r="K13" s="116" t="s">
        <v>1940</v>
      </c>
      <c r="L13" s="116" t="s">
        <v>1940</v>
      </c>
      <c r="M13" s="116" t="s">
        <v>1940</v>
      </c>
      <c r="N13" s="116" t="s">
        <v>1940</v>
      </c>
      <c r="O13" s="116" t="s">
        <v>1940</v>
      </c>
      <c r="P13" s="116" t="s">
        <v>1940</v>
      </c>
      <c r="Q13" s="116" t="s">
        <v>1940</v>
      </c>
      <c r="R13" s="116" t="s">
        <v>1940</v>
      </c>
      <c r="S13" s="116" t="s">
        <v>1940</v>
      </c>
      <c r="T13" s="116" t="s">
        <v>1940</v>
      </c>
    </row>
    <row r="14" spans="1:20">
      <c r="A14" s="81" t="s">
        <v>180</v>
      </c>
      <c r="B14" s="122" t="s">
        <v>1940</v>
      </c>
      <c r="C14" s="122" t="s">
        <v>1940</v>
      </c>
      <c r="D14" s="122" t="s">
        <v>1940</v>
      </c>
      <c r="E14" s="122" t="s">
        <v>1940</v>
      </c>
      <c r="F14" s="122" t="s">
        <v>1940</v>
      </c>
      <c r="G14" s="122" t="s">
        <v>1940</v>
      </c>
      <c r="H14" s="122" t="s">
        <v>1940</v>
      </c>
      <c r="I14" s="122" t="s">
        <v>1940</v>
      </c>
      <c r="J14" s="122" t="s">
        <v>1940</v>
      </c>
      <c r="K14" s="116" t="s">
        <v>1940</v>
      </c>
      <c r="L14" s="116" t="s">
        <v>1940</v>
      </c>
      <c r="M14" s="116" t="s">
        <v>1940</v>
      </c>
      <c r="N14" s="116" t="s">
        <v>1940</v>
      </c>
      <c r="O14" s="116" t="s">
        <v>1940</v>
      </c>
      <c r="P14" s="116" t="s">
        <v>1940</v>
      </c>
      <c r="Q14" s="116" t="s">
        <v>1940</v>
      </c>
      <c r="R14" s="116" t="s">
        <v>1940</v>
      </c>
      <c r="S14" s="116" t="s">
        <v>1940</v>
      </c>
      <c r="T14" s="116" t="s">
        <v>1940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5:A108">
    <cfRule type="containsText" dxfId="8" priority="1" operator="containsText" text="הפרשה ">
      <formula>NOT(ISERROR(SEARCH("הפרשה ",A15)))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13 H15:H33 H35:H826 F10:F13 F15:F33 F35:F553 K10:K826 D10:D13 D15:D33 D35:D820" xr:uid="{00000000-0002-0000-0400-000002000000}">
      <formula1>#REF!</formula1>
    </dataValidation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7109375" style="2" bestFit="1" customWidth="1"/>
    <col min="2" max="2" width="49.42578125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44.7109375" style="2" bestFit="1" customWidth="1"/>
    <col min="7" max="7" width="12.28515625" style="1" bestFit="1" customWidth="1"/>
    <col min="8" max="8" width="13.7109375" style="1" customWidth="1"/>
    <col min="9" max="9" width="13.140625" style="1" bestFit="1" customWidth="1"/>
    <col min="10" max="10" width="30.85546875" style="1" customWidth="1"/>
    <col min="11" max="11" width="11.28515625" style="1" bestFit="1" customWidth="1"/>
    <col min="12" max="12" width="21.5703125" style="1" customWidth="1"/>
    <col min="13" max="13" width="25.85546875" style="1" customWidth="1"/>
    <col min="14" max="14" width="24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124</v>
      </c>
      <c r="B1" s="36" t="s" vm="1">
        <v>191</v>
      </c>
    </row>
    <row r="2" spans="1:14">
      <c r="A2" s="36" t="s">
        <v>123</v>
      </c>
      <c r="B2" s="36" t="s">
        <v>192</v>
      </c>
    </row>
    <row r="3" spans="1:14">
      <c r="A3" s="36" t="s">
        <v>125</v>
      </c>
      <c r="B3" s="36" t="s">
        <v>193</v>
      </c>
    </row>
    <row r="4" spans="1:14">
      <c r="A4" s="36" t="s">
        <v>126</v>
      </c>
      <c r="B4" s="36">
        <v>2142</v>
      </c>
    </row>
    <row r="5" spans="1:14" ht="18.75">
      <c r="A5" s="139" t="s">
        <v>72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</row>
    <row r="6" spans="1:14" s="3" customFormat="1">
      <c r="A6" s="37" t="s">
        <v>95</v>
      </c>
      <c r="B6" s="38" t="s">
        <v>34</v>
      </c>
      <c r="C6" s="38" t="s">
        <v>99</v>
      </c>
      <c r="D6" s="38" t="s">
        <v>155</v>
      </c>
      <c r="E6" s="38" t="s">
        <v>97</v>
      </c>
      <c r="F6" s="38" t="s">
        <v>49</v>
      </c>
      <c r="G6" s="38" t="s">
        <v>83</v>
      </c>
      <c r="H6" s="39" t="s">
        <v>169</v>
      </c>
      <c r="I6" s="39" t="s">
        <v>168</v>
      </c>
      <c r="J6" s="38" t="s">
        <v>183</v>
      </c>
      <c r="K6" s="39" t="s">
        <v>46</v>
      </c>
      <c r="L6" s="39" t="s">
        <v>45</v>
      </c>
      <c r="M6" s="39" t="s">
        <v>127</v>
      </c>
      <c r="N6" s="41" t="s">
        <v>129</v>
      </c>
    </row>
    <row r="7" spans="1:14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10" t="s">
        <v>1940</v>
      </c>
      <c r="G7" s="110" t="s">
        <v>1940</v>
      </c>
      <c r="H7" s="12" t="s">
        <v>176</v>
      </c>
      <c r="I7" s="110" t="s">
        <v>1940</v>
      </c>
      <c r="J7" s="12" t="s">
        <v>172</v>
      </c>
      <c r="K7" s="12" t="s">
        <v>172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5" t="s">
        <v>26</v>
      </c>
      <c r="B9" s="112" t="s">
        <v>1940</v>
      </c>
      <c r="C9" s="112" t="s">
        <v>1940</v>
      </c>
      <c r="D9" s="112" t="s">
        <v>1940</v>
      </c>
      <c r="E9" s="112" t="s">
        <v>1940</v>
      </c>
      <c r="F9" s="112" t="s">
        <v>1940</v>
      </c>
      <c r="G9" s="112" t="s">
        <v>1940</v>
      </c>
      <c r="H9" s="112" t="s">
        <v>1940</v>
      </c>
      <c r="I9" s="112" t="s">
        <v>1940</v>
      </c>
      <c r="J9" s="60">
        <v>587.83661963299994</v>
      </c>
      <c r="K9" s="60">
        <v>977058.48154346796</v>
      </c>
      <c r="L9" s="112" t="s">
        <v>1940</v>
      </c>
      <c r="M9" s="61">
        <f>IFERROR(K9/$K$9,0)</f>
        <v>1</v>
      </c>
      <c r="N9" s="61">
        <f>K9/'סכום נכסי הקרן'!$C$41</f>
        <v>0.25777481375935252</v>
      </c>
    </row>
    <row r="10" spans="1:14">
      <c r="A10" s="56" t="s">
        <v>163</v>
      </c>
      <c r="B10" s="113" t="s">
        <v>1940</v>
      </c>
      <c r="C10" s="113" t="s">
        <v>1940</v>
      </c>
      <c r="D10" s="113" t="s">
        <v>1940</v>
      </c>
      <c r="E10" s="113" t="s">
        <v>1940</v>
      </c>
      <c r="F10" s="113" t="s">
        <v>1940</v>
      </c>
      <c r="G10" s="113" t="s">
        <v>1940</v>
      </c>
      <c r="H10" s="113" t="s">
        <v>1940</v>
      </c>
      <c r="I10" s="113" t="s">
        <v>1940</v>
      </c>
      <c r="J10" s="63">
        <v>491.20263051000001</v>
      </c>
      <c r="K10" s="63">
        <v>723743.68415890296</v>
      </c>
      <c r="L10" s="113" t="s">
        <v>1940</v>
      </c>
      <c r="M10" s="64">
        <f t="shared" ref="M10:M73" si="0">IFERROR(K10/$K$9,0)</f>
        <v>0.74073732312890694</v>
      </c>
      <c r="N10" s="64">
        <f>K10/'סכום נכסי הקרן'!$C$41</f>
        <v>0.1909434255141553</v>
      </c>
    </row>
    <row r="11" spans="1:14">
      <c r="A11" s="57" t="s">
        <v>194</v>
      </c>
      <c r="B11" s="113" t="s">
        <v>1940</v>
      </c>
      <c r="C11" s="113" t="s">
        <v>1940</v>
      </c>
      <c r="D11" s="113" t="s">
        <v>1940</v>
      </c>
      <c r="E11" s="113" t="s">
        <v>1940</v>
      </c>
      <c r="F11" s="113" t="s">
        <v>1940</v>
      </c>
      <c r="G11" s="113" t="s">
        <v>1940</v>
      </c>
      <c r="H11" s="113" t="s">
        <v>1940</v>
      </c>
      <c r="I11" s="113" t="s">
        <v>1940</v>
      </c>
      <c r="J11" s="63">
        <v>67.883446461000005</v>
      </c>
      <c r="K11" s="63">
        <v>449146.78420817497</v>
      </c>
      <c r="L11" s="113" t="s">
        <v>1940</v>
      </c>
      <c r="M11" s="64">
        <f t="shared" si="0"/>
        <v>0.45969283588701243</v>
      </c>
      <c r="N11" s="64">
        <f>K11/'סכום נכסי הקרן'!$C$41</f>
        <v>0.11849723515728323</v>
      </c>
    </row>
    <row r="12" spans="1:14">
      <c r="A12" s="58" t="s">
        <v>195</v>
      </c>
      <c r="B12" s="54" t="s">
        <v>196</v>
      </c>
      <c r="C12" s="65" t="s">
        <v>100</v>
      </c>
      <c r="D12" s="65" t="s">
        <v>24</v>
      </c>
      <c r="E12" s="54" t="s">
        <v>197</v>
      </c>
      <c r="F12" s="65" t="s">
        <v>198</v>
      </c>
      <c r="G12" s="65" t="s">
        <v>111</v>
      </c>
      <c r="H12" s="66">
        <v>342181.67595399998</v>
      </c>
      <c r="I12" s="67">
        <v>2400</v>
      </c>
      <c r="J12" s="116" t="s">
        <v>1940</v>
      </c>
      <c r="K12" s="66">
        <v>8212.3602228910004</v>
      </c>
      <c r="L12" s="68">
        <v>1.5246172231864316E-3</v>
      </c>
      <c r="M12" s="68">
        <f t="shared" si="0"/>
        <v>8.4051879984889562E-3</v>
      </c>
      <c r="N12" s="68">
        <f>K12/'סכום נכסי הקרן'!$C$41</f>
        <v>2.1666457709228356E-3</v>
      </c>
    </row>
    <row r="13" spans="1:14">
      <c r="A13" s="58" t="s">
        <v>199</v>
      </c>
      <c r="B13" s="54" t="s">
        <v>200</v>
      </c>
      <c r="C13" s="65" t="s">
        <v>100</v>
      </c>
      <c r="D13" s="65" t="s">
        <v>24</v>
      </c>
      <c r="E13" s="54" t="s">
        <v>201</v>
      </c>
      <c r="F13" s="65" t="s">
        <v>202</v>
      </c>
      <c r="G13" s="65" t="s">
        <v>111</v>
      </c>
      <c r="H13" s="66">
        <v>43103.482135999991</v>
      </c>
      <c r="I13" s="67">
        <v>27680</v>
      </c>
      <c r="J13" s="116" t="s">
        <v>1940</v>
      </c>
      <c r="K13" s="66">
        <v>11931.043869881001</v>
      </c>
      <c r="L13" s="68">
        <v>7.6838892512642344E-4</v>
      </c>
      <c r="M13" s="68">
        <f t="shared" si="0"/>
        <v>1.2211187042799552E-2</v>
      </c>
      <c r="N13" s="68">
        <f>K13/'סכום נכסי הקרן'!$C$41</f>
        <v>3.1477364657382734E-3</v>
      </c>
    </row>
    <row r="14" spans="1:14">
      <c r="A14" s="58" t="s">
        <v>203</v>
      </c>
      <c r="B14" s="54" t="s">
        <v>204</v>
      </c>
      <c r="C14" s="65" t="s">
        <v>100</v>
      </c>
      <c r="D14" s="65" t="s">
        <v>24</v>
      </c>
      <c r="E14" s="54" t="s">
        <v>205</v>
      </c>
      <c r="F14" s="65" t="s">
        <v>206</v>
      </c>
      <c r="G14" s="65" t="s">
        <v>111</v>
      </c>
      <c r="H14" s="66">
        <v>1566574.7952399999</v>
      </c>
      <c r="I14" s="67">
        <v>1818</v>
      </c>
      <c r="J14" s="116" t="s">
        <v>1940</v>
      </c>
      <c r="K14" s="66">
        <v>28480.329777470997</v>
      </c>
      <c r="L14" s="68">
        <v>1.2149358322626987E-3</v>
      </c>
      <c r="M14" s="68">
        <f t="shared" si="0"/>
        <v>2.9149053322253923E-2</v>
      </c>
      <c r="N14" s="68">
        <f>K14/'סכום נכסי הקרן'!$C$41</f>
        <v>7.5138917914054412E-3</v>
      </c>
    </row>
    <row r="15" spans="1:14">
      <c r="A15" s="58" t="s">
        <v>207</v>
      </c>
      <c r="B15" s="54" t="s">
        <v>208</v>
      </c>
      <c r="C15" s="65" t="s">
        <v>100</v>
      </c>
      <c r="D15" s="65" t="s">
        <v>24</v>
      </c>
      <c r="E15" s="54" t="s">
        <v>209</v>
      </c>
      <c r="F15" s="65" t="s">
        <v>210</v>
      </c>
      <c r="G15" s="65" t="s">
        <v>111</v>
      </c>
      <c r="H15" s="66">
        <v>37421.965790000002</v>
      </c>
      <c r="I15" s="67">
        <v>77500</v>
      </c>
      <c r="J15" s="66">
        <v>67.883446461000005</v>
      </c>
      <c r="K15" s="66">
        <v>29069.906933352006</v>
      </c>
      <c r="L15" s="68">
        <v>8.4181608094686966E-4</v>
      </c>
      <c r="M15" s="68">
        <f t="shared" si="0"/>
        <v>2.975247386157481E-2</v>
      </c>
      <c r="N15" s="68">
        <f>K15/'סכום נכסי הקרן'!$C$41</f>
        <v>7.6694384085474509E-3</v>
      </c>
    </row>
    <row r="16" spans="1:14">
      <c r="A16" s="58" t="s">
        <v>211</v>
      </c>
      <c r="B16" s="54" t="s">
        <v>212</v>
      </c>
      <c r="C16" s="65" t="s">
        <v>100</v>
      </c>
      <c r="D16" s="65" t="s">
        <v>24</v>
      </c>
      <c r="E16" s="54" t="s">
        <v>213</v>
      </c>
      <c r="F16" s="65" t="s">
        <v>214</v>
      </c>
      <c r="G16" s="65" t="s">
        <v>111</v>
      </c>
      <c r="H16" s="66">
        <v>9114.1484139999993</v>
      </c>
      <c r="I16" s="67">
        <v>152920</v>
      </c>
      <c r="J16" s="116" t="s">
        <v>1940</v>
      </c>
      <c r="K16" s="66">
        <v>13937.355754307</v>
      </c>
      <c r="L16" s="68">
        <v>2.3738427350890384E-3</v>
      </c>
      <c r="M16" s="68">
        <f t="shared" si="0"/>
        <v>1.4264607510790997E-2</v>
      </c>
      <c r="N16" s="68">
        <f>K16/'סכום נכסי הקרן'!$C$41</f>
        <v>3.6770565444444107E-3</v>
      </c>
    </row>
    <row r="17" spans="1:14">
      <c r="A17" s="58" t="s">
        <v>215</v>
      </c>
      <c r="B17" s="54" t="s">
        <v>216</v>
      </c>
      <c r="C17" s="65" t="s">
        <v>100</v>
      </c>
      <c r="D17" s="65" t="s">
        <v>24</v>
      </c>
      <c r="E17" s="54" t="s">
        <v>217</v>
      </c>
      <c r="F17" s="65" t="s">
        <v>218</v>
      </c>
      <c r="G17" s="65" t="s">
        <v>111</v>
      </c>
      <c r="H17" s="66">
        <v>337832.79651900003</v>
      </c>
      <c r="I17" s="67">
        <v>2000</v>
      </c>
      <c r="J17" s="116" t="s">
        <v>1940</v>
      </c>
      <c r="K17" s="66">
        <v>6756.655930373</v>
      </c>
      <c r="L17" s="68">
        <v>7.1829217223628148E-4</v>
      </c>
      <c r="M17" s="68">
        <f t="shared" si="0"/>
        <v>6.9153034930922973E-3</v>
      </c>
      <c r="N17" s="68">
        <f>K17/'סכום נכסי הקרן'!$C$41</f>
        <v>1.782591070021267E-3</v>
      </c>
    </row>
    <row r="18" spans="1:14">
      <c r="A18" s="58" t="s">
        <v>219</v>
      </c>
      <c r="B18" s="54" t="s">
        <v>220</v>
      </c>
      <c r="C18" s="65" t="s">
        <v>100</v>
      </c>
      <c r="D18" s="65" t="s">
        <v>24</v>
      </c>
      <c r="E18" s="54" t="s">
        <v>221</v>
      </c>
      <c r="F18" s="65" t="s">
        <v>202</v>
      </c>
      <c r="G18" s="65" t="s">
        <v>111</v>
      </c>
      <c r="H18" s="66">
        <v>142995.98816099999</v>
      </c>
      <c r="I18" s="67">
        <v>7120</v>
      </c>
      <c r="J18" s="116" t="s">
        <v>1940</v>
      </c>
      <c r="K18" s="66">
        <v>10181.314357087</v>
      </c>
      <c r="L18" s="68">
        <v>1.2132957403690801E-3</v>
      </c>
      <c r="M18" s="68">
        <f t="shared" si="0"/>
        <v>1.0420373549189694E-2</v>
      </c>
      <c r="N18" s="68">
        <f>K18/'סכום נכסי הקרן'!$C$41</f>
        <v>2.6861098509452564E-3</v>
      </c>
    </row>
    <row r="19" spans="1:14">
      <c r="A19" s="58" t="s">
        <v>222</v>
      </c>
      <c r="B19" s="54" t="s">
        <v>223</v>
      </c>
      <c r="C19" s="65" t="s">
        <v>100</v>
      </c>
      <c r="D19" s="65" t="s">
        <v>24</v>
      </c>
      <c r="E19" s="54" t="s">
        <v>224</v>
      </c>
      <c r="F19" s="65" t="s">
        <v>106</v>
      </c>
      <c r="G19" s="65" t="s">
        <v>111</v>
      </c>
      <c r="H19" s="66">
        <v>143515.90785399999</v>
      </c>
      <c r="I19" s="67">
        <v>4850</v>
      </c>
      <c r="J19" s="116" t="s">
        <v>1940</v>
      </c>
      <c r="K19" s="66">
        <v>6960.5215309240002</v>
      </c>
      <c r="L19" s="68">
        <v>8.1041498244112918E-4</v>
      </c>
      <c r="M19" s="68">
        <f t="shared" si="0"/>
        <v>7.123955896609589E-3</v>
      </c>
      <c r="N19" s="68">
        <f>K19/'סכום נכסי הקרן'!$C$41</f>
        <v>1.8363764044783781E-3</v>
      </c>
    </row>
    <row r="20" spans="1:14">
      <c r="A20" s="58" t="s">
        <v>225</v>
      </c>
      <c r="B20" s="54" t="s">
        <v>226</v>
      </c>
      <c r="C20" s="65" t="s">
        <v>100</v>
      </c>
      <c r="D20" s="65" t="s">
        <v>24</v>
      </c>
      <c r="E20" s="54" t="s">
        <v>227</v>
      </c>
      <c r="F20" s="65" t="s">
        <v>202</v>
      </c>
      <c r="G20" s="65" t="s">
        <v>111</v>
      </c>
      <c r="H20" s="66">
        <v>794104.12179</v>
      </c>
      <c r="I20" s="67">
        <v>1336</v>
      </c>
      <c r="J20" s="116" t="s">
        <v>1940</v>
      </c>
      <c r="K20" s="66">
        <v>10609.231067036999</v>
      </c>
      <c r="L20" s="68">
        <v>1.4493870002542848E-3</v>
      </c>
      <c r="M20" s="68">
        <f t="shared" si="0"/>
        <v>1.085833782464843E-2</v>
      </c>
      <c r="N20" s="68">
        <f>K20/'סכום נכסי הקרן'!$C$41</f>
        <v>2.7990060104848822E-3</v>
      </c>
    </row>
    <row r="21" spans="1:14">
      <c r="A21" s="58" t="s">
        <v>228</v>
      </c>
      <c r="B21" s="54" t="s">
        <v>229</v>
      </c>
      <c r="C21" s="65" t="s">
        <v>100</v>
      </c>
      <c r="D21" s="65" t="s">
        <v>24</v>
      </c>
      <c r="E21" s="54" t="s">
        <v>230</v>
      </c>
      <c r="F21" s="65" t="s">
        <v>218</v>
      </c>
      <c r="G21" s="65" t="s">
        <v>111</v>
      </c>
      <c r="H21" s="66">
        <v>103609.838221</v>
      </c>
      <c r="I21" s="67">
        <v>6200</v>
      </c>
      <c r="J21" s="116" t="s">
        <v>1940</v>
      </c>
      <c r="K21" s="66">
        <v>6423.8099696990002</v>
      </c>
      <c r="L21" s="68">
        <v>8.3720074911847739E-4</v>
      </c>
      <c r="M21" s="68">
        <f t="shared" si="0"/>
        <v>6.5746422461337734E-3</v>
      </c>
      <c r="N21" s="68">
        <f>K21/'סכום נכסי הקרן'!$C$41</f>
        <v>1.6947771805315046E-3</v>
      </c>
    </row>
    <row r="22" spans="1:14">
      <c r="A22" s="58" t="s">
        <v>231</v>
      </c>
      <c r="B22" s="54" t="s">
        <v>232</v>
      </c>
      <c r="C22" s="65" t="s">
        <v>100</v>
      </c>
      <c r="D22" s="65" t="s">
        <v>24</v>
      </c>
      <c r="E22" s="54" t="s">
        <v>233</v>
      </c>
      <c r="F22" s="65" t="s">
        <v>234</v>
      </c>
      <c r="G22" s="65" t="s">
        <v>111</v>
      </c>
      <c r="H22" s="66">
        <v>21206.184516000001</v>
      </c>
      <c r="I22" s="67">
        <v>5701</v>
      </c>
      <c r="J22" s="116" t="s">
        <v>1940</v>
      </c>
      <c r="K22" s="66">
        <v>1208.9645792410001</v>
      </c>
      <c r="L22" s="68">
        <v>2.0946284484358002E-4</v>
      </c>
      <c r="M22" s="68">
        <f t="shared" si="0"/>
        <v>1.2373512968550133E-3</v>
      </c>
      <c r="N22" s="68">
        <f>K22/'סכום נכסי הקרן'!$C$41</f>
        <v>3.1895800010169436E-4</v>
      </c>
    </row>
    <row r="23" spans="1:14">
      <c r="A23" s="58" t="s">
        <v>235</v>
      </c>
      <c r="B23" s="54" t="s">
        <v>236</v>
      </c>
      <c r="C23" s="65" t="s">
        <v>100</v>
      </c>
      <c r="D23" s="65" t="s">
        <v>24</v>
      </c>
      <c r="E23" s="54" t="s">
        <v>237</v>
      </c>
      <c r="F23" s="65" t="s">
        <v>134</v>
      </c>
      <c r="G23" s="65" t="s">
        <v>111</v>
      </c>
      <c r="H23" s="66">
        <v>3064891.0089599998</v>
      </c>
      <c r="I23" s="67">
        <v>495</v>
      </c>
      <c r="J23" s="116" t="s">
        <v>1940</v>
      </c>
      <c r="K23" s="66">
        <v>15171.210494339</v>
      </c>
      <c r="L23" s="68">
        <v>1.1077282950284566E-3</v>
      </c>
      <c r="M23" s="68">
        <f t="shared" si="0"/>
        <v>1.5527433394133077E-2</v>
      </c>
      <c r="N23" s="68">
        <f>K23/'סכום נכסי הקרן'!$C$41</f>
        <v>4.0025812513334045E-3</v>
      </c>
    </row>
    <row r="24" spans="1:14">
      <c r="A24" s="58" t="s">
        <v>238</v>
      </c>
      <c r="B24" s="54" t="s">
        <v>239</v>
      </c>
      <c r="C24" s="65" t="s">
        <v>100</v>
      </c>
      <c r="D24" s="65" t="s">
        <v>24</v>
      </c>
      <c r="E24" s="54" t="s">
        <v>240</v>
      </c>
      <c r="F24" s="65" t="s">
        <v>218</v>
      </c>
      <c r="G24" s="65" t="s">
        <v>111</v>
      </c>
      <c r="H24" s="66">
        <v>48525.260708000002</v>
      </c>
      <c r="I24" s="67">
        <v>37170</v>
      </c>
      <c r="J24" s="116" t="s">
        <v>1940</v>
      </c>
      <c r="K24" s="66">
        <v>18036.839405072998</v>
      </c>
      <c r="L24" s="68">
        <v>1.9863203012592118E-3</v>
      </c>
      <c r="M24" s="68">
        <f t="shared" si="0"/>
        <v>1.8460347815189161E-2</v>
      </c>
      <c r="N24" s="68">
        <f>K24/'סכום נכסי הקרן'!$C$41</f>
        <v>4.7586127199932566E-3</v>
      </c>
    </row>
    <row r="25" spans="1:14">
      <c r="A25" s="58" t="s">
        <v>241</v>
      </c>
      <c r="B25" s="54" t="s">
        <v>242</v>
      </c>
      <c r="C25" s="65" t="s">
        <v>100</v>
      </c>
      <c r="D25" s="65" t="s">
        <v>24</v>
      </c>
      <c r="E25" s="54" t="s">
        <v>243</v>
      </c>
      <c r="F25" s="65" t="s">
        <v>244</v>
      </c>
      <c r="G25" s="65" t="s">
        <v>111</v>
      </c>
      <c r="H25" s="66">
        <v>38502.656948000003</v>
      </c>
      <c r="I25" s="67">
        <v>14990</v>
      </c>
      <c r="J25" s="116" t="s">
        <v>1940</v>
      </c>
      <c r="K25" s="66">
        <v>5771.5482764459985</v>
      </c>
      <c r="L25" s="68">
        <v>3.8376000794976262E-4</v>
      </c>
      <c r="M25" s="68">
        <f t="shared" si="0"/>
        <v>5.9070653246145848E-3</v>
      </c>
      <c r="N25" s="68">
        <f>K25/'סכום נכסי הקרן'!$C$41</f>
        <v>1.5226926639168538E-3</v>
      </c>
    </row>
    <row r="26" spans="1:14">
      <c r="A26" s="58" t="s">
        <v>245</v>
      </c>
      <c r="B26" s="54" t="s">
        <v>246</v>
      </c>
      <c r="C26" s="65" t="s">
        <v>100</v>
      </c>
      <c r="D26" s="65" t="s">
        <v>24</v>
      </c>
      <c r="E26" s="54" t="s">
        <v>247</v>
      </c>
      <c r="F26" s="65" t="s">
        <v>244</v>
      </c>
      <c r="G26" s="65" t="s">
        <v>111</v>
      </c>
      <c r="H26" s="66">
        <v>1037440.9003260001</v>
      </c>
      <c r="I26" s="67">
        <v>1835</v>
      </c>
      <c r="J26" s="116" t="s">
        <v>1940</v>
      </c>
      <c r="K26" s="66">
        <v>19037.040521078001</v>
      </c>
      <c r="L26" s="68">
        <v>8.3866728314985564E-4</v>
      </c>
      <c r="M26" s="68">
        <f t="shared" si="0"/>
        <v>1.9484033843097107E-2</v>
      </c>
      <c r="N26" s="68">
        <f>K26/'סכום נכסי הקרן'!$C$41</f>
        <v>5.0224931951852788E-3</v>
      </c>
    </row>
    <row r="27" spans="1:14">
      <c r="A27" s="58" t="s">
        <v>248</v>
      </c>
      <c r="B27" s="54" t="s">
        <v>249</v>
      </c>
      <c r="C27" s="65" t="s">
        <v>100</v>
      </c>
      <c r="D27" s="65" t="s">
        <v>24</v>
      </c>
      <c r="E27" s="54" t="s">
        <v>250</v>
      </c>
      <c r="F27" s="65" t="s">
        <v>106</v>
      </c>
      <c r="G27" s="65" t="s">
        <v>111</v>
      </c>
      <c r="H27" s="66">
        <v>3983.874836</v>
      </c>
      <c r="I27" s="67">
        <v>46450</v>
      </c>
      <c r="J27" s="116" t="s">
        <v>1940</v>
      </c>
      <c r="K27" s="66">
        <v>1850.509861173</v>
      </c>
      <c r="L27" s="68">
        <v>2.1525486517484524E-4</v>
      </c>
      <c r="M27" s="68">
        <f t="shared" si="0"/>
        <v>1.893960183682898E-3</v>
      </c>
      <c r="N27" s="68">
        <f>K27/'סכום נכסי הקרן'!$C$41</f>
        <v>4.8821523361648815E-4</v>
      </c>
    </row>
    <row r="28" spans="1:14">
      <c r="A28" s="58" t="s">
        <v>251</v>
      </c>
      <c r="B28" s="54" t="s">
        <v>252</v>
      </c>
      <c r="C28" s="65" t="s">
        <v>100</v>
      </c>
      <c r="D28" s="65" t="s">
        <v>24</v>
      </c>
      <c r="E28" s="54" t="s">
        <v>253</v>
      </c>
      <c r="F28" s="65" t="s">
        <v>254</v>
      </c>
      <c r="G28" s="65" t="s">
        <v>111</v>
      </c>
      <c r="H28" s="66">
        <v>224069.97453400001</v>
      </c>
      <c r="I28" s="67">
        <v>3807</v>
      </c>
      <c r="J28" s="116" t="s">
        <v>1940</v>
      </c>
      <c r="K28" s="66">
        <v>8530.3439306060009</v>
      </c>
      <c r="L28" s="68">
        <v>8.8532206858102922E-4</v>
      </c>
      <c r="M28" s="68">
        <f t="shared" si="0"/>
        <v>8.7306380239702136E-3</v>
      </c>
      <c r="N28" s="68">
        <f>K28/'סכום נכסי הקרן'!$C$41</f>
        <v>2.2505385906292433E-3</v>
      </c>
    </row>
    <row r="29" spans="1:14">
      <c r="A29" s="58" t="s">
        <v>255</v>
      </c>
      <c r="B29" s="54" t="s">
        <v>256</v>
      </c>
      <c r="C29" s="65" t="s">
        <v>100</v>
      </c>
      <c r="D29" s="65" t="s">
        <v>24</v>
      </c>
      <c r="E29" s="54" t="s">
        <v>257</v>
      </c>
      <c r="F29" s="65" t="s">
        <v>254</v>
      </c>
      <c r="G29" s="65" t="s">
        <v>111</v>
      </c>
      <c r="H29" s="66">
        <v>185277.14414700001</v>
      </c>
      <c r="I29" s="67">
        <v>2893</v>
      </c>
      <c r="J29" s="116" t="s">
        <v>1940</v>
      </c>
      <c r="K29" s="66">
        <v>5360.067780163</v>
      </c>
      <c r="L29" s="68">
        <v>8.8768901315268E-4</v>
      </c>
      <c r="M29" s="68">
        <f t="shared" si="0"/>
        <v>5.4859231882370572E-3</v>
      </c>
      <c r="N29" s="68">
        <f>K29/'סכום נכסי הקרן'!$C$41</f>
        <v>1.414132828145921E-3</v>
      </c>
    </row>
    <row r="30" spans="1:14">
      <c r="A30" s="58" t="s">
        <v>258</v>
      </c>
      <c r="B30" s="54" t="s">
        <v>259</v>
      </c>
      <c r="C30" s="65" t="s">
        <v>100</v>
      </c>
      <c r="D30" s="65" t="s">
        <v>24</v>
      </c>
      <c r="E30" s="54" t="s">
        <v>260</v>
      </c>
      <c r="F30" s="65" t="s">
        <v>214</v>
      </c>
      <c r="G30" s="65" t="s">
        <v>111</v>
      </c>
      <c r="H30" s="66">
        <v>4220.5029009999998</v>
      </c>
      <c r="I30" s="67">
        <v>91410</v>
      </c>
      <c r="J30" s="116" t="s">
        <v>1940</v>
      </c>
      <c r="K30" s="66">
        <v>3857.9617014109999</v>
      </c>
      <c r="L30" s="68">
        <v>5.5128795315498985E-4</v>
      </c>
      <c r="M30" s="68">
        <f t="shared" si="0"/>
        <v>3.9485473738650155E-3</v>
      </c>
      <c r="N30" s="68">
        <f>K30/'סכום נכסי הקרן'!$C$41</f>
        <v>1.0178360639180348E-3</v>
      </c>
    </row>
    <row r="31" spans="1:14">
      <c r="A31" s="58" t="s">
        <v>261</v>
      </c>
      <c r="B31" s="54" t="s">
        <v>262</v>
      </c>
      <c r="C31" s="65" t="s">
        <v>100</v>
      </c>
      <c r="D31" s="65" t="s">
        <v>24</v>
      </c>
      <c r="E31" s="54" t="s">
        <v>263</v>
      </c>
      <c r="F31" s="65" t="s">
        <v>264</v>
      </c>
      <c r="G31" s="65" t="s">
        <v>111</v>
      </c>
      <c r="H31" s="66">
        <v>79207.353315</v>
      </c>
      <c r="I31" s="67">
        <v>11090</v>
      </c>
      <c r="J31" s="116" t="s">
        <v>1940</v>
      </c>
      <c r="K31" s="66">
        <v>8784.0954793090004</v>
      </c>
      <c r="L31" s="68">
        <v>7.1699107393680508E-4</v>
      </c>
      <c r="M31" s="68">
        <f t="shared" si="0"/>
        <v>8.9903477071635336E-3</v>
      </c>
      <c r="N31" s="68">
        <f>K31/'סכום נכסי הקרן'!$C$41</f>
        <v>2.3174852058459017E-3</v>
      </c>
    </row>
    <row r="32" spans="1:14">
      <c r="A32" s="58" t="s">
        <v>265</v>
      </c>
      <c r="B32" s="54" t="s">
        <v>266</v>
      </c>
      <c r="C32" s="65" t="s">
        <v>100</v>
      </c>
      <c r="D32" s="65" t="s">
        <v>24</v>
      </c>
      <c r="E32" s="54" t="s">
        <v>267</v>
      </c>
      <c r="F32" s="65" t="s">
        <v>268</v>
      </c>
      <c r="G32" s="65" t="s">
        <v>111</v>
      </c>
      <c r="H32" s="66">
        <v>241073.094809</v>
      </c>
      <c r="I32" s="67">
        <v>3815</v>
      </c>
      <c r="J32" s="116" t="s">
        <v>1940</v>
      </c>
      <c r="K32" s="66">
        <v>9196.9385669759995</v>
      </c>
      <c r="L32" s="68">
        <v>2.1507630614709482E-4</v>
      </c>
      <c r="M32" s="68">
        <f t="shared" si="0"/>
        <v>9.4128844288291873E-3</v>
      </c>
      <c r="N32" s="68">
        <f>K32/'סכום נכסי הקרן'!$C$41</f>
        <v>2.4264045305797529E-3</v>
      </c>
    </row>
    <row r="33" spans="1:14">
      <c r="A33" s="58" t="s">
        <v>269</v>
      </c>
      <c r="B33" s="54" t="s">
        <v>270</v>
      </c>
      <c r="C33" s="65" t="s">
        <v>100</v>
      </c>
      <c r="D33" s="65" t="s">
        <v>24</v>
      </c>
      <c r="E33" s="54" t="s">
        <v>271</v>
      </c>
      <c r="F33" s="65" t="s">
        <v>244</v>
      </c>
      <c r="G33" s="65" t="s">
        <v>111</v>
      </c>
      <c r="H33" s="66">
        <v>1447018.301038</v>
      </c>
      <c r="I33" s="67">
        <v>2950</v>
      </c>
      <c r="J33" s="116" t="s">
        <v>1940</v>
      </c>
      <c r="K33" s="66">
        <v>42687.039880632001</v>
      </c>
      <c r="L33" s="68">
        <v>9.5020029301547506E-4</v>
      </c>
      <c r="M33" s="68">
        <f t="shared" si="0"/>
        <v>4.3689339673096031E-2</v>
      </c>
      <c r="N33" s="68">
        <f>K33/'סכום נכסי הקרן'!$C$41</f>
        <v>1.1262011397501421E-2</v>
      </c>
    </row>
    <row r="34" spans="1:14">
      <c r="A34" s="58" t="s">
        <v>272</v>
      </c>
      <c r="B34" s="54" t="s">
        <v>273</v>
      </c>
      <c r="C34" s="65" t="s">
        <v>100</v>
      </c>
      <c r="D34" s="65" t="s">
        <v>24</v>
      </c>
      <c r="E34" s="54" t="s">
        <v>274</v>
      </c>
      <c r="F34" s="65" t="s">
        <v>218</v>
      </c>
      <c r="G34" s="65" t="s">
        <v>111</v>
      </c>
      <c r="H34" s="66">
        <v>1594983.3601829999</v>
      </c>
      <c r="I34" s="67">
        <v>1070</v>
      </c>
      <c r="J34" s="116" t="s">
        <v>1940</v>
      </c>
      <c r="K34" s="66">
        <v>17066.321953954</v>
      </c>
      <c r="L34" s="68">
        <v>2.1114770284768663E-3</v>
      </c>
      <c r="M34" s="68">
        <f t="shared" si="0"/>
        <v>1.7467042430248575E-2</v>
      </c>
      <c r="N34" s="68">
        <f>K34/'סכום נכסי הקרן'!$C$41</f>
        <v>4.5025636093840348E-3</v>
      </c>
    </row>
    <row r="35" spans="1:14">
      <c r="A35" s="58" t="s">
        <v>275</v>
      </c>
      <c r="B35" s="54" t="s">
        <v>276</v>
      </c>
      <c r="C35" s="65" t="s">
        <v>100</v>
      </c>
      <c r="D35" s="65" t="s">
        <v>24</v>
      </c>
      <c r="E35" s="54" t="s">
        <v>277</v>
      </c>
      <c r="F35" s="65" t="s">
        <v>244</v>
      </c>
      <c r="G35" s="65" t="s">
        <v>111</v>
      </c>
      <c r="H35" s="66">
        <v>238178.20451400001</v>
      </c>
      <c r="I35" s="67">
        <v>14260</v>
      </c>
      <c r="J35" s="116" t="s">
        <v>1940</v>
      </c>
      <c r="K35" s="66">
        <v>33964.211963629998</v>
      </c>
      <c r="L35" s="68">
        <v>9.2355238659690261E-4</v>
      </c>
      <c r="M35" s="68">
        <f t="shared" si="0"/>
        <v>3.476169810222253E-2</v>
      </c>
      <c r="N35" s="68">
        <f>K35/'סכום נכסי הקרן'!$C$41</f>
        <v>8.9606902542592511E-3</v>
      </c>
    </row>
    <row r="36" spans="1:14">
      <c r="A36" s="58" t="s">
        <v>278</v>
      </c>
      <c r="B36" s="54" t="s">
        <v>279</v>
      </c>
      <c r="C36" s="65" t="s">
        <v>100</v>
      </c>
      <c r="D36" s="65" t="s">
        <v>24</v>
      </c>
      <c r="E36" s="54" t="s">
        <v>280</v>
      </c>
      <c r="F36" s="65" t="s">
        <v>218</v>
      </c>
      <c r="G36" s="65" t="s">
        <v>111</v>
      </c>
      <c r="H36" s="66">
        <v>67404.898753999994</v>
      </c>
      <c r="I36" s="67">
        <v>28100</v>
      </c>
      <c r="J36" s="116" t="s">
        <v>1940</v>
      </c>
      <c r="K36" s="66">
        <v>18940.776549903003</v>
      </c>
      <c r="L36" s="68">
        <v>1.4189448409704733E-3</v>
      </c>
      <c r="M36" s="68">
        <f t="shared" si="0"/>
        <v>1.93855095756214E-2</v>
      </c>
      <c r="N36" s="68">
        <f>K36/'סכום נכסי הקרן'!$C$41</f>
        <v>4.9970961204859514E-3</v>
      </c>
    </row>
    <row r="37" spans="1:14">
      <c r="A37" s="58" t="s">
        <v>281</v>
      </c>
      <c r="B37" s="54" t="s">
        <v>282</v>
      </c>
      <c r="C37" s="65" t="s">
        <v>100</v>
      </c>
      <c r="D37" s="65" t="s">
        <v>24</v>
      </c>
      <c r="E37" s="54" t="s">
        <v>283</v>
      </c>
      <c r="F37" s="65" t="s">
        <v>264</v>
      </c>
      <c r="G37" s="65" t="s">
        <v>111</v>
      </c>
      <c r="H37" s="66">
        <v>11170.098612</v>
      </c>
      <c r="I37" s="67">
        <v>50140</v>
      </c>
      <c r="J37" s="116" t="s">
        <v>1940</v>
      </c>
      <c r="K37" s="66">
        <v>5600.6874439519997</v>
      </c>
      <c r="L37" s="68">
        <v>3.860324468293382E-4</v>
      </c>
      <c r="M37" s="68">
        <f t="shared" si="0"/>
        <v>5.7321926473679896E-3</v>
      </c>
      <c r="N37" s="68">
        <f>K37/'סכום נכסי הקרן'!$C$41</f>
        <v>1.4776148921080135E-3</v>
      </c>
    </row>
    <row r="38" spans="1:14">
      <c r="A38" s="58" t="s">
        <v>284</v>
      </c>
      <c r="B38" s="54" t="s">
        <v>285</v>
      </c>
      <c r="C38" s="65" t="s">
        <v>100</v>
      </c>
      <c r="D38" s="65" t="s">
        <v>24</v>
      </c>
      <c r="E38" s="54" t="s">
        <v>286</v>
      </c>
      <c r="F38" s="65" t="s">
        <v>106</v>
      </c>
      <c r="G38" s="65" t="s">
        <v>111</v>
      </c>
      <c r="H38" s="66">
        <v>642668.14633200003</v>
      </c>
      <c r="I38" s="67">
        <v>1040</v>
      </c>
      <c r="J38" s="116" t="s">
        <v>1940</v>
      </c>
      <c r="K38" s="66">
        <v>6683.7487227769998</v>
      </c>
      <c r="L38" s="68">
        <v>5.4750392141070931E-4</v>
      </c>
      <c r="M38" s="68">
        <f t="shared" si="0"/>
        <v>6.8406844104342886E-3</v>
      </c>
      <c r="N38" s="68">
        <f>K38/'סכום נכסי הקרן'!$C$41</f>
        <v>1.763356149886205E-3</v>
      </c>
    </row>
    <row r="39" spans="1:14">
      <c r="A39" s="58" t="s">
        <v>287</v>
      </c>
      <c r="B39" s="54" t="s">
        <v>288</v>
      </c>
      <c r="C39" s="65" t="s">
        <v>100</v>
      </c>
      <c r="D39" s="65" t="s">
        <v>24</v>
      </c>
      <c r="E39" s="54" t="s">
        <v>289</v>
      </c>
      <c r="F39" s="65" t="s">
        <v>135</v>
      </c>
      <c r="G39" s="65" t="s">
        <v>111</v>
      </c>
      <c r="H39" s="66">
        <v>9356.2131809999992</v>
      </c>
      <c r="I39" s="67">
        <v>72500</v>
      </c>
      <c r="J39" s="116" t="s">
        <v>1940</v>
      </c>
      <c r="K39" s="66">
        <v>6783.2545558769998</v>
      </c>
      <c r="L39" s="68">
        <v>1.4773642869469358E-4</v>
      </c>
      <c r="M39" s="68">
        <f t="shared" si="0"/>
        <v>6.9425266593678529E-3</v>
      </c>
      <c r="N39" s="68">
        <f>K39/'סכום נכסי הקרן'!$C$41</f>
        <v>1.7896085166378881E-3</v>
      </c>
    </row>
    <row r="40" spans="1:14">
      <c r="A40" s="58" t="s">
        <v>290</v>
      </c>
      <c r="B40" s="54" t="s">
        <v>291</v>
      </c>
      <c r="C40" s="65" t="s">
        <v>100</v>
      </c>
      <c r="D40" s="65" t="s">
        <v>24</v>
      </c>
      <c r="E40" s="54" t="s">
        <v>292</v>
      </c>
      <c r="F40" s="65" t="s">
        <v>218</v>
      </c>
      <c r="G40" s="65" t="s">
        <v>111</v>
      </c>
      <c r="H40" s="66">
        <v>65424.634681000003</v>
      </c>
      <c r="I40" s="67">
        <v>23780</v>
      </c>
      <c r="J40" s="116" t="s">
        <v>1940</v>
      </c>
      <c r="K40" s="66">
        <v>15557.978127036</v>
      </c>
      <c r="L40" s="68">
        <v>5.3948334878335419E-4</v>
      </c>
      <c r="M40" s="68">
        <f t="shared" si="0"/>
        <v>1.5923282404200538E-2</v>
      </c>
      <c r="N40" s="68">
        <f>K40/'סכום נכסי הקרן'!$C$41</f>
        <v>4.1046211561803691E-3</v>
      </c>
    </row>
    <row r="41" spans="1:14">
      <c r="A41" s="58" t="s">
        <v>293</v>
      </c>
      <c r="B41" s="54" t="s">
        <v>294</v>
      </c>
      <c r="C41" s="65" t="s">
        <v>100</v>
      </c>
      <c r="D41" s="65" t="s">
        <v>24</v>
      </c>
      <c r="E41" s="54" t="s">
        <v>295</v>
      </c>
      <c r="F41" s="65" t="s">
        <v>244</v>
      </c>
      <c r="G41" s="65" t="s">
        <v>111</v>
      </c>
      <c r="H41" s="66">
        <v>1236942.3077</v>
      </c>
      <c r="I41" s="67">
        <v>3290</v>
      </c>
      <c r="J41" s="116" t="s">
        <v>1940</v>
      </c>
      <c r="K41" s="66">
        <v>40695.401923345999</v>
      </c>
      <c r="L41" s="68">
        <v>9.2497766418738305E-4</v>
      </c>
      <c r="M41" s="68">
        <f t="shared" si="0"/>
        <v>4.1650937678836902E-2</v>
      </c>
      <c r="N41" s="68">
        <f>K41/'סכום נכסי הקרן'!$C$41</f>
        <v>1.073656270306458E-2</v>
      </c>
    </row>
    <row r="42" spans="1:14">
      <c r="A42" s="58" t="s">
        <v>296</v>
      </c>
      <c r="B42" s="54" t="s">
        <v>297</v>
      </c>
      <c r="C42" s="65" t="s">
        <v>100</v>
      </c>
      <c r="D42" s="65" t="s">
        <v>24</v>
      </c>
      <c r="E42" s="54" t="s">
        <v>298</v>
      </c>
      <c r="F42" s="65" t="s">
        <v>264</v>
      </c>
      <c r="G42" s="65" t="s">
        <v>111</v>
      </c>
      <c r="H42" s="66">
        <v>13649.278512999999</v>
      </c>
      <c r="I42" s="67">
        <v>25190</v>
      </c>
      <c r="J42" s="116" t="s">
        <v>1940</v>
      </c>
      <c r="K42" s="66">
        <v>3438.2532575360001</v>
      </c>
      <c r="L42" s="68">
        <v>3.083643126999292E-4</v>
      </c>
      <c r="M42" s="68">
        <f t="shared" si="0"/>
        <v>3.5189840961255062E-3</v>
      </c>
      <c r="N42" s="68">
        <f>K42/'סכום נכסי הקרן'!$C$41</f>
        <v>9.0710547000087585E-4</v>
      </c>
    </row>
    <row r="43" spans="1:14">
      <c r="A43" s="58" t="s">
        <v>299</v>
      </c>
      <c r="B43" s="54" t="s">
        <v>300</v>
      </c>
      <c r="C43" s="65" t="s">
        <v>100</v>
      </c>
      <c r="D43" s="65" t="s">
        <v>24</v>
      </c>
      <c r="E43" s="54" t="s">
        <v>301</v>
      </c>
      <c r="F43" s="65" t="s">
        <v>302</v>
      </c>
      <c r="G43" s="65" t="s">
        <v>111</v>
      </c>
      <c r="H43" s="66">
        <v>122012.693077</v>
      </c>
      <c r="I43" s="67">
        <v>6850</v>
      </c>
      <c r="J43" s="116" t="s">
        <v>1940</v>
      </c>
      <c r="K43" s="66">
        <v>8357.8694757859994</v>
      </c>
      <c r="L43" s="68">
        <v>1.0469874262683252E-3</v>
      </c>
      <c r="M43" s="68">
        <f t="shared" si="0"/>
        <v>8.5541138362393611E-3</v>
      </c>
      <c r="N43" s="68">
        <f>K43/'סכום נכסי הקרן'!$C$41</f>
        <v>2.2050351010129018E-3</v>
      </c>
    </row>
    <row r="44" spans="1:14">
      <c r="A44" s="58" t="s">
        <v>303</v>
      </c>
      <c r="B44" s="54" t="s">
        <v>304</v>
      </c>
      <c r="C44" s="65" t="s">
        <v>100</v>
      </c>
      <c r="D44" s="65" t="s">
        <v>24</v>
      </c>
      <c r="E44" s="54" t="s">
        <v>305</v>
      </c>
      <c r="F44" s="65" t="s">
        <v>234</v>
      </c>
      <c r="G44" s="65" t="s">
        <v>111</v>
      </c>
      <c r="H44" s="66">
        <v>758901.16998699994</v>
      </c>
      <c r="I44" s="67">
        <v>1027</v>
      </c>
      <c r="J44" s="116" t="s">
        <v>1940</v>
      </c>
      <c r="K44" s="66">
        <v>7793.9150157700005</v>
      </c>
      <c r="L44" s="68">
        <v>1.387555037845208E-3</v>
      </c>
      <c r="M44" s="68">
        <f t="shared" si="0"/>
        <v>7.976917618542018E-3</v>
      </c>
      <c r="N44" s="68">
        <f>K44/'סכום נכסי הקרן'!$C$41</f>
        <v>2.0562484534933667E-3</v>
      </c>
    </row>
    <row r="45" spans="1:14">
      <c r="A45" s="58" t="s">
        <v>306</v>
      </c>
      <c r="B45" s="54" t="s">
        <v>307</v>
      </c>
      <c r="C45" s="65" t="s">
        <v>100</v>
      </c>
      <c r="D45" s="65" t="s">
        <v>24</v>
      </c>
      <c r="E45" s="54" t="s">
        <v>308</v>
      </c>
      <c r="F45" s="65" t="s">
        <v>309</v>
      </c>
      <c r="G45" s="65" t="s">
        <v>111</v>
      </c>
      <c r="H45" s="66">
        <v>516248.42829300003</v>
      </c>
      <c r="I45" s="67">
        <v>2365</v>
      </c>
      <c r="J45" s="116" t="s">
        <v>1940</v>
      </c>
      <c r="K45" s="66">
        <v>12209.275329139</v>
      </c>
      <c r="L45" s="68">
        <v>1.4449034667984397E-3</v>
      </c>
      <c r="M45" s="68">
        <f t="shared" si="0"/>
        <v>1.2495951429490585E-2</v>
      </c>
      <c r="N45" s="68">
        <f>K45/'סכום נכסי הקרן'!$C$41</f>
        <v>3.221141552482851E-3</v>
      </c>
    </row>
    <row r="46" spans="1:14">
      <c r="A46" s="115" t="s">
        <v>1940</v>
      </c>
      <c r="B46" s="116" t="s">
        <v>1940</v>
      </c>
      <c r="C46" s="116" t="s">
        <v>1940</v>
      </c>
      <c r="D46" s="116" t="s">
        <v>1940</v>
      </c>
      <c r="E46" s="116" t="s">
        <v>1940</v>
      </c>
      <c r="F46" s="116" t="s">
        <v>1940</v>
      </c>
      <c r="G46" s="116" t="s">
        <v>1940</v>
      </c>
      <c r="H46" s="116" t="s">
        <v>1940</v>
      </c>
      <c r="I46" s="116" t="s">
        <v>1940</v>
      </c>
      <c r="J46" s="116" t="s">
        <v>1940</v>
      </c>
      <c r="K46" s="116" t="s">
        <v>1940</v>
      </c>
      <c r="L46" s="116" t="s">
        <v>1940</v>
      </c>
      <c r="M46" s="116" t="s">
        <v>1940</v>
      </c>
      <c r="N46" s="116" t="s">
        <v>1940</v>
      </c>
    </row>
    <row r="47" spans="1:14">
      <c r="A47" s="57" t="s">
        <v>310</v>
      </c>
      <c r="B47" s="113" t="s">
        <v>1940</v>
      </c>
      <c r="C47" s="113" t="s">
        <v>1940</v>
      </c>
      <c r="D47" s="113" t="s">
        <v>1940</v>
      </c>
      <c r="E47" s="113" t="s">
        <v>1940</v>
      </c>
      <c r="F47" s="113" t="s">
        <v>1940</v>
      </c>
      <c r="G47" s="113" t="s">
        <v>1940</v>
      </c>
      <c r="H47" s="113" t="s">
        <v>1940</v>
      </c>
      <c r="I47" s="113" t="s">
        <v>1940</v>
      </c>
      <c r="J47" s="63">
        <v>356.43113040199989</v>
      </c>
      <c r="K47" s="63">
        <v>230051.59010027203</v>
      </c>
      <c r="L47" s="113" t="s">
        <v>1940</v>
      </c>
      <c r="M47" s="64">
        <f t="shared" si="0"/>
        <v>0.2354532450676417</v>
      </c>
      <c r="N47" s="64">
        <f>K47/'סכום נכסי הקרן'!$C$41</f>
        <v>6.0693916396346526E-2</v>
      </c>
    </row>
    <row r="48" spans="1:14">
      <c r="A48" s="58" t="s">
        <v>311</v>
      </c>
      <c r="B48" s="54" t="s">
        <v>312</v>
      </c>
      <c r="C48" s="65" t="s">
        <v>100</v>
      </c>
      <c r="D48" s="65" t="s">
        <v>24</v>
      </c>
      <c r="E48" s="54" t="s">
        <v>313</v>
      </c>
      <c r="F48" s="65" t="s">
        <v>234</v>
      </c>
      <c r="G48" s="65" t="s">
        <v>111</v>
      </c>
      <c r="H48" s="66">
        <v>137479.83151399999</v>
      </c>
      <c r="I48" s="67">
        <v>1040</v>
      </c>
      <c r="J48" s="116" t="s">
        <v>1940</v>
      </c>
      <c r="K48" s="66">
        <v>1429.790247746</v>
      </c>
      <c r="L48" s="68">
        <v>5.0231950926524498E-4</v>
      </c>
      <c r="M48" s="68">
        <f t="shared" si="0"/>
        <v>1.4633619939385283E-3</v>
      </c>
      <c r="N48" s="68">
        <f>K48/'סכום נכסי הקרן'!$C$41</f>
        <v>3.7721786545001889E-4</v>
      </c>
    </row>
    <row r="49" spans="1:14">
      <c r="A49" s="58" t="s">
        <v>314</v>
      </c>
      <c r="B49" s="54" t="s">
        <v>315</v>
      </c>
      <c r="C49" s="65" t="s">
        <v>100</v>
      </c>
      <c r="D49" s="65" t="s">
        <v>24</v>
      </c>
      <c r="E49" s="54" t="s">
        <v>316</v>
      </c>
      <c r="F49" s="65" t="s">
        <v>234</v>
      </c>
      <c r="G49" s="65" t="s">
        <v>111</v>
      </c>
      <c r="H49" s="66">
        <v>279544.19323700003</v>
      </c>
      <c r="I49" s="67">
        <v>1488</v>
      </c>
      <c r="J49" s="116" t="s">
        <v>1940</v>
      </c>
      <c r="K49" s="66">
        <v>4159.6175954029995</v>
      </c>
      <c r="L49" s="68">
        <v>1.3249676673066995E-3</v>
      </c>
      <c r="M49" s="68">
        <f t="shared" si="0"/>
        <v>4.2572862054603066E-3</v>
      </c>
      <c r="N49" s="68">
        <f>K49/'סכום נכסי הקרן'!$C$41</f>
        <v>1.0974211587327911E-3</v>
      </c>
    </row>
    <row r="50" spans="1:14">
      <c r="A50" s="58" t="s">
        <v>317</v>
      </c>
      <c r="B50" s="54" t="s">
        <v>318</v>
      </c>
      <c r="C50" s="65" t="s">
        <v>100</v>
      </c>
      <c r="D50" s="65" t="s">
        <v>24</v>
      </c>
      <c r="E50" s="54" t="s">
        <v>319</v>
      </c>
      <c r="F50" s="65" t="s">
        <v>254</v>
      </c>
      <c r="G50" s="65" t="s">
        <v>111</v>
      </c>
      <c r="H50" s="66">
        <v>11171.633164999999</v>
      </c>
      <c r="I50" s="67">
        <v>9747</v>
      </c>
      <c r="J50" s="116" t="s">
        <v>1940</v>
      </c>
      <c r="K50" s="66">
        <v>1088.8990845669998</v>
      </c>
      <c r="L50" s="68">
        <v>7.6074567543216729E-4</v>
      </c>
      <c r="M50" s="68">
        <f t="shared" si="0"/>
        <v>1.1144666415943253E-3</v>
      </c>
      <c r="N50" s="68">
        <f>K50/'סכום נכסי הקרן'!$C$41</f>
        <v>2.8728143097798829E-4</v>
      </c>
    </row>
    <row r="51" spans="1:14">
      <c r="A51" s="58" t="s">
        <v>320</v>
      </c>
      <c r="B51" s="54" t="s">
        <v>321</v>
      </c>
      <c r="C51" s="65" t="s">
        <v>100</v>
      </c>
      <c r="D51" s="65" t="s">
        <v>24</v>
      </c>
      <c r="E51" s="54" t="s">
        <v>322</v>
      </c>
      <c r="F51" s="65" t="s">
        <v>309</v>
      </c>
      <c r="G51" s="65" t="s">
        <v>111</v>
      </c>
      <c r="H51" s="66">
        <v>292432.71866000001</v>
      </c>
      <c r="I51" s="67">
        <v>1064</v>
      </c>
      <c r="J51" s="116" t="s">
        <v>1940</v>
      </c>
      <c r="K51" s="66">
        <v>3111.484126544</v>
      </c>
      <c r="L51" s="68">
        <v>2.3375913209093919E-3</v>
      </c>
      <c r="M51" s="68">
        <f t="shared" si="0"/>
        <v>3.1845423639624529E-3</v>
      </c>
      <c r="N51" s="68">
        <f>K51/'סכום נכסי הקרן'!$C$41</f>
        <v>8.208948147791895E-4</v>
      </c>
    </row>
    <row r="52" spans="1:14">
      <c r="A52" s="58" t="s">
        <v>323</v>
      </c>
      <c r="B52" s="54" t="s">
        <v>324</v>
      </c>
      <c r="C52" s="65" t="s">
        <v>100</v>
      </c>
      <c r="D52" s="65" t="s">
        <v>24</v>
      </c>
      <c r="E52" s="54" t="s">
        <v>325</v>
      </c>
      <c r="F52" s="65" t="s">
        <v>326</v>
      </c>
      <c r="G52" s="65" t="s">
        <v>111</v>
      </c>
      <c r="H52" s="66">
        <v>6736.5778399999999</v>
      </c>
      <c r="I52" s="67">
        <v>6944</v>
      </c>
      <c r="J52" s="116" t="s">
        <v>1940</v>
      </c>
      <c r="K52" s="66">
        <v>467.78796518000001</v>
      </c>
      <c r="L52" s="68">
        <v>3.8989116973407604E-4</v>
      </c>
      <c r="M52" s="68">
        <f t="shared" si="0"/>
        <v>4.7877171532356098E-4</v>
      </c>
      <c r="N52" s="68">
        <f>K52/'סכום נכסי הקרן'!$C$41</f>
        <v>1.2341528975077669E-4</v>
      </c>
    </row>
    <row r="53" spans="1:14">
      <c r="A53" s="58" t="s">
        <v>327</v>
      </c>
      <c r="B53" s="54" t="s">
        <v>328</v>
      </c>
      <c r="C53" s="65" t="s">
        <v>100</v>
      </c>
      <c r="D53" s="65" t="s">
        <v>24</v>
      </c>
      <c r="E53" s="54" t="s">
        <v>329</v>
      </c>
      <c r="F53" s="65" t="s">
        <v>218</v>
      </c>
      <c r="G53" s="65" t="s">
        <v>111</v>
      </c>
      <c r="H53" s="66">
        <v>91489.148069000003</v>
      </c>
      <c r="I53" s="67">
        <v>3024</v>
      </c>
      <c r="J53" s="116" t="s">
        <v>1940</v>
      </c>
      <c r="K53" s="66">
        <v>2766.6318376190002</v>
      </c>
      <c r="L53" s="68">
        <v>5.0905792164376645E-4</v>
      </c>
      <c r="M53" s="68">
        <f t="shared" si="0"/>
        <v>2.8315928778884628E-3</v>
      </c>
      <c r="N53" s="68">
        <f>K53/'סכום נכסי הקרן'!$C$41</f>
        <v>7.2991332674000756E-4</v>
      </c>
    </row>
    <row r="54" spans="1:14">
      <c r="A54" s="58" t="s">
        <v>330</v>
      </c>
      <c r="B54" s="54" t="s">
        <v>331</v>
      </c>
      <c r="C54" s="65" t="s">
        <v>100</v>
      </c>
      <c r="D54" s="65" t="s">
        <v>24</v>
      </c>
      <c r="E54" s="54" t="s">
        <v>332</v>
      </c>
      <c r="F54" s="65" t="s">
        <v>109</v>
      </c>
      <c r="G54" s="65" t="s">
        <v>111</v>
      </c>
      <c r="H54" s="66">
        <v>43935.56629000001</v>
      </c>
      <c r="I54" s="67">
        <v>509.6</v>
      </c>
      <c r="J54" s="116" t="s">
        <v>1940</v>
      </c>
      <c r="K54" s="66">
        <v>223.895645812</v>
      </c>
      <c r="L54" s="68">
        <v>2.2238909927324476E-4</v>
      </c>
      <c r="M54" s="68">
        <f t="shared" si="0"/>
        <v>2.2915275803993845E-4</v>
      </c>
      <c r="N54" s="68">
        <f>K54/'סכום נכסי הקרן'!$C$41</f>
        <v>5.9069809526187112E-5</v>
      </c>
    </row>
    <row r="55" spans="1:14">
      <c r="A55" s="58" t="s">
        <v>333</v>
      </c>
      <c r="B55" s="54" t="s">
        <v>334</v>
      </c>
      <c r="C55" s="65" t="s">
        <v>100</v>
      </c>
      <c r="D55" s="65" t="s">
        <v>24</v>
      </c>
      <c r="E55" s="54" t="s">
        <v>335</v>
      </c>
      <c r="F55" s="65" t="s">
        <v>336</v>
      </c>
      <c r="G55" s="65" t="s">
        <v>111</v>
      </c>
      <c r="H55" s="66">
        <v>22171.703310000001</v>
      </c>
      <c r="I55" s="67">
        <v>4150</v>
      </c>
      <c r="J55" s="116" t="s">
        <v>1940</v>
      </c>
      <c r="K55" s="66">
        <v>920.12568735100001</v>
      </c>
      <c r="L55" s="68">
        <v>3.9052659337272859E-4</v>
      </c>
      <c r="M55" s="68">
        <f t="shared" si="0"/>
        <v>9.4173041300196205E-4</v>
      </c>
      <c r="N55" s="68">
        <f>K55/'סכום נכסי הקרן'!$C$41</f>
        <v>2.4275438182309891E-4</v>
      </c>
    </row>
    <row r="56" spans="1:14">
      <c r="A56" s="58" t="s">
        <v>337</v>
      </c>
      <c r="B56" s="54" t="s">
        <v>338</v>
      </c>
      <c r="C56" s="65" t="s">
        <v>100</v>
      </c>
      <c r="D56" s="65" t="s">
        <v>24</v>
      </c>
      <c r="E56" s="54" t="s">
        <v>339</v>
      </c>
      <c r="F56" s="65" t="s">
        <v>340</v>
      </c>
      <c r="G56" s="65" t="s">
        <v>111</v>
      </c>
      <c r="H56" s="66">
        <v>41654.365640999997</v>
      </c>
      <c r="I56" s="67">
        <v>7405</v>
      </c>
      <c r="J56" s="116" t="s">
        <v>1940</v>
      </c>
      <c r="K56" s="66">
        <v>3084.505775693</v>
      </c>
      <c r="L56" s="68">
        <v>1.7936982483368797E-3</v>
      </c>
      <c r="M56" s="68">
        <f t="shared" si="0"/>
        <v>3.1569305563167302E-3</v>
      </c>
      <c r="N56" s="68">
        <f>K56/'סכום נכסי הקרן'!$C$41</f>
        <v>8.1377718620575428E-4</v>
      </c>
    </row>
    <row r="57" spans="1:14">
      <c r="A57" s="58" t="s">
        <v>341</v>
      </c>
      <c r="B57" s="54" t="s">
        <v>342</v>
      </c>
      <c r="C57" s="65" t="s">
        <v>100</v>
      </c>
      <c r="D57" s="65" t="s">
        <v>24</v>
      </c>
      <c r="E57" s="54" t="s">
        <v>343</v>
      </c>
      <c r="F57" s="65" t="s">
        <v>234</v>
      </c>
      <c r="G57" s="65" t="s">
        <v>111</v>
      </c>
      <c r="H57" s="66">
        <v>26916.387576000001</v>
      </c>
      <c r="I57" s="67">
        <v>19150</v>
      </c>
      <c r="J57" s="116" t="s">
        <v>1940</v>
      </c>
      <c r="K57" s="66">
        <v>5154.4882207609999</v>
      </c>
      <c r="L57" s="68">
        <v>2.1288654990186291E-3</v>
      </c>
      <c r="M57" s="68">
        <f t="shared" si="0"/>
        <v>5.2755165817898733E-3</v>
      </c>
      <c r="N57" s="68">
        <f>K57/'סכום נכסי הקרן'!$C$41</f>
        <v>1.3598953043552605E-3</v>
      </c>
    </row>
    <row r="58" spans="1:14">
      <c r="A58" s="58" t="s">
        <v>344</v>
      </c>
      <c r="B58" s="54" t="s">
        <v>345</v>
      </c>
      <c r="C58" s="65" t="s">
        <v>100</v>
      </c>
      <c r="D58" s="65" t="s">
        <v>24</v>
      </c>
      <c r="E58" s="54" t="s">
        <v>346</v>
      </c>
      <c r="F58" s="65" t="s">
        <v>214</v>
      </c>
      <c r="G58" s="65" t="s">
        <v>111</v>
      </c>
      <c r="H58" s="66">
        <v>20893.167939999999</v>
      </c>
      <c r="I58" s="67">
        <v>11060</v>
      </c>
      <c r="J58" s="116" t="s">
        <v>1940</v>
      </c>
      <c r="K58" s="66">
        <v>2310.784374068</v>
      </c>
      <c r="L58" s="68">
        <v>5.7507766541318377E-4</v>
      </c>
      <c r="M58" s="68">
        <f t="shared" si="0"/>
        <v>2.3650420294367984E-3</v>
      </c>
      <c r="N58" s="68">
        <f>K58/'סכום נכסי הקרן'!$C$41</f>
        <v>6.0964826867111179E-4</v>
      </c>
    </row>
    <row r="59" spans="1:14">
      <c r="A59" s="58" t="s">
        <v>347</v>
      </c>
      <c r="B59" s="54" t="s">
        <v>348</v>
      </c>
      <c r="C59" s="65" t="s">
        <v>100</v>
      </c>
      <c r="D59" s="65" t="s">
        <v>24</v>
      </c>
      <c r="E59" s="54" t="s">
        <v>349</v>
      </c>
      <c r="F59" s="65" t="s">
        <v>234</v>
      </c>
      <c r="G59" s="65" t="s">
        <v>111</v>
      </c>
      <c r="H59" s="66">
        <v>13527.391165000001</v>
      </c>
      <c r="I59" s="67">
        <v>3946</v>
      </c>
      <c r="J59" s="116" t="s">
        <v>1940</v>
      </c>
      <c r="K59" s="66">
        <v>533.79085536499997</v>
      </c>
      <c r="L59" s="68">
        <v>2.2140144494185815E-4</v>
      </c>
      <c r="M59" s="68">
        <f t="shared" si="0"/>
        <v>5.4632436588827903E-4</v>
      </c>
      <c r="N59" s="68">
        <f>K59/'סכום נכסי הקרן'!$C$41</f>
        <v>1.408286616690475E-4</v>
      </c>
    </row>
    <row r="60" spans="1:14">
      <c r="A60" s="58" t="s">
        <v>350</v>
      </c>
      <c r="B60" s="54" t="s">
        <v>351</v>
      </c>
      <c r="C60" s="65" t="s">
        <v>100</v>
      </c>
      <c r="D60" s="65" t="s">
        <v>24</v>
      </c>
      <c r="E60" s="54" t="s">
        <v>352</v>
      </c>
      <c r="F60" s="65" t="s">
        <v>353</v>
      </c>
      <c r="G60" s="65" t="s">
        <v>111</v>
      </c>
      <c r="H60" s="66">
        <v>48241.039578999997</v>
      </c>
      <c r="I60" s="67">
        <v>5575</v>
      </c>
      <c r="J60" s="116" t="s">
        <v>1940</v>
      </c>
      <c r="K60" s="66">
        <v>2689.4379565420004</v>
      </c>
      <c r="L60" s="68">
        <v>1.9506518198332049E-3</v>
      </c>
      <c r="M60" s="68">
        <f t="shared" si="0"/>
        <v>2.7525864698431063E-3</v>
      </c>
      <c r="N60" s="68">
        <f>K60/'סכום נכסי הקרן'!$C$41</f>
        <v>7.0954746462032034E-4</v>
      </c>
    </row>
    <row r="61" spans="1:14">
      <c r="A61" s="58" t="s">
        <v>354</v>
      </c>
      <c r="B61" s="54" t="s">
        <v>355</v>
      </c>
      <c r="C61" s="65" t="s">
        <v>100</v>
      </c>
      <c r="D61" s="65" t="s">
        <v>24</v>
      </c>
      <c r="E61" s="54" t="s">
        <v>356</v>
      </c>
      <c r="F61" s="65" t="s">
        <v>198</v>
      </c>
      <c r="G61" s="65" t="s">
        <v>111</v>
      </c>
      <c r="H61" s="66">
        <v>21638.709225999995</v>
      </c>
      <c r="I61" s="67">
        <v>8280</v>
      </c>
      <c r="J61" s="116" t="s">
        <v>1940</v>
      </c>
      <c r="K61" s="66">
        <v>1791.6851238929999</v>
      </c>
      <c r="L61" s="68">
        <v>1.7319539860249226E-3</v>
      </c>
      <c r="M61" s="68">
        <f t="shared" si="0"/>
        <v>1.8337542304148048E-3</v>
      </c>
      <c r="N61" s="68">
        <f>K61/'סכום נכסי הקרן'!$C$41</f>
        <v>4.7269565522560113E-4</v>
      </c>
    </row>
    <row r="62" spans="1:14">
      <c r="A62" s="58" t="s">
        <v>357</v>
      </c>
      <c r="B62" s="54" t="s">
        <v>358</v>
      </c>
      <c r="C62" s="65" t="s">
        <v>100</v>
      </c>
      <c r="D62" s="65" t="s">
        <v>24</v>
      </c>
      <c r="E62" s="54" t="s">
        <v>359</v>
      </c>
      <c r="F62" s="65" t="s">
        <v>198</v>
      </c>
      <c r="G62" s="65" t="s">
        <v>111</v>
      </c>
      <c r="H62" s="66">
        <v>2021251.02046</v>
      </c>
      <c r="I62" s="67">
        <v>124</v>
      </c>
      <c r="J62" s="116" t="s">
        <v>1940</v>
      </c>
      <c r="K62" s="66">
        <v>2506.351265283</v>
      </c>
      <c r="L62" s="68">
        <v>6.4245516787918777E-4</v>
      </c>
      <c r="M62" s="68">
        <f t="shared" si="0"/>
        <v>2.5652008683489393E-3</v>
      </c>
      <c r="N62" s="68">
        <f>K62/'סכום נכסי הקרן'!$C$41</f>
        <v>6.6124417609397714E-4</v>
      </c>
    </row>
    <row r="63" spans="1:14">
      <c r="A63" s="58" t="s">
        <v>360</v>
      </c>
      <c r="B63" s="54" t="s">
        <v>361</v>
      </c>
      <c r="C63" s="65" t="s">
        <v>100</v>
      </c>
      <c r="D63" s="65" t="s">
        <v>24</v>
      </c>
      <c r="E63" s="54" t="s">
        <v>362</v>
      </c>
      <c r="F63" s="65" t="s">
        <v>336</v>
      </c>
      <c r="G63" s="65" t="s">
        <v>111</v>
      </c>
      <c r="H63" s="66">
        <v>388573.29402099998</v>
      </c>
      <c r="I63" s="67">
        <v>1210</v>
      </c>
      <c r="J63" s="116" t="s">
        <v>1940</v>
      </c>
      <c r="K63" s="66">
        <v>4701.7368576499994</v>
      </c>
      <c r="L63" s="68">
        <v>2.0874093384896496E-3</v>
      </c>
      <c r="M63" s="68">
        <f t="shared" si="0"/>
        <v>4.8121345308037491E-3</v>
      </c>
      <c r="N63" s="68">
        <f>K63/'סכום נכסי הקרן'!$C$41</f>
        <v>1.2404470824628855E-3</v>
      </c>
    </row>
    <row r="64" spans="1:14">
      <c r="A64" s="58" t="s">
        <v>363</v>
      </c>
      <c r="B64" s="54" t="s">
        <v>364</v>
      </c>
      <c r="C64" s="65" t="s">
        <v>100</v>
      </c>
      <c r="D64" s="65" t="s">
        <v>24</v>
      </c>
      <c r="E64" s="54" t="s">
        <v>365</v>
      </c>
      <c r="F64" s="65" t="s">
        <v>202</v>
      </c>
      <c r="G64" s="65" t="s">
        <v>111</v>
      </c>
      <c r="H64" s="66">
        <v>197206.079192</v>
      </c>
      <c r="I64" s="67">
        <v>865.1</v>
      </c>
      <c r="J64" s="116" t="s">
        <v>1940</v>
      </c>
      <c r="K64" s="66">
        <v>1706.0297910700001</v>
      </c>
      <c r="L64" s="68">
        <v>1.1096269293922655E-3</v>
      </c>
      <c r="M64" s="68">
        <f t="shared" si="0"/>
        <v>1.7460876941316446E-3</v>
      </c>
      <c r="N64" s="68">
        <f>K64/'סכום נכסי הקרן'!$C$41</f>
        <v>4.5009743016228199E-4</v>
      </c>
    </row>
    <row r="65" spans="1:14">
      <c r="A65" s="58" t="s">
        <v>366</v>
      </c>
      <c r="B65" s="54" t="s">
        <v>367</v>
      </c>
      <c r="C65" s="65" t="s">
        <v>100</v>
      </c>
      <c r="D65" s="65" t="s">
        <v>24</v>
      </c>
      <c r="E65" s="54" t="s">
        <v>368</v>
      </c>
      <c r="F65" s="65" t="s">
        <v>132</v>
      </c>
      <c r="G65" s="65" t="s">
        <v>111</v>
      </c>
      <c r="H65" s="66">
        <v>19801.125913</v>
      </c>
      <c r="I65" s="67">
        <v>16440</v>
      </c>
      <c r="J65" s="116" t="s">
        <v>1940</v>
      </c>
      <c r="K65" s="66">
        <v>3255.3051000169999</v>
      </c>
      <c r="L65" s="68">
        <v>7.6979650120948364E-4</v>
      </c>
      <c r="M65" s="68">
        <f t="shared" si="0"/>
        <v>3.3317402811698289E-3</v>
      </c>
      <c r="N65" s="68">
        <f>K65/'סכום נכסי הקרן'!$C$41</f>
        <v>8.5883873047308545E-4</v>
      </c>
    </row>
    <row r="66" spans="1:14">
      <c r="A66" s="58" t="s">
        <v>369</v>
      </c>
      <c r="B66" s="54" t="s">
        <v>370</v>
      </c>
      <c r="C66" s="65" t="s">
        <v>100</v>
      </c>
      <c r="D66" s="65" t="s">
        <v>24</v>
      </c>
      <c r="E66" s="54" t="s">
        <v>371</v>
      </c>
      <c r="F66" s="65" t="s">
        <v>234</v>
      </c>
      <c r="G66" s="65" t="s">
        <v>111</v>
      </c>
      <c r="H66" s="66">
        <v>20942.636008000001</v>
      </c>
      <c r="I66" s="67">
        <v>26000</v>
      </c>
      <c r="J66" s="116" t="s">
        <v>1940</v>
      </c>
      <c r="K66" s="66">
        <v>5445.0853619879999</v>
      </c>
      <c r="L66" s="68">
        <v>1.1194558700987408E-3</v>
      </c>
      <c r="M66" s="68">
        <f t="shared" si="0"/>
        <v>5.5729369990078284E-3</v>
      </c>
      <c r="N66" s="68">
        <f>K66/'סכום נכסי הקרן'!$C$41</f>
        <v>1.436562797011848E-3</v>
      </c>
    </row>
    <row r="67" spans="1:14">
      <c r="A67" s="58" t="s">
        <v>372</v>
      </c>
      <c r="B67" s="54" t="s">
        <v>373</v>
      </c>
      <c r="C67" s="65" t="s">
        <v>100</v>
      </c>
      <c r="D67" s="65" t="s">
        <v>24</v>
      </c>
      <c r="E67" s="54" t="s">
        <v>374</v>
      </c>
      <c r="F67" s="65" t="s">
        <v>108</v>
      </c>
      <c r="G67" s="65" t="s">
        <v>111</v>
      </c>
      <c r="H67" s="66">
        <v>12179.659075</v>
      </c>
      <c r="I67" s="67">
        <v>30260</v>
      </c>
      <c r="J67" s="116" t="s">
        <v>1940</v>
      </c>
      <c r="K67" s="66">
        <v>3685.564836219</v>
      </c>
      <c r="L67" s="68">
        <v>2.0847277394311784E-3</v>
      </c>
      <c r="M67" s="68">
        <f t="shared" si="0"/>
        <v>3.7721025975813449E-3</v>
      </c>
      <c r="N67" s="68">
        <f>K67/'סכום נכסי הקרן'!$C$41</f>
        <v>9.7235304457270102E-4</v>
      </c>
    </row>
    <row r="68" spans="1:14">
      <c r="A68" s="58" t="s">
        <v>375</v>
      </c>
      <c r="B68" s="54" t="s">
        <v>376</v>
      </c>
      <c r="C68" s="65" t="s">
        <v>100</v>
      </c>
      <c r="D68" s="65" t="s">
        <v>24</v>
      </c>
      <c r="E68" s="54" t="s">
        <v>377</v>
      </c>
      <c r="F68" s="65" t="s">
        <v>234</v>
      </c>
      <c r="G68" s="65" t="s">
        <v>111</v>
      </c>
      <c r="H68" s="66">
        <v>16320.628289</v>
      </c>
      <c r="I68" s="67">
        <v>10140</v>
      </c>
      <c r="J68" s="66">
        <v>20.862659053999998</v>
      </c>
      <c r="K68" s="66">
        <v>1675.774367538</v>
      </c>
      <c r="L68" s="68">
        <v>5.2156648024472029E-4</v>
      </c>
      <c r="M68" s="68">
        <f t="shared" si="0"/>
        <v>1.7151218675168392E-3</v>
      </c>
      <c r="N68" s="68">
        <f>K68/'סכום נכסי הקרן'!$C$41</f>
        <v>4.4211521997374612E-4</v>
      </c>
    </row>
    <row r="69" spans="1:14">
      <c r="A69" s="58" t="s">
        <v>378</v>
      </c>
      <c r="B69" s="54" t="s">
        <v>379</v>
      </c>
      <c r="C69" s="65" t="s">
        <v>100</v>
      </c>
      <c r="D69" s="65" t="s">
        <v>24</v>
      </c>
      <c r="E69" s="54" t="s">
        <v>380</v>
      </c>
      <c r="F69" s="65" t="s">
        <v>218</v>
      </c>
      <c r="G69" s="65" t="s">
        <v>111</v>
      </c>
      <c r="H69" s="66">
        <v>23733.593224</v>
      </c>
      <c r="I69" s="67">
        <v>3447</v>
      </c>
      <c r="J69" s="116" t="s">
        <v>1940</v>
      </c>
      <c r="K69" s="66">
        <v>818.09695844399994</v>
      </c>
      <c r="L69" s="68">
        <v>6.4388922332780051E-4</v>
      </c>
      <c r="M69" s="68">
        <f t="shared" si="0"/>
        <v>8.3730603018935461E-4</v>
      </c>
      <c r="N69" s="68">
        <f>K69/'סכום נכסי הקרן'!$C$41</f>
        <v>2.1583640599164369E-4</v>
      </c>
    </row>
    <row r="70" spans="1:14">
      <c r="A70" s="58" t="s">
        <v>381</v>
      </c>
      <c r="B70" s="54" t="s">
        <v>382</v>
      </c>
      <c r="C70" s="65" t="s">
        <v>100</v>
      </c>
      <c r="D70" s="65" t="s">
        <v>24</v>
      </c>
      <c r="E70" s="54" t="s">
        <v>383</v>
      </c>
      <c r="F70" s="65" t="s">
        <v>384</v>
      </c>
      <c r="G70" s="65" t="s">
        <v>111</v>
      </c>
      <c r="H70" s="66">
        <v>184404.04928500002</v>
      </c>
      <c r="I70" s="67">
        <v>4651</v>
      </c>
      <c r="J70" s="116" t="s">
        <v>1940</v>
      </c>
      <c r="K70" s="66">
        <v>8576.6323322299995</v>
      </c>
      <c r="L70" s="68">
        <v>2.5783661275706718E-3</v>
      </c>
      <c r="M70" s="68">
        <f t="shared" si="0"/>
        <v>8.7780132860434488E-3</v>
      </c>
      <c r="N70" s="68">
        <f>K70/'סכום נכסי הקרן'!$C$41</f>
        <v>2.2627507399869719E-3</v>
      </c>
    </row>
    <row r="71" spans="1:14">
      <c r="A71" s="58" t="s">
        <v>385</v>
      </c>
      <c r="B71" s="54" t="s">
        <v>386</v>
      </c>
      <c r="C71" s="65" t="s">
        <v>100</v>
      </c>
      <c r="D71" s="65" t="s">
        <v>24</v>
      </c>
      <c r="E71" s="54" t="s">
        <v>387</v>
      </c>
      <c r="F71" s="65" t="s">
        <v>133</v>
      </c>
      <c r="G71" s="65" t="s">
        <v>111</v>
      </c>
      <c r="H71" s="66">
        <v>87254.242293000003</v>
      </c>
      <c r="I71" s="67">
        <v>1990</v>
      </c>
      <c r="J71" s="116" t="s">
        <v>1940</v>
      </c>
      <c r="K71" s="66">
        <v>1736.359421637</v>
      </c>
      <c r="L71" s="68">
        <v>6.0106813599612751E-4</v>
      </c>
      <c r="M71" s="68">
        <f t="shared" si="0"/>
        <v>1.7771294701767059E-3</v>
      </c>
      <c r="N71" s="68">
        <f>K71/'סכום נכסי הקרן'!$C$41</f>
        <v>4.5809921820105716E-4</v>
      </c>
    </row>
    <row r="72" spans="1:14">
      <c r="A72" s="58" t="s">
        <v>388</v>
      </c>
      <c r="B72" s="54" t="s">
        <v>389</v>
      </c>
      <c r="C72" s="65" t="s">
        <v>100</v>
      </c>
      <c r="D72" s="65" t="s">
        <v>24</v>
      </c>
      <c r="E72" s="54" t="s">
        <v>390</v>
      </c>
      <c r="F72" s="65" t="s">
        <v>384</v>
      </c>
      <c r="G72" s="65" t="s">
        <v>111</v>
      </c>
      <c r="H72" s="66">
        <v>44112.390634000003</v>
      </c>
      <c r="I72" s="67">
        <v>19210</v>
      </c>
      <c r="J72" s="116" t="s">
        <v>1940</v>
      </c>
      <c r="K72" s="66">
        <v>8473.9902407549998</v>
      </c>
      <c r="L72" s="68">
        <v>1.9235604562868958E-3</v>
      </c>
      <c r="M72" s="68">
        <f t="shared" si="0"/>
        <v>8.6729611387934141E-3</v>
      </c>
      <c r="N72" s="68">
        <f>K72/'סכום נכסי הקרן'!$C$41</f>
        <v>2.2356709422945743E-3</v>
      </c>
    </row>
    <row r="73" spans="1:14">
      <c r="A73" s="58" t="s">
        <v>391</v>
      </c>
      <c r="B73" s="54" t="s">
        <v>392</v>
      </c>
      <c r="C73" s="65" t="s">
        <v>100</v>
      </c>
      <c r="D73" s="65" t="s">
        <v>24</v>
      </c>
      <c r="E73" s="54" t="s">
        <v>393</v>
      </c>
      <c r="F73" s="65" t="s">
        <v>340</v>
      </c>
      <c r="G73" s="65" t="s">
        <v>111</v>
      </c>
      <c r="H73" s="66">
        <v>22507.682717</v>
      </c>
      <c r="I73" s="67">
        <v>15690</v>
      </c>
      <c r="J73" s="116" t="s">
        <v>1940</v>
      </c>
      <c r="K73" s="66">
        <v>3531.4554182940001</v>
      </c>
      <c r="L73" s="68">
        <v>1.5535546807465008E-3</v>
      </c>
      <c r="M73" s="68">
        <f t="shared" si="0"/>
        <v>3.6143746612949191E-3</v>
      </c>
      <c r="N73" s="68">
        <f>K73/'סכום נכסי הקרן'!$C$41</f>
        <v>9.3169475517182064E-4</v>
      </c>
    </row>
    <row r="74" spans="1:14">
      <c r="A74" s="58" t="s">
        <v>394</v>
      </c>
      <c r="B74" s="54" t="s">
        <v>395</v>
      </c>
      <c r="C74" s="65" t="s">
        <v>100</v>
      </c>
      <c r="D74" s="65" t="s">
        <v>24</v>
      </c>
      <c r="E74" s="54" t="s">
        <v>396</v>
      </c>
      <c r="F74" s="65" t="s">
        <v>109</v>
      </c>
      <c r="G74" s="65" t="s">
        <v>111</v>
      </c>
      <c r="H74" s="66">
        <v>86940.214884999994</v>
      </c>
      <c r="I74" s="67">
        <v>1320</v>
      </c>
      <c r="J74" s="116" t="s">
        <v>1940</v>
      </c>
      <c r="K74" s="66">
        <v>1147.61083644</v>
      </c>
      <c r="L74" s="68">
        <v>4.3396316779411453E-4</v>
      </c>
      <c r="M74" s="68">
        <f t="shared" ref="M74:M137" si="1">IFERROR(K74/$K$9,0)</f>
        <v>1.1745569565366333E-3</v>
      </c>
      <c r="N74" s="68">
        <f>K74/'סכום נכסי הקרן'!$C$41</f>
        <v>3.0277120072098255E-4</v>
      </c>
    </row>
    <row r="75" spans="1:14">
      <c r="A75" s="58" t="s">
        <v>397</v>
      </c>
      <c r="B75" s="54" t="s">
        <v>398</v>
      </c>
      <c r="C75" s="65" t="s">
        <v>100</v>
      </c>
      <c r="D75" s="65" t="s">
        <v>24</v>
      </c>
      <c r="E75" s="54" t="s">
        <v>399</v>
      </c>
      <c r="F75" s="65" t="s">
        <v>234</v>
      </c>
      <c r="G75" s="65" t="s">
        <v>111</v>
      </c>
      <c r="H75" s="66">
        <v>329662.683158</v>
      </c>
      <c r="I75" s="67">
        <v>1082</v>
      </c>
      <c r="J75" s="116" t="s">
        <v>1940</v>
      </c>
      <c r="K75" s="66">
        <v>3566.9502317650004</v>
      </c>
      <c r="L75" s="68">
        <v>1.0220018920800765E-3</v>
      </c>
      <c r="M75" s="68">
        <f t="shared" si="1"/>
        <v>3.6507028997182006E-3</v>
      </c>
      <c r="N75" s="68">
        <f>K75/'סכום נכסי הקרן'!$C$41</f>
        <v>9.410592600655874E-4</v>
      </c>
    </row>
    <row r="76" spans="1:14">
      <c r="A76" s="58" t="s">
        <v>400</v>
      </c>
      <c r="B76" s="54" t="s">
        <v>401</v>
      </c>
      <c r="C76" s="65" t="s">
        <v>100</v>
      </c>
      <c r="D76" s="65" t="s">
        <v>24</v>
      </c>
      <c r="E76" s="54" t="s">
        <v>402</v>
      </c>
      <c r="F76" s="65" t="s">
        <v>106</v>
      </c>
      <c r="G76" s="65" t="s">
        <v>111</v>
      </c>
      <c r="H76" s="66">
        <v>6679236.4498439999</v>
      </c>
      <c r="I76" s="67">
        <v>150.69999999999999</v>
      </c>
      <c r="J76" s="116" t="s">
        <v>1940</v>
      </c>
      <c r="K76" s="66">
        <v>10065.609329916</v>
      </c>
      <c r="L76" s="68">
        <v>2.5784007899264019E-3</v>
      </c>
      <c r="M76" s="68">
        <f t="shared" si="1"/>
        <v>1.0301951746035987E-2</v>
      </c>
      <c r="N76" s="68">
        <f>K76/'סכום נכסי הקרן'!$C$41</f>
        <v>2.6555836926922633E-3</v>
      </c>
    </row>
    <row r="77" spans="1:14">
      <c r="A77" s="58" t="s">
        <v>403</v>
      </c>
      <c r="B77" s="54" t="s">
        <v>404</v>
      </c>
      <c r="C77" s="65" t="s">
        <v>100</v>
      </c>
      <c r="D77" s="65" t="s">
        <v>24</v>
      </c>
      <c r="E77" s="54" t="s">
        <v>405</v>
      </c>
      <c r="F77" s="65" t="s">
        <v>218</v>
      </c>
      <c r="G77" s="65" t="s">
        <v>111</v>
      </c>
      <c r="H77" s="66">
        <v>4792.2334849999997</v>
      </c>
      <c r="I77" s="67">
        <v>76070</v>
      </c>
      <c r="J77" s="116" t="s">
        <v>1940</v>
      </c>
      <c r="K77" s="66">
        <v>3645.452012321</v>
      </c>
      <c r="L77" s="68">
        <v>9.1442621882572932E-4</v>
      </c>
      <c r="M77" s="68">
        <f t="shared" si="1"/>
        <v>3.7310479169703815E-3</v>
      </c>
      <c r="N77" s="68">
        <f>K77/'סכום נכסי הקרן'!$C$41</f>
        <v>9.617701819242603E-4</v>
      </c>
    </row>
    <row r="78" spans="1:14">
      <c r="A78" s="58" t="s">
        <v>406</v>
      </c>
      <c r="B78" s="54" t="s">
        <v>407</v>
      </c>
      <c r="C78" s="65" t="s">
        <v>100</v>
      </c>
      <c r="D78" s="65" t="s">
        <v>24</v>
      </c>
      <c r="E78" s="54" t="s">
        <v>408</v>
      </c>
      <c r="F78" s="65" t="s">
        <v>254</v>
      </c>
      <c r="G78" s="65" t="s">
        <v>111</v>
      </c>
      <c r="H78" s="66">
        <v>60636.36867199999</v>
      </c>
      <c r="I78" s="67">
        <v>5850</v>
      </c>
      <c r="J78" s="116" t="s">
        <v>1940</v>
      </c>
      <c r="K78" s="66">
        <v>3547.2275673250001</v>
      </c>
      <c r="L78" s="68">
        <v>7.6724441334736495E-4</v>
      </c>
      <c r="M78" s="68">
        <f t="shared" si="1"/>
        <v>3.6305171433765287E-3</v>
      </c>
      <c r="N78" s="68">
        <f>K78/'סכום נכסי הקרן'!$C$41</f>
        <v>9.3585588048402128E-4</v>
      </c>
    </row>
    <row r="79" spans="1:14">
      <c r="A79" s="58" t="s">
        <v>409</v>
      </c>
      <c r="B79" s="54" t="s">
        <v>410</v>
      </c>
      <c r="C79" s="65" t="s">
        <v>100</v>
      </c>
      <c r="D79" s="65" t="s">
        <v>24</v>
      </c>
      <c r="E79" s="54" t="s">
        <v>411</v>
      </c>
      <c r="F79" s="65" t="s">
        <v>218</v>
      </c>
      <c r="G79" s="65" t="s">
        <v>111</v>
      </c>
      <c r="H79" s="66">
        <v>162637.314499</v>
      </c>
      <c r="I79" s="67">
        <v>884</v>
      </c>
      <c r="J79" s="116" t="s">
        <v>1940</v>
      </c>
      <c r="K79" s="66">
        <v>1437.7138601669999</v>
      </c>
      <c r="L79" s="68">
        <v>1.0813909714065307E-3</v>
      </c>
      <c r="M79" s="68">
        <f t="shared" si="1"/>
        <v>1.4714716542819735E-3</v>
      </c>
      <c r="N79" s="68">
        <f>K79/'סכום נכסי הקרן'!$C$41</f>
        <v>3.7930833163470209E-4</v>
      </c>
    </row>
    <row r="80" spans="1:14">
      <c r="A80" s="58" t="s">
        <v>412</v>
      </c>
      <c r="B80" s="54" t="s">
        <v>413</v>
      </c>
      <c r="C80" s="65" t="s">
        <v>100</v>
      </c>
      <c r="D80" s="65" t="s">
        <v>24</v>
      </c>
      <c r="E80" s="54" t="s">
        <v>414</v>
      </c>
      <c r="F80" s="65" t="s">
        <v>218</v>
      </c>
      <c r="G80" s="65" t="s">
        <v>111</v>
      </c>
      <c r="H80" s="66">
        <v>63217.772161000001</v>
      </c>
      <c r="I80" s="67">
        <v>8550</v>
      </c>
      <c r="J80" s="116" t="s">
        <v>1940</v>
      </c>
      <c r="K80" s="66">
        <v>5405.1195197630004</v>
      </c>
      <c r="L80" s="68">
        <v>1.7272123608120227E-3</v>
      </c>
      <c r="M80" s="68">
        <f t="shared" si="1"/>
        <v>5.5320327512274241E-3</v>
      </c>
      <c r="N80" s="68">
        <f>K80/'סכום נכסי הקרן'!$C$41</f>
        <v>1.4260187121582879E-3</v>
      </c>
    </row>
    <row r="81" spans="1:14">
      <c r="A81" s="58" t="s">
        <v>415</v>
      </c>
      <c r="B81" s="54" t="s">
        <v>416</v>
      </c>
      <c r="C81" s="65" t="s">
        <v>100</v>
      </c>
      <c r="D81" s="65" t="s">
        <v>24</v>
      </c>
      <c r="E81" s="54" t="s">
        <v>417</v>
      </c>
      <c r="F81" s="65" t="s">
        <v>384</v>
      </c>
      <c r="G81" s="65" t="s">
        <v>111</v>
      </c>
      <c r="H81" s="66">
        <v>123961.31883400001</v>
      </c>
      <c r="I81" s="67">
        <v>6799</v>
      </c>
      <c r="J81" s="116" t="s">
        <v>1940</v>
      </c>
      <c r="K81" s="66">
        <v>8428.1300675310013</v>
      </c>
      <c r="L81" s="68">
        <v>1.9514683184157899E-3</v>
      </c>
      <c r="M81" s="68">
        <f t="shared" si="1"/>
        <v>8.6260241600042298E-3</v>
      </c>
      <c r="N81" s="68">
        <f>K81/'סכום נכסי הקרן'!$C$41</f>
        <v>2.2235717713287658E-3</v>
      </c>
    </row>
    <row r="82" spans="1:14">
      <c r="A82" s="58" t="s">
        <v>418</v>
      </c>
      <c r="B82" s="54" t="s">
        <v>419</v>
      </c>
      <c r="C82" s="65" t="s">
        <v>100</v>
      </c>
      <c r="D82" s="65" t="s">
        <v>24</v>
      </c>
      <c r="E82" s="54" t="s">
        <v>420</v>
      </c>
      <c r="F82" s="65" t="s">
        <v>421</v>
      </c>
      <c r="G82" s="65" t="s">
        <v>111</v>
      </c>
      <c r="H82" s="66">
        <v>119656.341644</v>
      </c>
      <c r="I82" s="67">
        <v>4109</v>
      </c>
      <c r="J82" s="116" t="s">
        <v>1940</v>
      </c>
      <c r="K82" s="66">
        <v>4916.6790782049993</v>
      </c>
      <c r="L82" s="68">
        <v>1.0906537101503069E-3</v>
      </c>
      <c r="M82" s="68">
        <f t="shared" si="1"/>
        <v>5.0321236354635372E-3</v>
      </c>
      <c r="N82" s="68">
        <f>K82/'סכום נכסי הקרן'!$C$41</f>
        <v>1.2971547329456493E-3</v>
      </c>
    </row>
    <row r="83" spans="1:14">
      <c r="A83" s="58" t="s">
        <v>422</v>
      </c>
      <c r="B83" s="54" t="s">
        <v>423</v>
      </c>
      <c r="C83" s="65" t="s">
        <v>100</v>
      </c>
      <c r="D83" s="65" t="s">
        <v>24</v>
      </c>
      <c r="E83" s="54" t="s">
        <v>424</v>
      </c>
      <c r="F83" s="65" t="s">
        <v>425</v>
      </c>
      <c r="G83" s="65" t="s">
        <v>111</v>
      </c>
      <c r="H83" s="66">
        <v>4517.789651</v>
      </c>
      <c r="I83" s="67">
        <v>41750</v>
      </c>
      <c r="J83" s="116" t="s">
        <v>1940</v>
      </c>
      <c r="K83" s="66">
        <v>1886.1771794410004</v>
      </c>
      <c r="L83" s="68">
        <v>1.5279093692463991E-3</v>
      </c>
      <c r="M83" s="68">
        <f t="shared" si="1"/>
        <v>1.9304649773485305E-3</v>
      </c>
      <c r="N83" s="68">
        <f>K83/'סכום נכסי הקרן'!$C$41</f>
        <v>4.9762525000497009E-4</v>
      </c>
    </row>
    <row r="84" spans="1:14">
      <c r="A84" s="58" t="s">
        <v>426</v>
      </c>
      <c r="B84" s="54" t="s">
        <v>427</v>
      </c>
      <c r="C84" s="65" t="s">
        <v>100</v>
      </c>
      <c r="D84" s="65" t="s">
        <v>24</v>
      </c>
      <c r="E84" s="54" t="s">
        <v>428</v>
      </c>
      <c r="F84" s="65" t="s">
        <v>254</v>
      </c>
      <c r="G84" s="65" t="s">
        <v>111</v>
      </c>
      <c r="H84" s="66">
        <v>55552.570565000002</v>
      </c>
      <c r="I84" s="67">
        <v>9332</v>
      </c>
      <c r="J84" s="116" t="s">
        <v>1940</v>
      </c>
      <c r="K84" s="66">
        <v>5184.1658851070006</v>
      </c>
      <c r="L84" s="68">
        <v>8.9770311051450154E-4</v>
      </c>
      <c r="M84" s="68">
        <f t="shared" si="1"/>
        <v>5.3058910833234134E-3</v>
      </c>
      <c r="N84" s="68">
        <f>K84/'סכום נכסי הקרן'!$C$41</f>
        <v>1.3677250858311022E-3</v>
      </c>
    </row>
    <row r="85" spans="1:14">
      <c r="A85" s="58" t="s">
        <v>429</v>
      </c>
      <c r="B85" s="54" t="s">
        <v>430</v>
      </c>
      <c r="C85" s="65" t="s">
        <v>100</v>
      </c>
      <c r="D85" s="65" t="s">
        <v>24</v>
      </c>
      <c r="E85" s="54" t="s">
        <v>431</v>
      </c>
      <c r="F85" s="65" t="s">
        <v>218</v>
      </c>
      <c r="G85" s="65" t="s">
        <v>111</v>
      </c>
      <c r="H85" s="66">
        <v>2048481.463066</v>
      </c>
      <c r="I85" s="67">
        <v>169</v>
      </c>
      <c r="J85" s="116" t="s">
        <v>1940</v>
      </c>
      <c r="K85" s="66">
        <v>3461.9336725809999</v>
      </c>
      <c r="L85" s="68">
        <v>2.9688827992003248E-3</v>
      </c>
      <c r="M85" s="68">
        <f t="shared" si="1"/>
        <v>3.5432205318070139E-3</v>
      </c>
      <c r="N85" s="68">
        <f>K85/'סכום נכסי הקרן'!$C$41</f>
        <v>9.1335301269486696E-4</v>
      </c>
    </row>
    <row r="86" spans="1:14">
      <c r="A86" s="58" t="s">
        <v>432</v>
      </c>
      <c r="B86" s="54" t="s">
        <v>433</v>
      </c>
      <c r="C86" s="65" t="s">
        <v>100</v>
      </c>
      <c r="D86" s="65" t="s">
        <v>24</v>
      </c>
      <c r="E86" s="54" t="s">
        <v>434</v>
      </c>
      <c r="F86" s="65" t="s">
        <v>214</v>
      </c>
      <c r="G86" s="65" t="s">
        <v>111</v>
      </c>
      <c r="H86" s="66">
        <v>33721.143410999997</v>
      </c>
      <c r="I86" s="67">
        <v>7554</v>
      </c>
      <c r="J86" s="116" t="s">
        <v>1940</v>
      </c>
      <c r="K86" s="66">
        <v>2547.2951732440001</v>
      </c>
      <c r="L86" s="68">
        <v>1.3488457364399999E-3</v>
      </c>
      <c r="M86" s="68">
        <f t="shared" si="1"/>
        <v>2.6071061470343262E-3</v>
      </c>
      <c r="N86" s="68">
        <f>K86/'סכום נכסי הקרן'!$C$41</f>
        <v>6.7204630150263659E-4</v>
      </c>
    </row>
    <row r="87" spans="1:14">
      <c r="A87" s="58" t="s">
        <v>435</v>
      </c>
      <c r="B87" s="54" t="s">
        <v>436</v>
      </c>
      <c r="C87" s="65" t="s">
        <v>100</v>
      </c>
      <c r="D87" s="65" t="s">
        <v>24</v>
      </c>
      <c r="E87" s="54" t="s">
        <v>437</v>
      </c>
      <c r="F87" s="65" t="s">
        <v>198</v>
      </c>
      <c r="G87" s="65" t="s">
        <v>111</v>
      </c>
      <c r="H87" s="66">
        <v>402996.88602999999</v>
      </c>
      <c r="I87" s="67">
        <v>316</v>
      </c>
      <c r="J87" s="116" t="s">
        <v>1940</v>
      </c>
      <c r="K87" s="66">
        <v>1273.470159856</v>
      </c>
      <c r="L87" s="68">
        <v>5.6713926347464025E-4</v>
      </c>
      <c r="M87" s="68">
        <f t="shared" si="1"/>
        <v>1.3033714807370465E-3</v>
      </c>
      <c r="N87" s="68">
        <f>K87/'סכום נכסי הקרן'!$C$41</f>
        <v>3.3597634070624369E-4</v>
      </c>
    </row>
    <row r="88" spans="1:14">
      <c r="A88" s="58" t="s">
        <v>438</v>
      </c>
      <c r="B88" s="54" t="s">
        <v>439</v>
      </c>
      <c r="C88" s="65" t="s">
        <v>100</v>
      </c>
      <c r="D88" s="65" t="s">
        <v>24</v>
      </c>
      <c r="E88" s="54" t="s">
        <v>440</v>
      </c>
      <c r="F88" s="65" t="s">
        <v>106</v>
      </c>
      <c r="G88" s="65" t="s">
        <v>111</v>
      </c>
      <c r="H88" s="66">
        <v>65788.564874000003</v>
      </c>
      <c r="I88" s="67">
        <v>3253</v>
      </c>
      <c r="J88" s="116" t="s">
        <v>1940</v>
      </c>
      <c r="K88" s="66">
        <v>2140.1020153430004</v>
      </c>
      <c r="L88" s="68">
        <v>6.9872069589468802E-4</v>
      </c>
      <c r="M88" s="68">
        <f t="shared" si="1"/>
        <v>2.1903520165571485E-3</v>
      </c>
      <c r="N88" s="68">
        <f>K88/'סכום נכסי הקרן'!$C$41</f>
        <v>5.646175831354412E-4</v>
      </c>
    </row>
    <row r="89" spans="1:14">
      <c r="A89" s="58" t="s">
        <v>441</v>
      </c>
      <c r="B89" s="54" t="s">
        <v>442</v>
      </c>
      <c r="C89" s="65" t="s">
        <v>100</v>
      </c>
      <c r="D89" s="65" t="s">
        <v>24</v>
      </c>
      <c r="E89" s="54" t="s">
        <v>443</v>
      </c>
      <c r="F89" s="65" t="s">
        <v>135</v>
      </c>
      <c r="G89" s="65" t="s">
        <v>111</v>
      </c>
      <c r="H89" s="66">
        <v>13918.879736999999</v>
      </c>
      <c r="I89" s="67">
        <v>7011</v>
      </c>
      <c r="J89" s="116" t="s">
        <v>1940</v>
      </c>
      <c r="K89" s="66">
        <v>975.852658324</v>
      </c>
      <c r="L89" s="68">
        <v>4.1797594165667284E-4</v>
      </c>
      <c r="M89" s="68">
        <f t="shared" si="1"/>
        <v>9.9876586382264122E-4</v>
      </c>
      <c r="N89" s="68">
        <f>K89/'סכום נכסי הקרן'!$C$41</f>
        <v>2.574566845360802E-4</v>
      </c>
    </row>
    <row r="90" spans="1:14">
      <c r="A90" s="58" t="s">
        <v>444</v>
      </c>
      <c r="B90" s="54" t="s">
        <v>445</v>
      </c>
      <c r="C90" s="65" t="s">
        <v>100</v>
      </c>
      <c r="D90" s="65" t="s">
        <v>24</v>
      </c>
      <c r="E90" s="54" t="s">
        <v>446</v>
      </c>
      <c r="F90" s="65" t="s">
        <v>202</v>
      </c>
      <c r="G90" s="65" t="s">
        <v>111</v>
      </c>
      <c r="H90" s="66">
        <v>45163.888236999999</v>
      </c>
      <c r="I90" s="67">
        <v>9675</v>
      </c>
      <c r="J90" s="116" t="s">
        <v>1940</v>
      </c>
      <c r="K90" s="66">
        <v>4369.6061869619998</v>
      </c>
      <c r="L90" s="68">
        <v>1.2707720203074171E-3</v>
      </c>
      <c r="M90" s="68">
        <f t="shared" si="1"/>
        <v>4.4722053689757587E-3</v>
      </c>
      <c r="N90" s="68">
        <f>K90/'סכום נכסי הקרן'!$C$41</f>
        <v>1.1528219060813027E-3</v>
      </c>
    </row>
    <row r="91" spans="1:14">
      <c r="A91" s="58" t="s">
        <v>447</v>
      </c>
      <c r="B91" s="54" t="s">
        <v>448</v>
      </c>
      <c r="C91" s="65" t="s">
        <v>100</v>
      </c>
      <c r="D91" s="65" t="s">
        <v>24</v>
      </c>
      <c r="E91" s="54" t="s">
        <v>449</v>
      </c>
      <c r="F91" s="65" t="s">
        <v>106</v>
      </c>
      <c r="G91" s="65" t="s">
        <v>111</v>
      </c>
      <c r="H91" s="66">
        <v>141229.05303499999</v>
      </c>
      <c r="I91" s="67">
        <v>1817</v>
      </c>
      <c r="J91" s="116" t="s">
        <v>1940</v>
      </c>
      <c r="K91" s="66">
        <v>2566.1318935710001</v>
      </c>
      <c r="L91" s="68">
        <v>1.4997731373230078E-3</v>
      </c>
      <c r="M91" s="68">
        <f t="shared" si="1"/>
        <v>2.6263851571271955E-3</v>
      </c>
      <c r="N91" s="68">
        <f>K91/'סכום נכסי הקרן'!$C$41</f>
        <v>6.7701594473879067E-4</v>
      </c>
    </row>
    <row r="92" spans="1:14">
      <c r="A92" s="58" t="s">
        <v>450</v>
      </c>
      <c r="B92" s="54" t="s">
        <v>451</v>
      </c>
      <c r="C92" s="65" t="s">
        <v>100</v>
      </c>
      <c r="D92" s="65" t="s">
        <v>24</v>
      </c>
      <c r="E92" s="54" t="s">
        <v>452</v>
      </c>
      <c r="F92" s="65" t="s">
        <v>336</v>
      </c>
      <c r="G92" s="65" t="s">
        <v>111</v>
      </c>
      <c r="H92" s="66">
        <v>52442.163267999997</v>
      </c>
      <c r="I92" s="67">
        <v>5400</v>
      </c>
      <c r="J92" s="116" t="s">
        <v>1940</v>
      </c>
      <c r="K92" s="66">
        <v>2831.8768164859998</v>
      </c>
      <c r="L92" s="68">
        <v>7.094177567866963E-4</v>
      </c>
      <c r="M92" s="68">
        <f t="shared" si="1"/>
        <v>2.8983698212336879E-3</v>
      </c>
      <c r="N92" s="68">
        <f>K92/'סכום נכסי הקרן'!$C$41</f>
        <v>7.4712674087424181E-4</v>
      </c>
    </row>
    <row r="93" spans="1:14">
      <c r="A93" s="58" t="s">
        <v>453</v>
      </c>
      <c r="B93" s="54" t="s">
        <v>454</v>
      </c>
      <c r="C93" s="65" t="s">
        <v>100</v>
      </c>
      <c r="D93" s="65" t="s">
        <v>24</v>
      </c>
      <c r="E93" s="54" t="s">
        <v>455</v>
      </c>
      <c r="F93" s="65" t="s">
        <v>134</v>
      </c>
      <c r="G93" s="65" t="s">
        <v>111</v>
      </c>
      <c r="H93" s="66">
        <v>287931.041815</v>
      </c>
      <c r="I93" s="67">
        <v>1494</v>
      </c>
      <c r="J93" s="116" t="s">
        <v>1940</v>
      </c>
      <c r="K93" s="66">
        <v>4301.6897647120004</v>
      </c>
      <c r="L93" s="68">
        <v>1.7414776489020299E-3</v>
      </c>
      <c r="M93" s="68">
        <f t="shared" si="1"/>
        <v>4.4026942562502324E-3</v>
      </c>
      <c r="N93" s="68">
        <f>K93/'סכום נכסי הקרן'!$C$41</f>
        <v>1.1349036919442749E-3</v>
      </c>
    </row>
    <row r="94" spans="1:14">
      <c r="A94" s="58" t="s">
        <v>456</v>
      </c>
      <c r="B94" s="54" t="s">
        <v>457</v>
      </c>
      <c r="C94" s="65" t="s">
        <v>100</v>
      </c>
      <c r="D94" s="65" t="s">
        <v>24</v>
      </c>
      <c r="E94" s="54" t="s">
        <v>458</v>
      </c>
      <c r="F94" s="65" t="s">
        <v>107</v>
      </c>
      <c r="G94" s="65" t="s">
        <v>111</v>
      </c>
      <c r="H94" s="66">
        <v>21022.476604999996</v>
      </c>
      <c r="I94" s="67">
        <v>10760</v>
      </c>
      <c r="J94" s="116" t="s">
        <v>1940</v>
      </c>
      <c r="K94" s="66">
        <v>2262.0184827430003</v>
      </c>
      <c r="L94" s="68">
        <v>1.724348284619124E-3</v>
      </c>
      <c r="M94" s="68">
        <f t="shared" si="1"/>
        <v>2.3151311057344999E-3</v>
      </c>
      <c r="N94" s="68">
        <f>K94/'סכום נכסי הקרן'!$C$41</f>
        <v>5.9678248960919457E-4</v>
      </c>
    </row>
    <row r="95" spans="1:14">
      <c r="A95" s="58" t="s">
        <v>459</v>
      </c>
      <c r="B95" s="54" t="s">
        <v>460</v>
      </c>
      <c r="C95" s="65" t="s">
        <v>100</v>
      </c>
      <c r="D95" s="65" t="s">
        <v>24</v>
      </c>
      <c r="E95" s="54" t="s">
        <v>461</v>
      </c>
      <c r="F95" s="65" t="s">
        <v>214</v>
      </c>
      <c r="G95" s="65" t="s">
        <v>111</v>
      </c>
      <c r="H95" s="66">
        <v>14830.818518</v>
      </c>
      <c r="I95" s="67">
        <v>46400</v>
      </c>
      <c r="J95" s="116" t="s">
        <v>1940</v>
      </c>
      <c r="K95" s="66">
        <v>6881.4997925310008</v>
      </c>
      <c r="L95" s="68">
        <v>2.3168223446822724E-3</v>
      </c>
      <c r="M95" s="68">
        <f t="shared" si="1"/>
        <v>7.0430787128117804E-3</v>
      </c>
      <c r="N95" s="68">
        <f>K95/'סכום נכסי הקרן'!$C$41</f>
        <v>1.8155283034875169E-3</v>
      </c>
    </row>
    <row r="96" spans="1:14">
      <c r="A96" s="58" t="s">
        <v>462</v>
      </c>
      <c r="B96" s="54" t="s">
        <v>463</v>
      </c>
      <c r="C96" s="65" t="s">
        <v>100</v>
      </c>
      <c r="D96" s="65" t="s">
        <v>24</v>
      </c>
      <c r="E96" s="54" t="s">
        <v>464</v>
      </c>
      <c r="F96" s="65" t="s">
        <v>340</v>
      </c>
      <c r="G96" s="65" t="s">
        <v>111</v>
      </c>
      <c r="H96" s="66">
        <v>9605.1615129999991</v>
      </c>
      <c r="I96" s="67">
        <v>24060</v>
      </c>
      <c r="J96" s="116" t="s">
        <v>1940</v>
      </c>
      <c r="K96" s="66">
        <v>2311.001860119</v>
      </c>
      <c r="L96" s="68">
        <v>6.9733035595339135E-4</v>
      </c>
      <c r="M96" s="68">
        <f t="shared" si="1"/>
        <v>2.3652646221015245E-3</v>
      </c>
      <c r="N96" s="68">
        <f>K96/'סכום נכסי הקרן'!$C$41</f>
        <v>6.0970564745380573E-4</v>
      </c>
    </row>
    <row r="97" spans="1:14">
      <c r="A97" s="58" t="s">
        <v>465</v>
      </c>
      <c r="B97" s="54" t="s">
        <v>466</v>
      </c>
      <c r="C97" s="65" t="s">
        <v>100</v>
      </c>
      <c r="D97" s="65" t="s">
        <v>24</v>
      </c>
      <c r="E97" s="54" t="s">
        <v>467</v>
      </c>
      <c r="F97" s="65" t="s">
        <v>198</v>
      </c>
      <c r="G97" s="65" t="s">
        <v>111</v>
      </c>
      <c r="H97" s="66">
        <v>19758.333806999999</v>
      </c>
      <c r="I97" s="67">
        <v>29920</v>
      </c>
      <c r="J97" s="66">
        <v>139.22960836499999</v>
      </c>
      <c r="K97" s="66">
        <v>6050.9230835360004</v>
      </c>
      <c r="L97" s="68">
        <v>1.8563346237951246E-3</v>
      </c>
      <c r="M97" s="68">
        <f t="shared" si="1"/>
        <v>6.1929999051615657E-3</v>
      </c>
      <c r="N97" s="68">
        <f>K97/'סכום נכסי הקרן'!$C$41</f>
        <v>1.5963993971647105E-3</v>
      </c>
    </row>
    <row r="98" spans="1:14">
      <c r="A98" s="58" t="s">
        <v>468</v>
      </c>
      <c r="B98" s="54" t="s">
        <v>469</v>
      </c>
      <c r="C98" s="65" t="s">
        <v>100</v>
      </c>
      <c r="D98" s="65" t="s">
        <v>24</v>
      </c>
      <c r="E98" s="54" t="s">
        <v>470</v>
      </c>
      <c r="F98" s="65" t="s">
        <v>244</v>
      </c>
      <c r="G98" s="65" t="s">
        <v>111</v>
      </c>
      <c r="H98" s="66">
        <v>1317.5233189999999</v>
      </c>
      <c r="I98" s="67">
        <v>16000</v>
      </c>
      <c r="J98" s="116" t="s">
        <v>1940</v>
      </c>
      <c r="K98" s="66">
        <v>210.80373095999997</v>
      </c>
      <c r="L98" s="68">
        <v>3.7162911393904655E-5</v>
      </c>
      <c r="M98" s="68">
        <f t="shared" si="1"/>
        <v>2.1575344254418777E-4</v>
      </c>
      <c r="N98" s="68">
        <f>K98/'סכום נכסי הקרן'!$C$41</f>
        <v>5.5615803469767168E-5</v>
      </c>
    </row>
    <row r="99" spans="1:14">
      <c r="A99" s="58" t="s">
        <v>471</v>
      </c>
      <c r="B99" s="54" t="s">
        <v>472</v>
      </c>
      <c r="C99" s="65" t="s">
        <v>100</v>
      </c>
      <c r="D99" s="65" t="s">
        <v>24</v>
      </c>
      <c r="E99" s="54" t="s">
        <v>473</v>
      </c>
      <c r="F99" s="65" t="s">
        <v>206</v>
      </c>
      <c r="G99" s="65" t="s">
        <v>111</v>
      </c>
      <c r="H99" s="66">
        <v>11540.254706</v>
      </c>
      <c r="I99" s="67">
        <v>14100</v>
      </c>
      <c r="J99" s="116" t="s">
        <v>1940</v>
      </c>
      <c r="K99" s="66">
        <v>1627.175913478</v>
      </c>
      <c r="L99" s="68">
        <v>1.2086624524309132E-3</v>
      </c>
      <c r="M99" s="68">
        <f t="shared" si="1"/>
        <v>1.6653823125382789E-3</v>
      </c>
      <c r="N99" s="68">
        <f>K99/'סכום נכסי הקרן'!$C$41</f>
        <v>4.2929361545267469E-4</v>
      </c>
    </row>
    <row r="100" spans="1:14">
      <c r="A100" s="58" t="s">
        <v>474</v>
      </c>
      <c r="B100" s="54" t="s">
        <v>475</v>
      </c>
      <c r="C100" s="65" t="s">
        <v>100</v>
      </c>
      <c r="D100" s="65" t="s">
        <v>24</v>
      </c>
      <c r="E100" s="54" t="s">
        <v>476</v>
      </c>
      <c r="F100" s="65" t="s">
        <v>134</v>
      </c>
      <c r="G100" s="65" t="s">
        <v>111</v>
      </c>
      <c r="H100" s="66">
        <v>325439.70305000001</v>
      </c>
      <c r="I100" s="67">
        <v>1798</v>
      </c>
      <c r="J100" s="116" t="s">
        <v>1940</v>
      </c>
      <c r="K100" s="66">
        <v>5851.4058608400001</v>
      </c>
      <c r="L100" s="68">
        <v>1.7472861835371935E-3</v>
      </c>
      <c r="M100" s="68">
        <f t="shared" si="1"/>
        <v>5.9887979802360266E-3</v>
      </c>
      <c r="N100" s="68">
        <f>K100/'סכום נכסי הקרן'!$C$41</f>
        <v>1.5437612839977284E-3</v>
      </c>
    </row>
    <row r="101" spans="1:14">
      <c r="A101" s="58" t="s">
        <v>477</v>
      </c>
      <c r="B101" s="54" t="s">
        <v>478</v>
      </c>
      <c r="C101" s="65" t="s">
        <v>100</v>
      </c>
      <c r="D101" s="65" t="s">
        <v>24</v>
      </c>
      <c r="E101" s="54" t="s">
        <v>479</v>
      </c>
      <c r="F101" s="65" t="s">
        <v>135</v>
      </c>
      <c r="G101" s="65" t="s">
        <v>111</v>
      </c>
      <c r="H101" s="66">
        <v>673.01107999999988</v>
      </c>
      <c r="I101" s="67">
        <v>11150</v>
      </c>
      <c r="J101" s="116" t="s">
        <v>1940</v>
      </c>
      <c r="K101" s="66">
        <v>75.040735364</v>
      </c>
      <c r="L101" s="68">
        <v>1.4307364059744865E-5</v>
      </c>
      <c r="M101" s="68">
        <f t="shared" si="1"/>
        <v>7.6802706062647843E-5</v>
      </c>
      <c r="N101" s="68">
        <f>K101/'סכום נכסי הקרן'!$C$41</f>
        <v>1.9797803251513342E-5</v>
      </c>
    </row>
    <row r="102" spans="1:14">
      <c r="A102" s="58" t="s">
        <v>480</v>
      </c>
      <c r="B102" s="54" t="s">
        <v>481</v>
      </c>
      <c r="C102" s="65" t="s">
        <v>100</v>
      </c>
      <c r="D102" s="65" t="s">
        <v>24</v>
      </c>
      <c r="E102" s="54" t="s">
        <v>482</v>
      </c>
      <c r="F102" s="65" t="s">
        <v>234</v>
      </c>
      <c r="G102" s="65" t="s">
        <v>111</v>
      </c>
      <c r="H102" s="66">
        <v>20643.200883000001</v>
      </c>
      <c r="I102" s="67">
        <v>8105</v>
      </c>
      <c r="J102" s="116" t="s">
        <v>1940</v>
      </c>
      <c r="K102" s="66">
        <v>1673.1314315450002</v>
      </c>
      <c r="L102" s="68">
        <v>9.7981113570648503E-4</v>
      </c>
      <c r="M102" s="68">
        <f t="shared" si="1"/>
        <v>1.7124168748854618E-3</v>
      </c>
      <c r="N102" s="68">
        <f>K102/'סכום נכסי הקרן'!$C$41</f>
        <v>4.4141794100197241E-4</v>
      </c>
    </row>
    <row r="103" spans="1:14">
      <c r="A103" s="58" t="s">
        <v>483</v>
      </c>
      <c r="B103" s="54" t="s">
        <v>484</v>
      </c>
      <c r="C103" s="65" t="s">
        <v>100</v>
      </c>
      <c r="D103" s="65" t="s">
        <v>24</v>
      </c>
      <c r="E103" s="54" t="s">
        <v>485</v>
      </c>
      <c r="F103" s="65" t="s">
        <v>326</v>
      </c>
      <c r="G103" s="65" t="s">
        <v>111</v>
      </c>
      <c r="H103" s="66">
        <v>33061.336721</v>
      </c>
      <c r="I103" s="67">
        <v>39900</v>
      </c>
      <c r="J103" s="116" t="s">
        <v>1940</v>
      </c>
      <c r="K103" s="66">
        <v>13191.473351635999</v>
      </c>
      <c r="L103" s="68">
        <v>2.0126115343180526E-3</v>
      </c>
      <c r="M103" s="68">
        <f t="shared" si="1"/>
        <v>1.3501211647840477E-2</v>
      </c>
      <c r="N103" s="68">
        <f>K103/'סכום נכסי הקרן'!$C$41</f>
        <v>3.4802723180476797E-3</v>
      </c>
    </row>
    <row r="104" spans="1:14">
      <c r="A104" s="58" t="s">
        <v>486</v>
      </c>
      <c r="B104" s="54" t="s">
        <v>487</v>
      </c>
      <c r="C104" s="65" t="s">
        <v>100</v>
      </c>
      <c r="D104" s="65" t="s">
        <v>24</v>
      </c>
      <c r="E104" s="54" t="s">
        <v>488</v>
      </c>
      <c r="F104" s="65" t="s">
        <v>309</v>
      </c>
      <c r="G104" s="65" t="s">
        <v>111</v>
      </c>
      <c r="H104" s="66">
        <v>197299.66500000001</v>
      </c>
      <c r="I104" s="67">
        <v>459.3</v>
      </c>
      <c r="J104" s="116" t="s">
        <v>1940</v>
      </c>
      <c r="K104" s="66">
        <v>906.19736134499999</v>
      </c>
      <c r="L104" s="68">
        <v>6.8623583527529478E-4</v>
      </c>
      <c r="M104" s="68">
        <f t="shared" si="1"/>
        <v>9.2747504725968085E-4</v>
      </c>
      <c r="N104" s="68">
        <f>K104/'סכום נכסי הקרן'!$C$41</f>
        <v>2.3907970757381091E-4</v>
      </c>
    </row>
    <row r="105" spans="1:14">
      <c r="A105" s="58" t="s">
        <v>489</v>
      </c>
      <c r="B105" s="54" t="s">
        <v>490</v>
      </c>
      <c r="C105" s="65" t="s">
        <v>100</v>
      </c>
      <c r="D105" s="65" t="s">
        <v>24</v>
      </c>
      <c r="E105" s="54" t="s">
        <v>491</v>
      </c>
      <c r="F105" s="65" t="s">
        <v>234</v>
      </c>
      <c r="G105" s="65" t="s">
        <v>111</v>
      </c>
      <c r="H105" s="66">
        <v>80712.377301</v>
      </c>
      <c r="I105" s="67">
        <v>2605</v>
      </c>
      <c r="J105" s="116" t="s">
        <v>1940</v>
      </c>
      <c r="K105" s="66">
        <v>2102.5574286880001</v>
      </c>
      <c r="L105" s="68">
        <v>1.4902989088733524E-3</v>
      </c>
      <c r="M105" s="68">
        <f t="shared" si="1"/>
        <v>2.1519258758867445E-3</v>
      </c>
      <c r="N105" s="68">
        <f>K105/'סכום נכסי הקרן'!$C$41</f>
        <v>5.5471229188063713E-4</v>
      </c>
    </row>
    <row r="106" spans="1:14">
      <c r="A106" s="58" t="s">
        <v>492</v>
      </c>
      <c r="B106" s="54" t="s">
        <v>493</v>
      </c>
      <c r="C106" s="65" t="s">
        <v>100</v>
      </c>
      <c r="D106" s="65" t="s">
        <v>24</v>
      </c>
      <c r="E106" s="54" t="s">
        <v>494</v>
      </c>
      <c r="F106" s="65" t="s">
        <v>218</v>
      </c>
      <c r="G106" s="65" t="s">
        <v>111</v>
      </c>
      <c r="H106" s="66">
        <v>23951.697043</v>
      </c>
      <c r="I106" s="67">
        <v>23770</v>
      </c>
      <c r="J106" s="66">
        <v>196.33886298299996</v>
      </c>
      <c r="K106" s="66">
        <v>5889.6572500880011</v>
      </c>
      <c r="L106" s="68">
        <v>1.9633885573133174E-3</v>
      </c>
      <c r="M106" s="68">
        <f t="shared" si="1"/>
        <v>6.0279475193583676E-3</v>
      </c>
      <c r="N106" s="68">
        <f>K106/'סכום נכסי הקרן'!$C$41</f>
        <v>1.5538530491537542E-3</v>
      </c>
    </row>
    <row r="107" spans="1:14">
      <c r="A107" s="58" t="s">
        <v>495</v>
      </c>
      <c r="B107" s="54" t="s">
        <v>496</v>
      </c>
      <c r="C107" s="65" t="s">
        <v>100</v>
      </c>
      <c r="D107" s="65" t="s">
        <v>24</v>
      </c>
      <c r="E107" s="54" t="s">
        <v>497</v>
      </c>
      <c r="F107" s="65" t="s">
        <v>218</v>
      </c>
      <c r="G107" s="65" t="s">
        <v>111</v>
      </c>
      <c r="H107" s="66">
        <v>343819.898697</v>
      </c>
      <c r="I107" s="67">
        <v>1700</v>
      </c>
      <c r="J107" s="116" t="s">
        <v>1940</v>
      </c>
      <c r="K107" s="66">
        <v>5844.9382778559993</v>
      </c>
      <c r="L107" s="68">
        <v>1.7690724829631662E-3</v>
      </c>
      <c r="M107" s="68">
        <f t="shared" si="1"/>
        <v>5.9821785371769135E-3</v>
      </c>
      <c r="N107" s="68">
        <f>K107/'סכום נכסי הקרן'!$C$41</f>
        <v>1.5420549582959749E-3</v>
      </c>
    </row>
    <row r="108" spans="1:14">
      <c r="A108" s="58" t="s">
        <v>498</v>
      </c>
      <c r="B108" s="54" t="s">
        <v>499</v>
      </c>
      <c r="C108" s="65" t="s">
        <v>100</v>
      </c>
      <c r="D108" s="65" t="s">
        <v>24</v>
      </c>
      <c r="E108" s="54" t="s">
        <v>500</v>
      </c>
      <c r="F108" s="65" t="s">
        <v>340</v>
      </c>
      <c r="G108" s="65" t="s">
        <v>111</v>
      </c>
      <c r="H108" s="66">
        <v>44109.891504999992</v>
      </c>
      <c r="I108" s="67">
        <v>7154</v>
      </c>
      <c r="J108" s="116" t="s">
        <v>1940</v>
      </c>
      <c r="K108" s="66">
        <v>3155.6216382479993</v>
      </c>
      <c r="L108" s="68">
        <v>9.1055389897826545E-4</v>
      </c>
      <c r="M108" s="68">
        <f t="shared" si="1"/>
        <v>3.2297162328124266E-3</v>
      </c>
      <c r="N108" s="68">
        <f>K108/'סכום נכסי הקרן'!$C$41</f>
        <v>8.3253950040878091E-4</v>
      </c>
    </row>
    <row r="109" spans="1:14">
      <c r="A109" s="58" t="s">
        <v>501</v>
      </c>
      <c r="B109" s="54" t="s">
        <v>502</v>
      </c>
      <c r="C109" s="65" t="s">
        <v>100</v>
      </c>
      <c r="D109" s="65" t="s">
        <v>24</v>
      </c>
      <c r="E109" s="54" t="s">
        <v>503</v>
      </c>
      <c r="F109" s="65" t="s">
        <v>340</v>
      </c>
      <c r="G109" s="65" t="s">
        <v>111</v>
      </c>
      <c r="H109" s="66">
        <v>8800.0035029999999</v>
      </c>
      <c r="I109" s="67">
        <v>20210</v>
      </c>
      <c r="J109" s="116" t="s">
        <v>1940</v>
      </c>
      <c r="K109" s="66">
        <v>1778.4807078960002</v>
      </c>
      <c r="L109" s="68">
        <v>6.3881169334176278E-4</v>
      </c>
      <c r="M109" s="68">
        <f t="shared" si="1"/>
        <v>1.8202397722258329E-3</v>
      </c>
      <c r="N109" s="68">
        <f>K109/'סכום נכסי הקרן'!$C$41</f>
        <v>4.6921196828288034E-4</v>
      </c>
    </row>
    <row r="110" spans="1:14">
      <c r="A110" s="58" t="s">
        <v>504</v>
      </c>
      <c r="B110" s="54" t="s">
        <v>505</v>
      </c>
      <c r="C110" s="65" t="s">
        <v>100</v>
      </c>
      <c r="D110" s="65" t="s">
        <v>24</v>
      </c>
      <c r="E110" s="54" t="s">
        <v>506</v>
      </c>
      <c r="F110" s="65" t="s">
        <v>106</v>
      </c>
      <c r="G110" s="65" t="s">
        <v>111</v>
      </c>
      <c r="H110" s="66">
        <v>875360.25784500001</v>
      </c>
      <c r="I110" s="67">
        <v>299.60000000000002</v>
      </c>
      <c r="J110" s="116" t="s">
        <v>1940</v>
      </c>
      <c r="K110" s="66">
        <v>2622.5793325510003</v>
      </c>
      <c r="L110" s="68">
        <v>7.7887955479640013E-4</v>
      </c>
      <c r="M110" s="68">
        <f t="shared" si="1"/>
        <v>2.6841579926803242E-3</v>
      </c>
      <c r="N110" s="68">
        <f>K110/'סכום נכסי הקרן'!$C$41</f>
        <v>6.9190832666384807E-4</v>
      </c>
    </row>
    <row r="111" spans="1:14">
      <c r="A111" s="58" t="s">
        <v>507</v>
      </c>
      <c r="B111" s="54" t="s">
        <v>508</v>
      </c>
      <c r="C111" s="65" t="s">
        <v>100</v>
      </c>
      <c r="D111" s="65" t="s">
        <v>24</v>
      </c>
      <c r="E111" s="54" t="s">
        <v>509</v>
      </c>
      <c r="F111" s="65" t="s">
        <v>198</v>
      </c>
      <c r="G111" s="65" t="s">
        <v>111</v>
      </c>
      <c r="H111" s="66">
        <v>1187166.2679590001</v>
      </c>
      <c r="I111" s="67">
        <v>295.7</v>
      </c>
      <c r="J111" s="116" t="s">
        <v>1940</v>
      </c>
      <c r="K111" s="66">
        <v>3510.4506543760003</v>
      </c>
      <c r="L111" s="68">
        <v>1.2949354020910485E-3</v>
      </c>
      <c r="M111" s="68">
        <f t="shared" si="1"/>
        <v>3.5928767015363404E-3</v>
      </c>
      <c r="N111" s="68">
        <f>K111/'סכום נכסי הקרן'!$C$41</f>
        <v>9.2615312259884696E-4</v>
      </c>
    </row>
    <row r="112" spans="1:14">
      <c r="A112" s="58" t="s">
        <v>510</v>
      </c>
      <c r="B112" s="54" t="s">
        <v>511</v>
      </c>
      <c r="C112" s="65" t="s">
        <v>100</v>
      </c>
      <c r="D112" s="65" t="s">
        <v>24</v>
      </c>
      <c r="E112" s="54" t="s">
        <v>512</v>
      </c>
      <c r="F112" s="65" t="s">
        <v>340</v>
      </c>
      <c r="G112" s="65" t="s">
        <v>111</v>
      </c>
      <c r="H112" s="66">
        <v>654711.70130299998</v>
      </c>
      <c r="I112" s="67">
        <v>1709</v>
      </c>
      <c r="J112" s="116" t="s">
        <v>1940</v>
      </c>
      <c r="K112" s="66">
        <v>11189.022975259</v>
      </c>
      <c r="L112" s="68">
        <v>2.4644203415732447E-3</v>
      </c>
      <c r="M112" s="68">
        <f t="shared" si="1"/>
        <v>1.14517433568394E-2</v>
      </c>
      <c r="N112" s="68">
        <f>K112/'סכום נכסי הקרן'!$C$41</f>
        <v>2.9519710110291787E-3</v>
      </c>
    </row>
    <row r="113" spans="1:14">
      <c r="A113" s="58" t="s">
        <v>513</v>
      </c>
      <c r="B113" s="54" t="s">
        <v>514</v>
      </c>
      <c r="C113" s="65" t="s">
        <v>100</v>
      </c>
      <c r="D113" s="65" t="s">
        <v>24</v>
      </c>
      <c r="E113" s="54" t="s">
        <v>515</v>
      </c>
      <c r="F113" s="65" t="s">
        <v>107</v>
      </c>
      <c r="G113" s="65" t="s">
        <v>111</v>
      </c>
      <c r="H113" s="66">
        <v>12706.251880999998</v>
      </c>
      <c r="I113" s="67">
        <v>26550</v>
      </c>
      <c r="J113" s="116" t="s">
        <v>1940</v>
      </c>
      <c r="K113" s="66">
        <v>3373.5098744839997</v>
      </c>
      <c r="L113" s="68">
        <v>1.4798800839878772E-3</v>
      </c>
      <c r="M113" s="68">
        <f t="shared" si="1"/>
        <v>3.45272052616015E-3</v>
      </c>
      <c r="N113" s="68">
        <f>K113/'סכום נכסי הקרן'!$C$41</f>
        <v>8.9002439059402631E-4</v>
      </c>
    </row>
    <row r="114" spans="1:14">
      <c r="A114" s="115" t="s">
        <v>1940</v>
      </c>
      <c r="B114" s="116" t="s">
        <v>1940</v>
      </c>
      <c r="C114" s="116" t="s">
        <v>1940</v>
      </c>
      <c r="D114" s="116" t="s">
        <v>1940</v>
      </c>
      <c r="E114" s="116" t="s">
        <v>1940</v>
      </c>
      <c r="F114" s="116" t="s">
        <v>1940</v>
      </c>
      <c r="G114" s="116" t="s">
        <v>1940</v>
      </c>
      <c r="H114" s="116" t="s">
        <v>1940</v>
      </c>
      <c r="I114" s="116" t="s">
        <v>1940</v>
      </c>
      <c r="J114" s="116" t="s">
        <v>1940</v>
      </c>
      <c r="K114" s="116" t="s">
        <v>1940</v>
      </c>
      <c r="L114" s="116" t="s">
        <v>1940</v>
      </c>
      <c r="M114" s="116" t="s">
        <v>1940</v>
      </c>
      <c r="N114" s="116" t="s">
        <v>1940</v>
      </c>
    </row>
    <row r="115" spans="1:14">
      <c r="A115" s="57" t="s">
        <v>25</v>
      </c>
      <c r="B115" s="113" t="s">
        <v>1940</v>
      </c>
      <c r="C115" s="113" t="s">
        <v>1940</v>
      </c>
      <c r="D115" s="113" t="s">
        <v>1940</v>
      </c>
      <c r="E115" s="113" t="s">
        <v>1940</v>
      </c>
      <c r="F115" s="113" t="s">
        <v>1940</v>
      </c>
      <c r="G115" s="113" t="s">
        <v>1940</v>
      </c>
      <c r="H115" s="113" t="s">
        <v>1940</v>
      </c>
      <c r="I115" s="113" t="s">
        <v>1940</v>
      </c>
      <c r="J115" s="63">
        <v>66.888053646999992</v>
      </c>
      <c r="K115" s="63">
        <v>44545.309850456004</v>
      </c>
      <c r="L115" s="113" t="s">
        <v>1940</v>
      </c>
      <c r="M115" s="64">
        <f t="shared" si="1"/>
        <v>4.5591242174252845E-2</v>
      </c>
      <c r="N115" s="64">
        <f>K115/'סכום נכסי הקרן'!$C$41</f>
        <v>1.1752273960525566E-2</v>
      </c>
    </row>
    <row r="116" spans="1:14">
      <c r="A116" s="58" t="s">
        <v>516</v>
      </c>
      <c r="B116" s="54" t="s">
        <v>517</v>
      </c>
      <c r="C116" s="65" t="s">
        <v>100</v>
      </c>
      <c r="D116" s="65" t="s">
        <v>24</v>
      </c>
      <c r="E116" s="54" t="s">
        <v>518</v>
      </c>
      <c r="F116" s="65" t="s">
        <v>519</v>
      </c>
      <c r="G116" s="65" t="s">
        <v>111</v>
      </c>
      <c r="H116" s="66">
        <v>530279.920102</v>
      </c>
      <c r="I116" s="67">
        <v>160.30000000000001</v>
      </c>
      <c r="J116" s="116" t="s">
        <v>1940</v>
      </c>
      <c r="K116" s="66">
        <v>850.03871185800006</v>
      </c>
      <c r="L116" s="68">
        <v>1.7863378400327081E-3</v>
      </c>
      <c r="M116" s="68">
        <f t="shared" si="1"/>
        <v>8.6999778203162041E-4</v>
      </c>
      <c r="N116" s="68">
        <f>K116/'סכום נכסי הקרן'!$C$41</f>
        <v>2.2426351623425073E-4</v>
      </c>
    </row>
    <row r="117" spans="1:14">
      <c r="A117" s="58" t="s">
        <v>520</v>
      </c>
      <c r="B117" s="54" t="s">
        <v>521</v>
      </c>
      <c r="C117" s="65" t="s">
        <v>100</v>
      </c>
      <c r="D117" s="65" t="s">
        <v>24</v>
      </c>
      <c r="E117" s="54" t="s">
        <v>522</v>
      </c>
      <c r="F117" s="65" t="s">
        <v>336</v>
      </c>
      <c r="G117" s="65" t="s">
        <v>111</v>
      </c>
      <c r="H117" s="66">
        <v>214816.43346900001</v>
      </c>
      <c r="I117" s="67">
        <v>512</v>
      </c>
      <c r="J117" s="116" t="s">
        <v>1940</v>
      </c>
      <c r="K117" s="66">
        <v>1099.8601393609999</v>
      </c>
      <c r="L117" s="68">
        <v>1.3030585866492996E-3</v>
      </c>
      <c r="M117" s="68">
        <f t="shared" si="1"/>
        <v>1.1256850640337733E-3</v>
      </c>
      <c r="N117" s="68">
        <f>K117/'סכום נכסי הקרן'!$C$41</f>
        <v>2.9017325773299073E-4</v>
      </c>
    </row>
    <row r="118" spans="1:14">
      <c r="A118" s="58" t="s">
        <v>523</v>
      </c>
      <c r="B118" s="54" t="s">
        <v>524</v>
      </c>
      <c r="C118" s="65" t="s">
        <v>100</v>
      </c>
      <c r="D118" s="65" t="s">
        <v>24</v>
      </c>
      <c r="E118" s="54" t="s">
        <v>525</v>
      </c>
      <c r="F118" s="65" t="s">
        <v>526</v>
      </c>
      <c r="G118" s="65" t="s">
        <v>111</v>
      </c>
      <c r="H118" s="66">
        <v>7320.913681</v>
      </c>
      <c r="I118" s="67">
        <v>1558</v>
      </c>
      <c r="J118" s="116" t="s">
        <v>1940</v>
      </c>
      <c r="K118" s="66">
        <v>114.059835146</v>
      </c>
      <c r="L118" s="68">
        <v>1.638156239343244E-3</v>
      </c>
      <c r="M118" s="68">
        <f t="shared" si="1"/>
        <v>1.1673798170793079E-4</v>
      </c>
      <c r="N118" s="68">
        <f>K118/'סכום נכסי הקרן'!$C$41</f>
        <v>3.0092111493404562E-5</v>
      </c>
    </row>
    <row r="119" spans="1:14">
      <c r="A119" s="58" t="s">
        <v>527</v>
      </c>
      <c r="B119" s="54" t="s">
        <v>528</v>
      </c>
      <c r="C119" s="65" t="s">
        <v>100</v>
      </c>
      <c r="D119" s="65" t="s">
        <v>24</v>
      </c>
      <c r="E119" s="54" t="s">
        <v>529</v>
      </c>
      <c r="F119" s="65" t="s">
        <v>108</v>
      </c>
      <c r="G119" s="65" t="s">
        <v>111</v>
      </c>
      <c r="H119" s="66">
        <v>95692.178988999978</v>
      </c>
      <c r="I119" s="67">
        <v>433</v>
      </c>
      <c r="J119" s="116" t="s">
        <v>1940</v>
      </c>
      <c r="K119" s="66">
        <v>414.34713502</v>
      </c>
      <c r="L119" s="68">
        <v>1.739493486609595E-3</v>
      </c>
      <c r="M119" s="68">
        <f t="shared" si="1"/>
        <v>4.2407608433576272E-4</v>
      </c>
      <c r="N119" s="68">
        <f>K119/'סכום נכסי הקרן'!$C$41</f>
        <v>1.0931613365944672E-4</v>
      </c>
    </row>
    <row r="120" spans="1:14">
      <c r="A120" s="58" t="s">
        <v>530</v>
      </c>
      <c r="B120" s="54" t="s">
        <v>531</v>
      </c>
      <c r="C120" s="65" t="s">
        <v>100</v>
      </c>
      <c r="D120" s="65" t="s">
        <v>24</v>
      </c>
      <c r="E120" s="54" t="s">
        <v>532</v>
      </c>
      <c r="F120" s="65" t="s">
        <v>108</v>
      </c>
      <c r="G120" s="65" t="s">
        <v>111</v>
      </c>
      <c r="H120" s="66">
        <v>42078.801063999999</v>
      </c>
      <c r="I120" s="67">
        <v>1999</v>
      </c>
      <c r="J120" s="116" t="s">
        <v>1940</v>
      </c>
      <c r="K120" s="66">
        <v>841.15523327900007</v>
      </c>
      <c r="L120" s="68">
        <v>2.4902605174338295E-3</v>
      </c>
      <c r="M120" s="68">
        <f t="shared" si="1"/>
        <v>8.6090571769073608E-4</v>
      </c>
      <c r="N120" s="68">
        <f>K120/'סכום נכסי הקרן'!$C$41</f>
        <v>2.2191981104209121E-4</v>
      </c>
    </row>
    <row r="121" spans="1:14">
      <c r="A121" s="58" t="s">
        <v>533</v>
      </c>
      <c r="B121" s="54" t="s">
        <v>534</v>
      </c>
      <c r="C121" s="65" t="s">
        <v>100</v>
      </c>
      <c r="D121" s="65" t="s">
        <v>24</v>
      </c>
      <c r="E121" s="54" t="s">
        <v>535</v>
      </c>
      <c r="F121" s="65" t="s">
        <v>107</v>
      </c>
      <c r="G121" s="65" t="s">
        <v>111</v>
      </c>
      <c r="H121" s="66">
        <v>52613.243999999992</v>
      </c>
      <c r="I121" s="67">
        <v>468</v>
      </c>
      <c r="J121" s="116" t="s">
        <v>1940</v>
      </c>
      <c r="K121" s="66">
        <v>246.22998192</v>
      </c>
      <c r="L121" s="68">
        <v>9.258101069213947E-4</v>
      </c>
      <c r="M121" s="68">
        <f t="shared" si="1"/>
        <v>2.520115085957069E-4</v>
      </c>
      <c r="N121" s="68">
        <f>K121/'סכום נכסי הקרן'!$C$41</f>
        <v>6.4962219693471808E-5</v>
      </c>
    </row>
    <row r="122" spans="1:14">
      <c r="A122" s="58" t="s">
        <v>536</v>
      </c>
      <c r="B122" s="54" t="s">
        <v>537</v>
      </c>
      <c r="C122" s="65" t="s">
        <v>100</v>
      </c>
      <c r="D122" s="65" t="s">
        <v>24</v>
      </c>
      <c r="E122" s="54" t="s">
        <v>538</v>
      </c>
      <c r="F122" s="65" t="s">
        <v>202</v>
      </c>
      <c r="G122" s="65" t="s">
        <v>111</v>
      </c>
      <c r="H122" s="66">
        <v>4247.8398649999999</v>
      </c>
      <c r="I122" s="67">
        <v>5400</v>
      </c>
      <c r="J122" s="116" t="s">
        <v>1940</v>
      </c>
      <c r="K122" s="66">
        <v>229.38335272399999</v>
      </c>
      <c r="L122" s="68">
        <v>3.3050470897488717E-4</v>
      </c>
      <c r="M122" s="68">
        <f t="shared" si="1"/>
        <v>2.3476931735103623E-4</v>
      </c>
      <c r="N122" s="68">
        <f>K122/'סכום נכסי הקרן'!$C$41</f>
        <v>6.0517617056573688E-5</v>
      </c>
    </row>
    <row r="123" spans="1:14">
      <c r="A123" s="58" t="s">
        <v>539</v>
      </c>
      <c r="B123" s="54" t="s">
        <v>540</v>
      </c>
      <c r="C123" s="65" t="s">
        <v>100</v>
      </c>
      <c r="D123" s="65" t="s">
        <v>24</v>
      </c>
      <c r="E123" s="54" t="s">
        <v>541</v>
      </c>
      <c r="F123" s="65" t="s">
        <v>542</v>
      </c>
      <c r="G123" s="65" t="s">
        <v>111</v>
      </c>
      <c r="H123" s="66">
        <v>47944.84893800001</v>
      </c>
      <c r="I123" s="67">
        <v>574</v>
      </c>
      <c r="J123" s="116" t="s">
        <v>1940</v>
      </c>
      <c r="K123" s="66">
        <v>275.20343290199997</v>
      </c>
      <c r="L123" s="68">
        <v>2.4684147428639452E-3</v>
      </c>
      <c r="M123" s="68">
        <f t="shared" si="1"/>
        <v>2.8166526170189801E-4</v>
      </c>
      <c r="N123" s="68">
        <f>K123/'סכום נכסי הקרן'!$C$41</f>
        <v>7.2606210377686045E-5</v>
      </c>
    </row>
    <row r="124" spans="1:14">
      <c r="A124" s="58" t="s">
        <v>543</v>
      </c>
      <c r="B124" s="54" t="s">
        <v>544</v>
      </c>
      <c r="C124" s="65" t="s">
        <v>100</v>
      </c>
      <c r="D124" s="65" t="s">
        <v>24</v>
      </c>
      <c r="E124" s="54" t="s">
        <v>545</v>
      </c>
      <c r="F124" s="65" t="s">
        <v>198</v>
      </c>
      <c r="G124" s="65" t="s">
        <v>111</v>
      </c>
      <c r="H124" s="66">
        <v>27395.869606</v>
      </c>
      <c r="I124" s="67">
        <v>2602</v>
      </c>
      <c r="J124" s="116" t="s">
        <v>1940</v>
      </c>
      <c r="K124" s="66">
        <v>712.84052715100006</v>
      </c>
      <c r="L124" s="68">
        <v>1.5311901044496163E-3</v>
      </c>
      <c r="M124" s="68">
        <f t="shared" si="1"/>
        <v>7.295781579265548E-4</v>
      </c>
      <c r="N124" s="68">
        <f>K124/'סכום נכסי הקרן'!$C$41</f>
        <v>1.8806687378240914E-4</v>
      </c>
    </row>
    <row r="125" spans="1:14">
      <c r="A125" s="58" t="s">
        <v>546</v>
      </c>
      <c r="B125" s="54" t="s">
        <v>547</v>
      </c>
      <c r="C125" s="65" t="s">
        <v>100</v>
      </c>
      <c r="D125" s="65" t="s">
        <v>24</v>
      </c>
      <c r="E125" s="54" t="s">
        <v>548</v>
      </c>
      <c r="F125" s="65" t="s">
        <v>133</v>
      </c>
      <c r="G125" s="65" t="s">
        <v>111</v>
      </c>
      <c r="H125" s="66">
        <v>1024.6429270000001</v>
      </c>
      <c r="I125" s="67">
        <v>7941</v>
      </c>
      <c r="J125" s="116" t="s">
        <v>1940</v>
      </c>
      <c r="K125" s="66">
        <v>81.366894825000003</v>
      </c>
      <c r="L125" s="68">
        <v>9.029340134105552E-5</v>
      </c>
      <c r="M125" s="68">
        <f t="shared" si="1"/>
        <v>8.3277404947617873E-5</v>
      </c>
      <c r="N125" s="68">
        <f>K125/'סכום נכסי הקרן'!$C$41</f>
        <v>2.146681755073438E-5</v>
      </c>
    </row>
    <row r="126" spans="1:14">
      <c r="A126" s="58" t="s">
        <v>549</v>
      </c>
      <c r="B126" s="54" t="s">
        <v>550</v>
      </c>
      <c r="C126" s="65" t="s">
        <v>100</v>
      </c>
      <c r="D126" s="65" t="s">
        <v>24</v>
      </c>
      <c r="E126" s="54" t="s">
        <v>551</v>
      </c>
      <c r="F126" s="65" t="s">
        <v>526</v>
      </c>
      <c r="G126" s="65" t="s">
        <v>111</v>
      </c>
      <c r="H126" s="66">
        <v>28776.368347</v>
      </c>
      <c r="I126" s="67">
        <v>627.29999999999995</v>
      </c>
      <c r="J126" s="116" t="s">
        <v>1940</v>
      </c>
      <c r="K126" s="66">
        <v>180.51415858300001</v>
      </c>
      <c r="L126" s="68">
        <v>5.5221517269677105E-4</v>
      </c>
      <c r="M126" s="68">
        <f t="shared" si="1"/>
        <v>1.8475266526302519E-4</v>
      </c>
      <c r="N126" s="68">
        <f>K126/'סכום נכסי הקרן'!$C$41</f>
        <v>4.762458387972032E-5</v>
      </c>
    </row>
    <row r="127" spans="1:14">
      <c r="A127" s="58" t="s">
        <v>552</v>
      </c>
      <c r="B127" s="54" t="s">
        <v>553</v>
      </c>
      <c r="C127" s="65" t="s">
        <v>100</v>
      </c>
      <c r="D127" s="65" t="s">
        <v>24</v>
      </c>
      <c r="E127" s="54" t="s">
        <v>554</v>
      </c>
      <c r="F127" s="65" t="s">
        <v>214</v>
      </c>
      <c r="G127" s="65" t="s">
        <v>111</v>
      </c>
      <c r="H127" s="66">
        <v>30166.219969000002</v>
      </c>
      <c r="I127" s="67">
        <v>2300</v>
      </c>
      <c r="J127" s="116" t="s">
        <v>1940</v>
      </c>
      <c r="K127" s="66">
        <v>693.823059285</v>
      </c>
      <c r="L127" s="68">
        <v>1.0776046119755057E-3</v>
      </c>
      <c r="M127" s="68">
        <f t="shared" si="1"/>
        <v>7.1011415630818902E-4</v>
      </c>
      <c r="N127" s="68">
        <f>K127/'סכום נכסי הקרן'!$C$41</f>
        <v>1.8304954439022316E-4</v>
      </c>
    </row>
    <row r="128" spans="1:14">
      <c r="A128" s="58" t="s">
        <v>555</v>
      </c>
      <c r="B128" s="54" t="s">
        <v>556</v>
      </c>
      <c r="C128" s="65" t="s">
        <v>100</v>
      </c>
      <c r="D128" s="65" t="s">
        <v>24</v>
      </c>
      <c r="E128" s="54" t="s">
        <v>557</v>
      </c>
      <c r="F128" s="65" t="s">
        <v>108</v>
      </c>
      <c r="G128" s="65" t="s">
        <v>111</v>
      </c>
      <c r="H128" s="66">
        <v>16103.949412</v>
      </c>
      <c r="I128" s="67">
        <v>1762</v>
      </c>
      <c r="J128" s="116" t="s">
        <v>1940</v>
      </c>
      <c r="K128" s="66">
        <v>283.75158864399998</v>
      </c>
      <c r="L128" s="68">
        <v>2.4667751595696366E-3</v>
      </c>
      <c r="M128" s="68">
        <f t="shared" si="1"/>
        <v>2.9041412976197196E-4</v>
      </c>
      <c r="N128" s="68">
        <f>K128/'סכום נכסי הקרן'!$C$41</f>
        <v>7.486144821247675E-5</v>
      </c>
    </row>
    <row r="129" spans="1:14">
      <c r="A129" s="58" t="s">
        <v>558</v>
      </c>
      <c r="B129" s="54" t="s">
        <v>559</v>
      </c>
      <c r="C129" s="65" t="s">
        <v>100</v>
      </c>
      <c r="D129" s="65" t="s">
        <v>24</v>
      </c>
      <c r="E129" s="54" t="s">
        <v>560</v>
      </c>
      <c r="F129" s="65" t="s">
        <v>214</v>
      </c>
      <c r="G129" s="65" t="s">
        <v>111</v>
      </c>
      <c r="H129" s="66">
        <v>7020.7564390000007</v>
      </c>
      <c r="I129" s="67">
        <v>9550</v>
      </c>
      <c r="J129" s="116" t="s">
        <v>1940</v>
      </c>
      <c r="K129" s="66">
        <v>670.48223992999999</v>
      </c>
      <c r="L129" s="68">
        <v>1.387223279564135E-3</v>
      </c>
      <c r="M129" s="68">
        <f t="shared" si="1"/>
        <v>6.8622529008789039E-4</v>
      </c>
      <c r="N129" s="68">
        <f>K129/'סכום נכסי הקרן'!$C$41</f>
        <v>1.7689159634936359E-4</v>
      </c>
    </row>
    <row r="130" spans="1:14">
      <c r="A130" s="58" t="s">
        <v>561</v>
      </c>
      <c r="B130" s="54" t="s">
        <v>562</v>
      </c>
      <c r="C130" s="65" t="s">
        <v>100</v>
      </c>
      <c r="D130" s="65" t="s">
        <v>24</v>
      </c>
      <c r="E130" s="54" t="s">
        <v>563</v>
      </c>
      <c r="F130" s="65" t="s">
        <v>353</v>
      </c>
      <c r="G130" s="65" t="s">
        <v>111</v>
      </c>
      <c r="H130" s="66">
        <v>21622.684109000002</v>
      </c>
      <c r="I130" s="67">
        <v>113.3</v>
      </c>
      <c r="J130" s="116" t="s">
        <v>1940</v>
      </c>
      <c r="K130" s="66">
        <v>24.498501006999998</v>
      </c>
      <c r="L130" s="68">
        <v>7.2999532276929631E-4</v>
      </c>
      <c r="M130" s="68">
        <f t="shared" si="1"/>
        <v>2.5073730457054627E-5</v>
      </c>
      <c r="N130" s="68">
        <f>K130/'סכום נכסי הקרן'!$C$41</f>
        <v>6.4633761988194613E-6</v>
      </c>
    </row>
    <row r="131" spans="1:14">
      <c r="A131" s="58" t="s">
        <v>564</v>
      </c>
      <c r="B131" s="54" t="s">
        <v>565</v>
      </c>
      <c r="C131" s="65" t="s">
        <v>100</v>
      </c>
      <c r="D131" s="65" t="s">
        <v>24</v>
      </c>
      <c r="E131" s="54" t="s">
        <v>566</v>
      </c>
      <c r="F131" s="65" t="s">
        <v>202</v>
      </c>
      <c r="G131" s="65" t="s">
        <v>111</v>
      </c>
      <c r="H131" s="66">
        <v>43844.37</v>
      </c>
      <c r="I131" s="67">
        <v>1600</v>
      </c>
      <c r="J131" s="116" t="s">
        <v>1940</v>
      </c>
      <c r="K131" s="66">
        <v>701.50992000000008</v>
      </c>
      <c r="L131" s="68">
        <v>9.6126507590376059E-4</v>
      </c>
      <c r="M131" s="68">
        <f t="shared" si="1"/>
        <v>7.1798150597067499E-4</v>
      </c>
      <c r="N131" s="68">
        <f>K131/'סכום נכסי הקרן'!$C$41</f>
        <v>1.8507754898425019E-4</v>
      </c>
    </row>
    <row r="132" spans="1:14">
      <c r="A132" s="58" t="s">
        <v>567</v>
      </c>
      <c r="B132" s="54" t="s">
        <v>568</v>
      </c>
      <c r="C132" s="65" t="s">
        <v>100</v>
      </c>
      <c r="D132" s="65" t="s">
        <v>24</v>
      </c>
      <c r="E132" s="54" t="s">
        <v>569</v>
      </c>
      <c r="F132" s="65" t="s">
        <v>421</v>
      </c>
      <c r="G132" s="65" t="s">
        <v>111</v>
      </c>
      <c r="H132" s="66">
        <v>44425.68058</v>
      </c>
      <c r="I132" s="67">
        <v>160.1</v>
      </c>
      <c r="J132" s="116" t="s">
        <v>1940</v>
      </c>
      <c r="K132" s="66">
        <v>71.125514674000001</v>
      </c>
      <c r="L132" s="68">
        <v>4.5137753925314028E-4</v>
      </c>
      <c r="M132" s="68">
        <f t="shared" si="1"/>
        <v>7.279555524828196E-5</v>
      </c>
      <c r="N132" s="68">
        <f>K132/'סכום נכסי הקרן'!$C$41</f>
        <v>1.8764860696634541E-5</v>
      </c>
    </row>
    <row r="133" spans="1:14">
      <c r="A133" s="58" t="s">
        <v>570</v>
      </c>
      <c r="B133" s="54" t="s">
        <v>571</v>
      </c>
      <c r="C133" s="65" t="s">
        <v>100</v>
      </c>
      <c r="D133" s="65" t="s">
        <v>24</v>
      </c>
      <c r="E133" s="54" t="s">
        <v>572</v>
      </c>
      <c r="F133" s="65" t="s">
        <v>336</v>
      </c>
      <c r="G133" s="65" t="s">
        <v>111</v>
      </c>
      <c r="H133" s="66">
        <v>3937.4655699999998</v>
      </c>
      <c r="I133" s="67">
        <v>6898</v>
      </c>
      <c r="J133" s="116" t="s">
        <v>1940</v>
      </c>
      <c r="K133" s="66">
        <v>271.60637502099996</v>
      </c>
      <c r="L133" s="68">
        <v>2.1752109904055644E-4</v>
      </c>
      <c r="M133" s="68">
        <f t="shared" si="1"/>
        <v>2.7798374421963051E-4</v>
      </c>
      <c r="N133" s="68">
        <f>K133/'סכום נכסי הקרן'!$C$41</f>
        <v>7.1657207894342741E-5</v>
      </c>
    </row>
    <row r="134" spans="1:14">
      <c r="A134" s="58" t="s">
        <v>573</v>
      </c>
      <c r="B134" s="54" t="s">
        <v>574</v>
      </c>
      <c r="C134" s="65" t="s">
        <v>100</v>
      </c>
      <c r="D134" s="65" t="s">
        <v>24</v>
      </c>
      <c r="E134" s="54" t="s">
        <v>575</v>
      </c>
      <c r="F134" s="65" t="s">
        <v>309</v>
      </c>
      <c r="G134" s="65" t="s">
        <v>111</v>
      </c>
      <c r="H134" s="66">
        <v>14624.947279</v>
      </c>
      <c r="I134" s="67">
        <v>11590</v>
      </c>
      <c r="J134" s="116" t="s">
        <v>1940</v>
      </c>
      <c r="K134" s="66">
        <v>1695.031389642</v>
      </c>
      <c r="L134" s="68">
        <v>1.6459737231868507E-3</v>
      </c>
      <c r="M134" s="68">
        <f t="shared" si="1"/>
        <v>1.7348310481521472E-3</v>
      </c>
      <c r="N134" s="68">
        <f>K134/'סכום נכסי הקרן'!$C$41</f>
        <v>4.4719575034136213E-4</v>
      </c>
    </row>
    <row r="135" spans="1:14">
      <c r="A135" s="58" t="s">
        <v>576</v>
      </c>
      <c r="B135" s="54" t="s">
        <v>577</v>
      </c>
      <c r="C135" s="65" t="s">
        <v>100</v>
      </c>
      <c r="D135" s="65" t="s">
        <v>24</v>
      </c>
      <c r="E135" s="54" t="s">
        <v>578</v>
      </c>
      <c r="F135" s="65" t="s">
        <v>107</v>
      </c>
      <c r="G135" s="65" t="s">
        <v>111</v>
      </c>
      <c r="H135" s="66">
        <v>181515.6918</v>
      </c>
      <c r="I135" s="67">
        <v>230.2</v>
      </c>
      <c r="J135" s="116" t="s">
        <v>1940</v>
      </c>
      <c r="K135" s="66">
        <v>417.84912252399999</v>
      </c>
      <c r="L135" s="68">
        <v>1.2121796210753568E-3</v>
      </c>
      <c r="M135" s="68">
        <f t="shared" si="1"/>
        <v>4.2766029917054712E-4</v>
      </c>
      <c r="N135" s="68">
        <f>K135/'סכום נכסי הקרן'!$C$41</f>
        <v>1.1024005397095676E-4</v>
      </c>
    </row>
    <row r="136" spans="1:14">
      <c r="A136" s="58" t="s">
        <v>579</v>
      </c>
      <c r="B136" s="54" t="s">
        <v>580</v>
      </c>
      <c r="C136" s="65" t="s">
        <v>100</v>
      </c>
      <c r="D136" s="65" t="s">
        <v>24</v>
      </c>
      <c r="E136" s="54" t="s">
        <v>581</v>
      </c>
      <c r="F136" s="65" t="s">
        <v>108</v>
      </c>
      <c r="G136" s="65" t="s">
        <v>111</v>
      </c>
      <c r="H136" s="66">
        <v>170993.04300000001</v>
      </c>
      <c r="I136" s="67">
        <v>397.9</v>
      </c>
      <c r="J136" s="116" t="s">
        <v>1940</v>
      </c>
      <c r="K136" s="66">
        <v>680.38131809699996</v>
      </c>
      <c r="L136" s="68">
        <v>2.144555076076797E-3</v>
      </c>
      <c r="M136" s="68">
        <f t="shared" si="1"/>
        <v>6.9635680048772057E-4</v>
      </c>
      <c r="N136" s="68">
        <f>K136/'סכום נכסי הקרן'!$C$41</f>
        <v>1.7950324455578078E-4</v>
      </c>
    </row>
    <row r="137" spans="1:14">
      <c r="A137" s="58" t="s">
        <v>582</v>
      </c>
      <c r="B137" s="54" t="s">
        <v>583</v>
      </c>
      <c r="C137" s="65" t="s">
        <v>100</v>
      </c>
      <c r="D137" s="65" t="s">
        <v>24</v>
      </c>
      <c r="E137" s="54" t="s">
        <v>584</v>
      </c>
      <c r="F137" s="65" t="s">
        <v>133</v>
      </c>
      <c r="G137" s="65" t="s">
        <v>111</v>
      </c>
      <c r="H137" s="66">
        <v>176925.60278300001</v>
      </c>
      <c r="I137" s="67">
        <v>130.1</v>
      </c>
      <c r="J137" s="116" t="s">
        <v>1940</v>
      </c>
      <c r="K137" s="66">
        <v>230.18020924200002</v>
      </c>
      <c r="L137" s="68">
        <v>1.6355115778942263E-3</v>
      </c>
      <c r="M137" s="68">
        <f t="shared" si="1"/>
        <v>2.3558488421121149E-4</v>
      </c>
      <c r="N137" s="68">
        <f>K137/'סכום נכסי הקרן'!$C$41</f>
        <v>6.0727849652063668E-5</v>
      </c>
    </row>
    <row r="138" spans="1:14">
      <c r="A138" s="58" t="s">
        <v>585</v>
      </c>
      <c r="B138" s="54" t="s">
        <v>586</v>
      </c>
      <c r="C138" s="65" t="s">
        <v>100</v>
      </c>
      <c r="D138" s="65" t="s">
        <v>24</v>
      </c>
      <c r="E138" s="54" t="s">
        <v>587</v>
      </c>
      <c r="F138" s="65" t="s">
        <v>214</v>
      </c>
      <c r="G138" s="65" t="s">
        <v>111</v>
      </c>
      <c r="H138" s="66">
        <v>3441776.5998780001</v>
      </c>
      <c r="I138" s="67">
        <v>65.599999999999994</v>
      </c>
      <c r="J138" s="116" t="s">
        <v>1940</v>
      </c>
      <c r="K138" s="66">
        <v>2257.8054496070004</v>
      </c>
      <c r="L138" s="68">
        <v>2.7208674934276942E-3</v>
      </c>
      <c r="M138" s="68">
        <f t="shared" ref="M138:M200" si="2">IFERROR(K138/$K$9,0)</f>
        <v>2.3108191497814186E-3</v>
      </c>
      <c r="N138" s="68">
        <f>K138/'סכום נכסי הקרן'!$C$41</f>
        <v>5.9567097596645053E-4</v>
      </c>
    </row>
    <row r="139" spans="1:14">
      <c r="A139" s="58" t="s">
        <v>588</v>
      </c>
      <c r="B139" s="54" t="s">
        <v>589</v>
      </c>
      <c r="C139" s="65" t="s">
        <v>100</v>
      </c>
      <c r="D139" s="65" t="s">
        <v>24</v>
      </c>
      <c r="E139" s="54" t="s">
        <v>590</v>
      </c>
      <c r="F139" s="65" t="s">
        <v>206</v>
      </c>
      <c r="G139" s="65" t="s">
        <v>111</v>
      </c>
      <c r="H139" s="66">
        <v>59336.443607000001</v>
      </c>
      <c r="I139" s="67">
        <v>900</v>
      </c>
      <c r="J139" s="116" t="s">
        <v>1940</v>
      </c>
      <c r="K139" s="66">
        <v>534.02799290099995</v>
      </c>
      <c r="L139" s="68">
        <v>1.7333700751621926E-3</v>
      </c>
      <c r="M139" s="68">
        <f t="shared" si="2"/>
        <v>5.4656707145860008E-4</v>
      </c>
      <c r="N139" s="68">
        <f>K139/'סכום נכסי הקרן'!$C$41</f>
        <v>1.4089122505223537E-4</v>
      </c>
    </row>
    <row r="140" spans="1:14">
      <c r="A140" s="58" t="s">
        <v>591</v>
      </c>
      <c r="B140" s="54" t="s">
        <v>592</v>
      </c>
      <c r="C140" s="65" t="s">
        <v>100</v>
      </c>
      <c r="D140" s="65" t="s">
        <v>24</v>
      </c>
      <c r="E140" s="54" t="s">
        <v>593</v>
      </c>
      <c r="F140" s="65" t="s">
        <v>135</v>
      </c>
      <c r="G140" s="65" t="s">
        <v>111</v>
      </c>
      <c r="H140" s="66">
        <v>14720.528006</v>
      </c>
      <c r="I140" s="67">
        <v>2290</v>
      </c>
      <c r="J140" s="116" t="s">
        <v>1940</v>
      </c>
      <c r="K140" s="66">
        <v>337.10009132900001</v>
      </c>
      <c r="L140" s="68">
        <v>1.2402559154378015E-3</v>
      </c>
      <c r="M140" s="68">
        <f t="shared" si="2"/>
        <v>3.4501526540814631E-4</v>
      </c>
      <c r="N140" s="68">
        <f>K140/'סכום נכסי הקרן'!$C$41</f>
        <v>8.8936245784718496E-5</v>
      </c>
    </row>
    <row r="141" spans="1:14">
      <c r="A141" s="58" t="s">
        <v>594</v>
      </c>
      <c r="B141" s="54" t="s">
        <v>595</v>
      </c>
      <c r="C141" s="65" t="s">
        <v>100</v>
      </c>
      <c r="D141" s="65" t="s">
        <v>24</v>
      </c>
      <c r="E141" s="54" t="s">
        <v>596</v>
      </c>
      <c r="F141" s="65" t="s">
        <v>206</v>
      </c>
      <c r="G141" s="65" t="s">
        <v>111</v>
      </c>
      <c r="H141" s="66">
        <v>37045.182399999998</v>
      </c>
      <c r="I141" s="67">
        <v>951.2</v>
      </c>
      <c r="J141" s="116" t="s">
        <v>1940</v>
      </c>
      <c r="K141" s="66">
        <v>352.37377503299996</v>
      </c>
      <c r="L141" s="68">
        <v>2.4404315560311298E-3</v>
      </c>
      <c r="M141" s="68">
        <f t="shared" si="2"/>
        <v>3.6064757810233832E-4</v>
      </c>
      <c r="N141" s="68">
        <f>K141/'סכום נכסי הקרן'!$C$41</f>
        <v>9.2965862278091813E-5</v>
      </c>
    </row>
    <row r="142" spans="1:14">
      <c r="A142" s="58" t="s">
        <v>597</v>
      </c>
      <c r="B142" s="54" t="s">
        <v>598</v>
      </c>
      <c r="C142" s="65" t="s">
        <v>100</v>
      </c>
      <c r="D142" s="65" t="s">
        <v>24</v>
      </c>
      <c r="E142" s="54" t="s">
        <v>599</v>
      </c>
      <c r="F142" s="65" t="s">
        <v>108</v>
      </c>
      <c r="G142" s="65" t="s">
        <v>111</v>
      </c>
      <c r="H142" s="66">
        <v>250148.68210000001</v>
      </c>
      <c r="I142" s="67">
        <v>449.6</v>
      </c>
      <c r="J142" s="116" t="s">
        <v>1940</v>
      </c>
      <c r="K142" s="66">
        <v>1124.6684747199999</v>
      </c>
      <c r="L142" s="68">
        <v>2.732459997814676E-3</v>
      </c>
      <c r="M142" s="68">
        <f t="shared" si="2"/>
        <v>1.1510759038121762E-3</v>
      </c>
      <c r="N142" s="68">
        <f>K142/'סכום נכסי הקרן'!$C$41</f>
        <v>2.9671837672806212E-4</v>
      </c>
    </row>
    <row r="143" spans="1:14">
      <c r="A143" s="58" t="s">
        <v>600</v>
      </c>
      <c r="B143" s="54" t="s">
        <v>601</v>
      </c>
      <c r="C143" s="65" t="s">
        <v>100</v>
      </c>
      <c r="D143" s="65" t="s">
        <v>24</v>
      </c>
      <c r="E143" s="54" t="s">
        <v>602</v>
      </c>
      <c r="F143" s="65" t="s">
        <v>133</v>
      </c>
      <c r="G143" s="65" t="s">
        <v>111</v>
      </c>
      <c r="H143" s="66">
        <v>44559.033230999994</v>
      </c>
      <c r="I143" s="67">
        <v>392.7</v>
      </c>
      <c r="J143" s="116" t="s">
        <v>1940</v>
      </c>
      <c r="K143" s="66">
        <v>174.983323498</v>
      </c>
      <c r="L143" s="68">
        <v>1.8531215141345998E-3</v>
      </c>
      <c r="M143" s="68">
        <f t="shared" si="2"/>
        <v>1.7909196512124565E-4</v>
      </c>
      <c r="N143" s="68">
        <f>K143/'סכום נכסי הקרן'!$C$41</f>
        <v>4.616539795492556E-5</v>
      </c>
    </row>
    <row r="144" spans="1:14">
      <c r="A144" s="58" t="s">
        <v>603</v>
      </c>
      <c r="B144" s="54" t="s">
        <v>604</v>
      </c>
      <c r="C144" s="65" t="s">
        <v>100</v>
      </c>
      <c r="D144" s="65" t="s">
        <v>24</v>
      </c>
      <c r="E144" s="54" t="s">
        <v>605</v>
      </c>
      <c r="F144" s="65" t="s">
        <v>421</v>
      </c>
      <c r="G144" s="65" t="s">
        <v>111</v>
      </c>
      <c r="H144" s="66">
        <v>18445.970970999999</v>
      </c>
      <c r="I144" s="67">
        <v>108.4</v>
      </c>
      <c r="J144" s="116" t="s">
        <v>1940</v>
      </c>
      <c r="K144" s="66">
        <v>19.995432542</v>
      </c>
      <c r="L144" s="68">
        <v>1.0001841918053304E-3</v>
      </c>
      <c r="M144" s="68">
        <f t="shared" si="2"/>
        <v>2.0464929090439948E-5</v>
      </c>
      <c r="N144" s="68">
        <f>K144/'סכום נכסי הקרן'!$C$41</f>
        <v>5.2753432848865132E-6</v>
      </c>
    </row>
    <row r="145" spans="1:14">
      <c r="A145" s="58" t="s">
        <v>606</v>
      </c>
      <c r="B145" s="54" t="s">
        <v>607</v>
      </c>
      <c r="C145" s="65" t="s">
        <v>100</v>
      </c>
      <c r="D145" s="65" t="s">
        <v>24</v>
      </c>
      <c r="E145" s="54" t="s">
        <v>608</v>
      </c>
      <c r="F145" s="65" t="s">
        <v>340</v>
      </c>
      <c r="G145" s="65" t="s">
        <v>111</v>
      </c>
      <c r="H145" s="66">
        <v>110820.87615700001</v>
      </c>
      <c r="I145" s="67">
        <v>101.4</v>
      </c>
      <c r="J145" s="116" t="s">
        <v>1940</v>
      </c>
      <c r="K145" s="66">
        <v>112.37236837900002</v>
      </c>
      <c r="L145" s="68">
        <v>6.3380529162954178E-4</v>
      </c>
      <c r="M145" s="68">
        <f t="shared" si="2"/>
        <v>1.1501089290119501E-4</v>
      </c>
      <c r="N145" s="68">
        <f>K145/'סכום נכסי הקרן'!$C$41</f>
        <v>2.9646911497902384E-5</v>
      </c>
    </row>
    <row r="146" spans="1:14">
      <c r="A146" s="58" t="s">
        <v>609</v>
      </c>
      <c r="B146" s="54" t="s">
        <v>610</v>
      </c>
      <c r="C146" s="65" t="s">
        <v>100</v>
      </c>
      <c r="D146" s="65" t="s">
        <v>24</v>
      </c>
      <c r="E146" s="54" t="s">
        <v>611</v>
      </c>
      <c r="F146" s="65" t="s">
        <v>302</v>
      </c>
      <c r="G146" s="65" t="s">
        <v>111</v>
      </c>
      <c r="H146" s="66">
        <v>25698.171754999999</v>
      </c>
      <c r="I146" s="67">
        <v>2373</v>
      </c>
      <c r="J146" s="116" t="s">
        <v>1940</v>
      </c>
      <c r="K146" s="66">
        <v>609.81761575400003</v>
      </c>
      <c r="L146" s="68">
        <v>1.8053687868590151E-3</v>
      </c>
      <c r="M146" s="68">
        <f t="shared" si="2"/>
        <v>6.2413624903052446E-4</v>
      </c>
      <c r="N146" s="68">
        <f>K146/'סכום נכסי הקרן'!$C$41</f>
        <v>1.6088660535430431E-4</v>
      </c>
    </row>
    <row r="147" spans="1:14">
      <c r="A147" s="58" t="s">
        <v>612</v>
      </c>
      <c r="B147" s="54" t="s">
        <v>613</v>
      </c>
      <c r="C147" s="65" t="s">
        <v>100</v>
      </c>
      <c r="D147" s="65" t="s">
        <v>24</v>
      </c>
      <c r="E147" s="54" t="s">
        <v>614</v>
      </c>
      <c r="F147" s="65" t="s">
        <v>615</v>
      </c>
      <c r="G147" s="65" t="s">
        <v>111</v>
      </c>
      <c r="H147" s="66">
        <v>216159.34267799999</v>
      </c>
      <c r="I147" s="67">
        <v>592.4</v>
      </c>
      <c r="J147" s="116" t="s">
        <v>1940</v>
      </c>
      <c r="K147" s="66">
        <v>1280.5279459349999</v>
      </c>
      <c r="L147" s="68">
        <v>2.0124391262591351E-3</v>
      </c>
      <c r="M147" s="68">
        <f t="shared" si="2"/>
        <v>1.310594984971768E-3</v>
      </c>
      <c r="N147" s="68">
        <f>K147/'סכום נכסי הקרן'!$C$41</f>
        <v>3.3783837816503892E-4</v>
      </c>
    </row>
    <row r="148" spans="1:14">
      <c r="A148" s="58" t="s">
        <v>616</v>
      </c>
      <c r="B148" s="54" t="s">
        <v>617</v>
      </c>
      <c r="C148" s="65" t="s">
        <v>100</v>
      </c>
      <c r="D148" s="65" t="s">
        <v>24</v>
      </c>
      <c r="E148" s="54" t="s">
        <v>618</v>
      </c>
      <c r="F148" s="65" t="s">
        <v>309</v>
      </c>
      <c r="G148" s="65" t="s">
        <v>111</v>
      </c>
      <c r="H148" s="66">
        <v>22214.721213000001</v>
      </c>
      <c r="I148" s="67">
        <v>233.7</v>
      </c>
      <c r="J148" s="116" t="s">
        <v>1940</v>
      </c>
      <c r="K148" s="66">
        <v>51.915803495000006</v>
      </c>
      <c r="L148" s="68">
        <v>3.0148910497123299E-4</v>
      </c>
      <c r="M148" s="68">
        <f t="shared" si="2"/>
        <v>5.3134796407465959E-5</v>
      </c>
      <c r="N148" s="68">
        <f>K148/'סכום נכסי הקרן'!$C$41</f>
        <v>1.369681224807565E-5</v>
      </c>
    </row>
    <row r="149" spans="1:14">
      <c r="A149" s="58" t="s">
        <v>619</v>
      </c>
      <c r="B149" s="54" t="s">
        <v>620</v>
      </c>
      <c r="C149" s="65" t="s">
        <v>100</v>
      </c>
      <c r="D149" s="65" t="s">
        <v>24</v>
      </c>
      <c r="E149" s="54" t="s">
        <v>621</v>
      </c>
      <c r="F149" s="65" t="s">
        <v>202</v>
      </c>
      <c r="G149" s="65" t="s">
        <v>111</v>
      </c>
      <c r="H149" s="66">
        <v>50184.835878999998</v>
      </c>
      <c r="I149" s="67">
        <v>720.6</v>
      </c>
      <c r="J149" s="116" t="s">
        <v>1940</v>
      </c>
      <c r="K149" s="66">
        <v>361.63192742999996</v>
      </c>
      <c r="L149" s="68">
        <v>6.8974928708608226E-4</v>
      </c>
      <c r="M149" s="68">
        <f t="shared" si="2"/>
        <v>3.7012311367353037E-4</v>
      </c>
      <c r="N149" s="68">
        <f>K149/'סכום נכסי הקרן'!$C$41</f>
        <v>9.5408416695225951E-5</v>
      </c>
    </row>
    <row r="150" spans="1:14">
      <c r="A150" s="58" t="s">
        <v>622</v>
      </c>
      <c r="B150" s="54" t="s">
        <v>623</v>
      </c>
      <c r="C150" s="65" t="s">
        <v>100</v>
      </c>
      <c r="D150" s="65" t="s">
        <v>24</v>
      </c>
      <c r="E150" s="54" t="s">
        <v>624</v>
      </c>
      <c r="F150" s="65" t="s">
        <v>340</v>
      </c>
      <c r="G150" s="65" t="s">
        <v>111</v>
      </c>
      <c r="H150" s="66">
        <v>73694.274762000001</v>
      </c>
      <c r="I150" s="67">
        <v>293.60000000000002</v>
      </c>
      <c r="J150" s="116" t="s">
        <v>1940</v>
      </c>
      <c r="K150" s="66">
        <v>216.36639069999998</v>
      </c>
      <c r="L150" s="68">
        <v>5.9014021204768503E-4</v>
      </c>
      <c r="M150" s="68">
        <f t="shared" si="2"/>
        <v>2.2144671458990261E-4</v>
      </c>
      <c r="N150" s="68">
        <f>K150/'סכום נכסי הקרן'!$C$41</f>
        <v>5.7083385611032643E-5</v>
      </c>
    </row>
    <row r="151" spans="1:14">
      <c r="A151" s="58" t="s">
        <v>625</v>
      </c>
      <c r="B151" s="54" t="s">
        <v>626</v>
      </c>
      <c r="C151" s="65" t="s">
        <v>100</v>
      </c>
      <c r="D151" s="65" t="s">
        <v>24</v>
      </c>
      <c r="E151" s="54" t="s">
        <v>627</v>
      </c>
      <c r="F151" s="65" t="s">
        <v>326</v>
      </c>
      <c r="G151" s="65" t="s">
        <v>111</v>
      </c>
      <c r="H151" s="66">
        <v>17679.189938</v>
      </c>
      <c r="I151" s="67">
        <v>7000</v>
      </c>
      <c r="J151" s="116" t="s">
        <v>1940</v>
      </c>
      <c r="K151" s="66">
        <v>1237.5432956330001</v>
      </c>
      <c r="L151" s="68">
        <v>2.9794604546473993E-4</v>
      </c>
      <c r="M151" s="68">
        <f t="shared" si="2"/>
        <v>1.2666010469281654E-3</v>
      </c>
      <c r="N151" s="68">
        <f>K151/'סכום נכסי הקרן'!$C$41</f>
        <v>3.2649784897930876E-4</v>
      </c>
    </row>
    <row r="152" spans="1:14">
      <c r="A152" s="58" t="s">
        <v>628</v>
      </c>
      <c r="B152" s="54" t="s">
        <v>629</v>
      </c>
      <c r="C152" s="65" t="s">
        <v>100</v>
      </c>
      <c r="D152" s="65" t="s">
        <v>24</v>
      </c>
      <c r="E152" s="54" t="s">
        <v>630</v>
      </c>
      <c r="F152" s="65" t="s">
        <v>108</v>
      </c>
      <c r="G152" s="65" t="s">
        <v>111</v>
      </c>
      <c r="H152" s="66">
        <v>25719.480119</v>
      </c>
      <c r="I152" s="67">
        <v>1518</v>
      </c>
      <c r="J152" s="66">
        <v>19.289610089</v>
      </c>
      <c r="K152" s="66">
        <v>409.71131829800004</v>
      </c>
      <c r="L152" s="68">
        <v>2.2316879120072445E-3</v>
      </c>
      <c r="M152" s="68">
        <f t="shared" si="2"/>
        <v>4.1933141775789658E-4</v>
      </c>
      <c r="N152" s="68">
        <f>K152/'סכום נכסי הקרן'!$C$41</f>
        <v>1.0809307811598704E-4</v>
      </c>
    </row>
    <row r="153" spans="1:14">
      <c r="A153" s="58" t="s">
        <v>631</v>
      </c>
      <c r="B153" s="54" t="s">
        <v>632</v>
      </c>
      <c r="C153" s="65" t="s">
        <v>100</v>
      </c>
      <c r="D153" s="65" t="s">
        <v>24</v>
      </c>
      <c r="E153" s="54" t="s">
        <v>633</v>
      </c>
      <c r="F153" s="65" t="s">
        <v>234</v>
      </c>
      <c r="G153" s="65" t="s">
        <v>111</v>
      </c>
      <c r="H153" s="66">
        <v>10788.564904000001</v>
      </c>
      <c r="I153" s="67">
        <v>29590</v>
      </c>
      <c r="J153" s="116" t="s">
        <v>1940</v>
      </c>
      <c r="K153" s="66">
        <v>3192.3363551079997</v>
      </c>
      <c r="L153" s="68">
        <v>2.9556157330902048E-3</v>
      </c>
      <c r="M153" s="68">
        <f t="shared" si="2"/>
        <v>3.2672930181876498E-3</v>
      </c>
      <c r="N153" s="68">
        <f>K153/'סכום נכסי הקרן'!$C$41</f>
        <v>8.4222584926055429E-4</v>
      </c>
    </row>
    <row r="154" spans="1:14">
      <c r="A154" s="58" t="s">
        <v>634</v>
      </c>
      <c r="B154" s="54" t="s">
        <v>635</v>
      </c>
      <c r="C154" s="65" t="s">
        <v>100</v>
      </c>
      <c r="D154" s="65" t="s">
        <v>24</v>
      </c>
      <c r="E154" s="54" t="s">
        <v>636</v>
      </c>
      <c r="F154" s="65" t="s">
        <v>421</v>
      </c>
      <c r="G154" s="65" t="s">
        <v>111</v>
      </c>
      <c r="H154" s="66">
        <v>29562.899516000001</v>
      </c>
      <c r="I154" s="67">
        <v>565.20000000000005</v>
      </c>
      <c r="J154" s="116" t="s">
        <v>1940</v>
      </c>
      <c r="K154" s="66">
        <v>167.08950814900001</v>
      </c>
      <c r="L154" s="68">
        <v>1.3515986465771266E-3</v>
      </c>
      <c r="M154" s="68">
        <f t="shared" si="2"/>
        <v>1.7101280149070221E-4</v>
      </c>
      <c r="N154" s="68">
        <f>K154/'סכום נכסי הקרן'!$C$41</f>
        <v>4.4082793054730883E-5</v>
      </c>
    </row>
    <row r="155" spans="1:14">
      <c r="A155" s="58" t="s">
        <v>637</v>
      </c>
      <c r="B155" s="54" t="s">
        <v>638</v>
      </c>
      <c r="C155" s="65" t="s">
        <v>100</v>
      </c>
      <c r="D155" s="65" t="s">
        <v>24</v>
      </c>
      <c r="E155" s="54" t="s">
        <v>639</v>
      </c>
      <c r="F155" s="65" t="s">
        <v>302</v>
      </c>
      <c r="G155" s="65" t="s">
        <v>111</v>
      </c>
      <c r="H155" s="66">
        <v>1083.7488639999999</v>
      </c>
      <c r="I155" s="67">
        <v>14000</v>
      </c>
      <c r="J155" s="116" t="s">
        <v>1940</v>
      </c>
      <c r="K155" s="66">
        <v>151.72484101999999</v>
      </c>
      <c r="L155" s="68">
        <v>3.2595676162106626E-4</v>
      </c>
      <c r="M155" s="68">
        <f t="shared" si="2"/>
        <v>1.5528736906343508E-4</v>
      </c>
      <c r="N155" s="68">
        <f>K155/'סכום נכסי הקרן'!$C$41</f>
        <v>4.0029172639506822E-5</v>
      </c>
    </row>
    <row r="156" spans="1:14">
      <c r="A156" s="58" t="s">
        <v>640</v>
      </c>
      <c r="B156" s="54" t="s">
        <v>641</v>
      </c>
      <c r="C156" s="65" t="s">
        <v>100</v>
      </c>
      <c r="D156" s="65" t="s">
        <v>24</v>
      </c>
      <c r="E156" s="54" t="s">
        <v>642</v>
      </c>
      <c r="F156" s="65" t="s">
        <v>107</v>
      </c>
      <c r="G156" s="65" t="s">
        <v>111</v>
      </c>
      <c r="H156" s="66">
        <v>69696.391650000005</v>
      </c>
      <c r="I156" s="67">
        <v>776.5</v>
      </c>
      <c r="J156" s="116" t="s">
        <v>1940</v>
      </c>
      <c r="K156" s="66">
        <v>541.19248126899993</v>
      </c>
      <c r="L156" s="68">
        <v>1.7591166942078173E-3</v>
      </c>
      <c r="M156" s="68">
        <f t="shared" si="2"/>
        <v>5.538997833723048E-4</v>
      </c>
      <c r="N156" s="68">
        <f>K156/'סכום נכסי הקרן'!$C$41</f>
        <v>1.4278141350014157E-4</v>
      </c>
    </row>
    <row r="157" spans="1:14">
      <c r="A157" s="58" t="s">
        <v>643</v>
      </c>
      <c r="B157" s="54" t="s">
        <v>644</v>
      </c>
      <c r="C157" s="65" t="s">
        <v>100</v>
      </c>
      <c r="D157" s="65" t="s">
        <v>24</v>
      </c>
      <c r="E157" s="54" t="s">
        <v>645</v>
      </c>
      <c r="F157" s="65" t="s">
        <v>340</v>
      </c>
      <c r="G157" s="65" t="s">
        <v>111</v>
      </c>
      <c r="H157" s="66">
        <v>98026.738236000005</v>
      </c>
      <c r="I157" s="67">
        <v>705</v>
      </c>
      <c r="J157" s="116" t="s">
        <v>1940</v>
      </c>
      <c r="K157" s="66">
        <v>691.08850456200003</v>
      </c>
      <c r="L157" s="68">
        <v>7.0357102805238859E-4</v>
      </c>
      <c r="M157" s="68">
        <f t="shared" si="2"/>
        <v>7.0731539372165459E-4</v>
      </c>
      <c r="N157" s="68">
        <f>K157/'סכום נכסי הקרן'!$C$41</f>
        <v>1.8232809388572262E-4</v>
      </c>
    </row>
    <row r="158" spans="1:14">
      <c r="A158" s="58" t="s">
        <v>646</v>
      </c>
      <c r="B158" s="54" t="s">
        <v>647</v>
      </c>
      <c r="C158" s="65" t="s">
        <v>100</v>
      </c>
      <c r="D158" s="65" t="s">
        <v>24</v>
      </c>
      <c r="E158" s="54" t="s">
        <v>648</v>
      </c>
      <c r="F158" s="65" t="s">
        <v>108</v>
      </c>
      <c r="G158" s="65" t="s">
        <v>111</v>
      </c>
      <c r="H158" s="66">
        <v>1632384.4711779999</v>
      </c>
      <c r="I158" s="67">
        <v>142.1</v>
      </c>
      <c r="J158" s="116" t="s">
        <v>1940</v>
      </c>
      <c r="K158" s="66">
        <v>2319.6183335010001</v>
      </c>
      <c r="L158" s="68">
        <v>3.1962560058630901E-3</v>
      </c>
      <c r="M158" s="68">
        <f t="shared" si="2"/>
        <v>2.374083411912743E-3</v>
      </c>
      <c r="N158" s="68">
        <f>K158/'סכום נכסי הקרן'!$C$41</f>
        <v>6.1197890935497544E-4</v>
      </c>
    </row>
    <row r="159" spans="1:14">
      <c r="A159" s="58" t="s">
        <v>649</v>
      </c>
      <c r="B159" s="54" t="s">
        <v>650</v>
      </c>
      <c r="C159" s="65" t="s">
        <v>100</v>
      </c>
      <c r="D159" s="65" t="s">
        <v>24</v>
      </c>
      <c r="E159" s="54" t="s">
        <v>651</v>
      </c>
      <c r="F159" s="65" t="s">
        <v>133</v>
      </c>
      <c r="G159" s="65" t="s">
        <v>111</v>
      </c>
      <c r="H159" s="66">
        <v>14468.642099999999</v>
      </c>
      <c r="I159" s="67">
        <v>243.2</v>
      </c>
      <c r="J159" s="116" t="s">
        <v>1940</v>
      </c>
      <c r="K159" s="66">
        <v>35.187737587000001</v>
      </c>
      <c r="L159" s="68">
        <v>1.9086795288826013E-3</v>
      </c>
      <c r="M159" s="68">
        <f t="shared" si="2"/>
        <v>3.6013952339284359E-5</v>
      </c>
      <c r="N159" s="68">
        <f>K159/'סכום נכסי הקרן'!$C$41</f>
        <v>9.2834898569972244E-6</v>
      </c>
    </row>
    <row r="160" spans="1:14">
      <c r="A160" s="58" t="s">
        <v>652</v>
      </c>
      <c r="B160" s="54" t="s">
        <v>653</v>
      </c>
      <c r="C160" s="65" t="s">
        <v>100</v>
      </c>
      <c r="D160" s="65" t="s">
        <v>24</v>
      </c>
      <c r="E160" s="54" t="s">
        <v>654</v>
      </c>
      <c r="F160" s="65" t="s">
        <v>202</v>
      </c>
      <c r="G160" s="65" t="s">
        <v>111</v>
      </c>
      <c r="H160" s="66">
        <v>47391.883743000006</v>
      </c>
      <c r="I160" s="67">
        <v>576.70000000000005</v>
      </c>
      <c r="J160" s="116" t="s">
        <v>1940</v>
      </c>
      <c r="K160" s="66">
        <v>273.30899352500001</v>
      </c>
      <c r="L160" s="68">
        <v>8.1116264242835372E-4</v>
      </c>
      <c r="M160" s="68">
        <f t="shared" si="2"/>
        <v>2.7972634052902479E-4</v>
      </c>
      <c r="N160" s="68">
        <f>K160/'סכום נכסי הקרן'!$C$41</f>
        <v>7.2106405333454589E-5</v>
      </c>
    </row>
    <row r="161" spans="1:14">
      <c r="A161" s="58" t="s">
        <v>655</v>
      </c>
      <c r="B161" s="54" t="s">
        <v>656</v>
      </c>
      <c r="C161" s="65" t="s">
        <v>100</v>
      </c>
      <c r="D161" s="65" t="s">
        <v>24</v>
      </c>
      <c r="E161" s="54" t="s">
        <v>657</v>
      </c>
      <c r="F161" s="65" t="s">
        <v>135</v>
      </c>
      <c r="G161" s="65" t="s">
        <v>111</v>
      </c>
      <c r="H161" s="66">
        <v>289219.54015999998</v>
      </c>
      <c r="I161" s="67">
        <v>61.7</v>
      </c>
      <c r="J161" s="116" t="s">
        <v>1940</v>
      </c>
      <c r="K161" s="66">
        <v>178.44845630099999</v>
      </c>
      <c r="L161" s="68">
        <v>2.0968813213311081E-3</v>
      </c>
      <c r="M161" s="68">
        <f t="shared" si="2"/>
        <v>1.8263845989966064E-4</v>
      </c>
      <c r="N161" s="68">
        <f>K161/'סכום נכסי הקרן'!$C$41</f>
        <v>4.7079594985929999E-5</v>
      </c>
    </row>
    <row r="162" spans="1:14">
      <c r="A162" s="58" t="s">
        <v>658</v>
      </c>
      <c r="B162" s="54" t="s">
        <v>659</v>
      </c>
      <c r="C162" s="65" t="s">
        <v>100</v>
      </c>
      <c r="D162" s="65" t="s">
        <v>24</v>
      </c>
      <c r="E162" s="54" t="s">
        <v>660</v>
      </c>
      <c r="F162" s="65" t="s">
        <v>206</v>
      </c>
      <c r="G162" s="65" t="s">
        <v>111</v>
      </c>
      <c r="H162" s="66">
        <v>282585.64583499997</v>
      </c>
      <c r="I162" s="67">
        <v>1100</v>
      </c>
      <c r="J162" s="66">
        <v>47.598443558</v>
      </c>
      <c r="K162" s="66">
        <v>3156.0405477459999</v>
      </c>
      <c r="L162" s="68">
        <v>2.6443563283554926E-3</v>
      </c>
      <c r="M162" s="68">
        <f t="shared" si="2"/>
        <v>3.2301449783848912E-3</v>
      </c>
      <c r="N162" s="68">
        <f>K162/'סכום נכסי הקרן'!$C$41</f>
        <v>8.3265002021887312E-4</v>
      </c>
    </row>
    <row r="163" spans="1:14">
      <c r="A163" s="58" t="s">
        <v>661</v>
      </c>
      <c r="B163" s="54" t="s">
        <v>662</v>
      </c>
      <c r="C163" s="65" t="s">
        <v>100</v>
      </c>
      <c r="D163" s="65" t="s">
        <v>24</v>
      </c>
      <c r="E163" s="54" t="s">
        <v>663</v>
      </c>
      <c r="F163" s="65" t="s">
        <v>133</v>
      </c>
      <c r="G163" s="65" t="s">
        <v>111</v>
      </c>
      <c r="H163" s="66">
        <v>117943.569441</v>
      </c>
      <c r="I163" s="67">
        <v>460.1</v>
      </c>
      <c r="J163" s="116" t="s">
        <v>1940</v>
      </c>
      <c r="K163" s="66">
        <v>542.65836297500005</v>
      </c>
      <c r="L163" s="68">
        <v>1.5419760927856097E-3</v>
      </c>
      <c r="M163" s="68">
        <f t="shared" si="2"/>
        <v>5.554000842587823E-4</v>
      </c>
      <c r="N163" s="68">
        <f>K163/'סכום נכסי הקרן'!$C$41</f>
        <v>1.4316815328173631E-4</v>
      </c>
    </row>
    <row r="164" spans="1:14">
      <c r="A164" s="58" t="s">
        <v>664</v>
      </c>
      <c r="B164" s="54" t="s">
        <v>665</v>
      </c>
      <c r="C164" s="65" t="s">
        <v>100</v>
      </c>
      <c r="D164" s="65" t="s">
        <v>24</v>
      </c>
      <c r="E164" s="54" t="s">
        <v>666</v>
      </c>
      <c r="F164" s="65" t="s">
        <v>234</v>
      </c>
      <c r="G164" s="65" t="s">
        <v>111</v>
      </c>
      <c r="H164" s="66">
        <v>335.25663300000002</v>
      </c>
      <c r="I164" s="67">
        <v>164.4</v>
      </c>
      <c r="J164" s="116" t="s">
        <v>1940</v>
      </c>
      <c r="K164" s="66">
        <v>0.55116209500000002</v>
      </c>
      <c r="L164" s="68">
        <v>4.8902573996773154E-5</v>
      </c>
      <c r="M164" s="68">
        <f t="shared" si="2"/>
        <v>5.6410348552455572E-7</v>
      </c>
      <c r="N164" s="68">
        <f>K164/'סכום נכסי הקרן'!$C$41</f>
        <v>1.4541167092209396E-7</v>
      </c>
    </row>
    <row r="165" spans="1:14">
      <c r="A165" s="58" t="s">
        <v>667</v>
      </c>
      <c r="B165" s="54" t="s">
        <v>668</v>
      </c>
      <c r="C165" s="65" t="s">
        <v>100</v>
      </c>
      <c r="D165" s="65" t="s">
        <v>24</v>
      </c>
      <c r="E165" s="54" t="s">
        <v>669</v>
      </c>
      <c r="F165" s="65" t="s">
        <v>670</v>
      </c>
      <c r="G165" s="65" t="s">
        <v>111</v>
      </c>
      <c r="H165" s="66">
        <v>35623.550625000003</v>
      </c>
      <c r="I165" s="67">
        <v>710.8</v>
      </c>
      <c r="J165" s="116" t="s">
        <v>1940</v>
      </c>
      <c r="K165" s="66">
        <v>253.21219784300001</v>
      </c>
      <c r="L165" s="68">
        <v>7.1228573273520097E-4</v>
      </c>
      <c r="M165" s="68">
        <f t="shared" si="2"/>
        <v>2.59157668272833E-4</v>
      </c>
      <c r="N165" s="68">
        <f>K165/'סכום נכסי הקרן'!$C$41</f>
        <v>6.6804319673337598E-5</v>
      </c>
    </row>
    <row r="166" spans="1:14">
      <c r="A166" s="58" t="s">
        <v>671</v>
      </c>
      <c r="B166" s="54" t="s">
        <v>672</v>
      </c>
      <c r="C166" s="65" t="s">
        <v>100</v>
      </c>
      <c r="D166" s="65" t="s">
        <v>24</v>
      </c>
      <c r="E166" s="54" t="s">
        <v>673</v>
      </c>
      <c r="F166" s="65" t="s">
        <v>206</v>
      </c>
      <c r="G166" s="65" t="s">
        <v>111</v>
      </c>
      <c r="H166" s="66">
        <v>16185.302641</v>
      </c>
      <c r="I166" s="67">
        <v>417.2</v>
      </c>
      <c r="J166" s="116" t="s">
        <v>1940</v>
      </c>
      <c r="K166" s="66">
        <v>67.525082530000006</v>
      </c>
      <c r="L166" s="68">
        <v>1.078382277003743E-3</v>
      </c>
      <c r="M166" s="68">
        <f t="shared" si="2"/>
        <v>6.9110584274679278E-5</v>
      </c>
      <c r="N166" s="68">
        <f>K166/'סכום נכסי הקרן'!$C$41</f>
        <v>1.7814967990205487E-5</v>
      </c>
    </row>
    <row r="167" spans="1:14">
      <c r="A167" s="58" t="s">
        <v>674</v>
      </c>
      <c r="B167" s="54" t="s">
        <v>675</v>
      </c>
      <c r="C167" s="65" t="s">
        <v>100</v>
      </c>
      <c r="D167" s="65" t="s">
        <v>24</v>
      </c>
      <c r="E167" s="54" t="s">
        <v>676</v>
      </c>
      <c r="F167" s="65" t="s">
        <v>206</v>
      </c>
      <c r="G167" s="65" t="s">
        <v>111</v>
      </c>
      <c r="H167" s="66">
        <v>35509.927940000001</v>
      </c>
      <c r="I167" s="67">
        <v>3813</v>
      </c>
      <c r="J167" s="116" t="s">
        <v>1940</v>
      </c>
      <c r="K167" s="66">
        <v>1353.993552358</v>
      </c>
      <c r="L167" s="68">
        <v>1.3803403581825293E-3</v>
      </c>
      <c r="M167" s="68">
        <f t="shared" si="2"/>
        <v>1.3857855777671408E-3</v>
      </c>
      <c r="N167" s="68">
        <f>K167/'סכום נכסי הקרן'!$C$41</f>
        <v>3.5722061921932143E-4</v>
      </c>
    </row>
    <row r="168" spans="1:14">
      <c r="A168" s="58" t="s">
        <v>677</v>
      </c>
      <c r="B168" s="54" t="s">
        <v>678</v>
      </c>
      <c r="C168" s="65" t="s">
        <v>100</v>
      </c>
      <c r="D168" s="65" t="s">
        <v>24</v>
      </c>
      <c r="E168" s="54" t="s">
        <v>679</v>
      </c>
      <c r="F168" s="65" t="s">
        <v>425</v>
      </c>
      <c r="G168" s="65" t="s">
        <v>111</v>
      </c>
      <c r="H168" s="66">
        <v>490243.52132600005</v>
      </c>
      <c r="I168" s="67">
        <v>145.80000000000001</v>
      </c>
      <c r="J168" s="116" t="s">
        <v>1940</v>
      </c>
      <c r="K168" s="66">
        <v>714.77505409299999</v>
      </c>
      <c r="L168" s="68">
        <v>2.1945910207563828E-3</v>
      </c>
      <c r="M168" s="68">
        <f t="shared" si="2"/>
        <v>7.3155810792805722E-4</v>
      </c>
      <c r="N168" s="68">
        <f>K168/'סכום נכסי הקרן'!$C$41</f>
        <v>1.8857725502529924E-4</v>
      </c>
    </row>
    <row r="169" spans="1:14">
      <c r="A169" s="58" t="s">
        <v>680</v>
      </c>
      <c r="B169" s="54" t="s">
        <v>681</v>
      </c>
      <c r="C169" s="65" t="s">
        <v>100</v>
      </c>
      <c r="D169" s="65" t="s">
        <v>24</v>
      </c>
      <c r="E169" s="54" t="s">
        <v>682</v>
      </c>
      <c r="F169" s="65" t="s">
        <v>234</v>
      </c>
      <c r="G169" s="65" t="s">
        <v>111</v>
      </c>
      <c r="H169" s="66">
        <v>7192.7565869999999</v>
      </c>
      <c r="I169" s="67">
        <v>2774</v>
      </c>
      <c r="J169" s="116" t="s">
        <v>1940</v>
      </c>
      <c r="K169" s="66">
        <v>199.52706773</v>
      </c>
      <c r="L169" s="68">
        <v>3.5923295584711253E-4</v>
      </c>
      <c r="M169" s="68">
        <f t="shared" si="2"/>
        <v>2.0421200112280416E-4</v>
      </c>
      <c r="N169" s="68">
        <f>K169/'סכום נכסי הקרן'!$C$41</f>
        <v>5.2640710556855526E-5</v>
      </c>
    </row>
    <row r="170" spans="1:14">
      <c r="A170" s="58" t="s">
        <v>683</v>
      </c>
      <c r="B170" s="54" t="s">
        <v>684</v>
      </c>
      <c r="C170" s="65" t="s">
        <v>100</v>
      </c>
      <c r="D170" s="65" t="s">
        <v>24</v>
      </c>
      <c r="E170" s="54" t="s">
        <v>685</v>
      </c>
      <c r="F170" s="65" t="s">
        <v>214</v>
      </c>
      <c r="G170" s="65" t="s">
        <v>111</v>
      </c>
      <c r="H170" s="66">
        <v>165775.56297</v>
      </c>
      <c r="I170" s="67">
        <v>507.8</v>
      </c>
      <c r="J170" s="116" t="s">
        <v>1940</v>
      </c>
      <c r="K170" s="66">
        <v>841.80830876199991</v>
      </c>
      <c r="L170" s="68">
        <v>1.0870693882608039E-3</v>
      </c>
      <c r="M170" s="68">
        <f t="shared" si="2"/>
        <v>8.6157412750993971E-4</v>
      </c>
      <c r="N170" s="68">
        <f>K170/'סכום נכסי הקרן'!$C$41</f>
        <v>2.2209211025875133E-4</v>
      </c>
    </row>
    <row r="171" spans="1:14">
      <c r="A171" s="58" t="s">
        <v>686</v>
      </c>
      <c r="B171" s="54" t="s">
        <v>687</v>
      </c>
      <c r="C171" s="65" t="s">
        <v>100</v>
      </c>
      <c r="D171" s="65" t="s">
        <v>24</v>
      </c>
      <c r="E171" s="54" t="s">
        <v>688</v>
      </c>
      <c r="F171" s="65" t="s">
        <v>309</v>
      </c>
      <c r="G171" s="65" t="s">
        <v>111</v>
      </c>
      <c r="H171" s="66">
        <v>3077.8090069999998</v>
      </c>
      <c r="I171" s="67">
        <v>19800</v>
      </c>
      <c r="J171" s="116" t="s">
        <v>1940</v>
      </c>
      <c r="K171" s="66">
        <v>609.40618347399993</v>
      </c>
      <c r="L171" s="68">
        <v>1.3732243045445479E-3</v>
      </c>
      <c r="M171" s="68">
        <f t="shared" si="2"/>
        <v>6.2371515624255736E-4</v>
      </c>
      <c r="N171" s="68">
        <f>K171/'סכום נכסי הקרן'!$C$41</f>
        <v>1.6077805823931068E-4</v>
      </c>
    </row>
    <row r="172" spans="1:14">
      <c r="A172" s="58" t="s">
        <v>689</v>
      </c>
      <c r="B172" s="54" t="s">
        <v>690</v>
      </c>
      <c r="C172" s="65" t="s">
        <v>100</v>
      </c>
      <c r="D172" s="65" t="s">
        <v>24</v>
      </c>
      <c r="E172" s="54" t="s">
        <v>691</v>
      </c>
      <c r="F172" s="65" t="s">
        <v>692</v>
      </c>
      <c r="G172" s="65" t="s">
        <v>111</v>
      </c>
      <c r="H172" s="66">
        <v>14549.20613</v>
      </c>
      <c r="I172" s="67">
        <v>2227</v>
      </c>
      <c r="J172" s="116" t="s">
        <v>1940</v>
      </c>
      <c r="K172" s="66">
        <v>324.01082051200001</v>
      </c>
      <c r="L172" s="68">
        <v>2.5314494302683952E-4</v>
      </c>
      <c r="M172" s="68">
        <f t="shared" si="2"/>
        <v>3.316186560298389E-4</v>
      </c>
      <c r="N172" s="68">
        <f>K172/'סכום נכסי הקרן'!$C$41</f>
        <v>8.548293729721851E-5</v>
      </c>
    </row>
    <row r="173" spans="1:14">
      <c r="A173" s="58" t="s">
        <v>693</v>
      </c>
      <c r="B173" s="54" t="s">
        <v>694</v>
      </c>
      <c r="C173" s="65" t="s">
        <v>100</v>
      </c>
      <c r="D173" s="65" t="s">
        <v>24</v>
      </c>
      <c r="E173" s="54">
        <v>1154</v>
      </c>
      <c r="F173" s="65" t="s">
        <v>214</v>
      </c>
      <c r="G173" s="65" t="s">
        <v>111</v>
      </c>
      <c r="H173" s="66">
        <v>23498.174168000001</v>
      </c>
      <c r="I173" s="67">
        <v>4.9000000000000004</v>
      </c>
      <c r="J173" s="116" t="s">
        <v>1940</v>
      </c>
      <c r="K173" s="66">
        <v>1.151410592</v>
      </c>
      <c r="L173" s="68">
        <v>9.5599257490000663E-4</v>
      </c>
      <c r="M173" s="68">
        <f t="shared" si="2"/>
        <v>1.1784459310778475E-6</v>
      </c>
      <c r="N173" s="68">
        <f>K173/'סכום נכסי הקרן'!$C$41</f>
        <v>3.0377368040905893E-7</v>
      </c>
    </row>
    <row r="174" spans="1:14">
      <c r="A174" s="58" t="s">
        <v>695</v>
      </c>
      <c r="B174" s="54" t="s">
        <v>696</v>
      </c>
      <c r="C174" s="65" t="s">
        <v>100</v>
      </c>
      <c r="D174" s="65" t="s">
        <v>24</v>
      </c>
      <c r="E174" s="54" t="s">
        <v>697</v>
      </c>
      <c r="F174" s="65" t="s">
        <v>234</v>
      </c>
      <c r="G174" s="65" t="s">
        <v>111</v>
      </c>
      <c r="H174" s="66">
        <v>221331.59724</v>
      </c>
      <c r="I174" s="67">
        <v>420</v>
      </c>
      <c r="J174" s="116" t="s">
        <v>1940</v>
      </c>
      <c r="K174" s="66">
        <v>929.59270840799979</v>
      </c>
      <c r="L174" s="68">
        <v>1.1979584616408328E-3</v>
      </c>
      <c r="M174" s="68">
        <f t="shared" si="2"/>
        <v>9.5141972150890493E-4</v>
      </c>
      <c r="N174" s="68">
        <f>K174/'סכום נכסי הקרן'!$C$41</f>
        <v>2.4525204151893299E-4</v>
      </c>
    </row>
    <row r="175" spans="1:14">
      <c r="A175" s="58" t="s">
        <v>698</v>
      </c>
      <c r="B175" s="54" t="s">
        <v>699</v>
      </c>
      <c r="C175" s="65" t="s">
        <v>100</v>
      </c>
      <c r="D175" s="65" t="s">
        <v>24</v>
      </c>
      <c r="E175" s="54" t="s">
        <v>700</v>
      </c>
      <c r="F175" s="65" t="s">
        <v>302</v>
      </c>
      <c r="G175" s="65" t="s">
        <v>111</v>
      </c>
      <c r="H175" s="66">
        <v>18709.225721999999</v>
      </c>
      <c r="I175" s="67">
        <v>6480</v>
      </c>
      <c r="J175" s="116" t="s">
        <v>1940</v>
      </c>
      <c r="K175" s="66">
        <v>1212.357826788</v>
      </c>
      <c r="L175" s="68">
        <v>1.4875114407959461E-3</v>
      </c>
      <c r="M175" s="68">
        <f t="shared" si="2"/>
        <v>1.2408242184979833E-3</v>
      </c>
      <c r="N175" s="68">
        <f>K175/'סכום נכסי הקרן'!$C$41</f>
        <v>3.198532318314118E-4</v>
      </c>
    </row>
    <row r="176" spans="1:14">
      <c r="A176" s="58" t="s">
        <v>701</v>
      </c>
      <c r="B176" s="54" t="s">
        <v>702</v>
      </c>
      <c r="C176" s="65" t="s">
        <v>100</v>
      </c>
      <c r="D176" s="65" t="s">
        <v>24</v>
      </c>
      <c r="E176" s="54" t="s">
        <v>703</v>
      </c>
      <c r="F176" s="65" t="s">
        <v>206</v>
      </c>
      <c r="G176" s="65" t="s">
        <v>111</v>
      </c>
      <c r="H176" s="66">
        <v>181510.03587600001</v>
      </c>
      <c r="I176" s="67">
        <v>311.2</v>
      </c>
      <c r="J176" s="116" t="s">
        <v>1940</v>
      </c>
      <c r="K176" s="66">
        <v>564.85923155900002</v>
      </c>
      <c r="L176" s="68">
        <v>2.1618105384902126E-3</v>
      </c>
      <c r="M176" s="68">
        <f t="shared" si="2"/>
        <v>5.7812223344777362E-4</v>
      </c>
      <c r="N176" s="68">
        <f>K176/'סכום נכסי הקרן'!$C$41</f>
        <v>1.4902535105714077E-4</v>
      </c>
    </row>
    <row r="177" spans="1:14">
      <c r="A177" s="58" t="s">
        <v>704</v>
      </c>
      <c r="B177" s="54" t="s">
        <v>705</v>
      </c>
      <c r="C177" s="65" t="s">
        <v>100</v>
      </c>
      <c r="D177" s="65" t="s">
        <v>24</v>
      </c>
      <c r="E177" s="54" t="s">
        <v>706</v>
      </c>
      <c r="F177" s="65" t="s">
        <v>218</v>
      </c>
      <c r="G177" s="65" t="s">
        <v>111</v>
      </c>
      <c r="H177" s="66">
        <v>333460.78939799999</v>
      </c>
      <c r="I177" s="67">
        <v>394</v>
      </c>
      <c r="J177" s="116" t="s">
        <v>1940</v>
      </c>
      <c r="K177" s="66">
        <v>1313.835510226</v>
      </c>
      <c r="L177" s="68">
        <v>3.5248364061400209E-3</v>
      </c>
      <c r="M177" s="68">
        <f t="shared" si="2"/>
        <v>1.3446846171894669E-3</v>
      </c>
      <c r="N177" s="68">
        <f>K177/'סכום נכסי הקרן'!$C$41</f>
        <v>3.4662582676108107E-4</v>
      </c>
    </row>
    <row r="178" spans="1:14">
      <c r="A178" s="58" t="s">
        <v>707</v>
      </c>
      <c r="B178" s="54" t="s">
        <v>708</v>
      </c>
      <c r="C178" s="65" t="s">
        <v>100</v>
      </c>
      <c r="D178" s="65" t="s">
        <v>24</v>
      </c>
      <c r="E178" s="54" t="s">
        <v>709</v>
      </c>
      <c r="F178" s="65" t="s">
        <v>135</v>
      </c>
      <c r="G178" s="65" t="s">
        <v>111</v>
      </c>
      <c r="H178" s="66">
        <v>41235.629985</v>
      </c>
      <c r="I178" s="67">
        <v>163.5</v>
      </c>
      <c r="J178" s="116" t="s">
        <v>1940</v>
      </c>
      <c r="K178" s="66">
        <v>67.420255025000003</v>
      </c>
      <c r="L178" s="68">
        <v>1.0502457816472664E-3</v>
      </c>
      <c r="M178" s="68">
        <f t="shared" si="2"/>
        <v>6.9003295399980183E-5</v>
      </c>
      <c r="N178" s="68">
        <f>K178/'סכום נכסי הקרן'!$C$41</f>
        <v>1.7787311620511477E-5</v>
      </c>
    </row>
    <row r="179" spans="1:14">
      <c r="A179" s="58" t="s">
        <v>710</v>
      </c>
      <c r="B179" s="54" t="s">
        <v>711</v>
      </c>
      <c r="C179" s="65" t="s">
        <v>100</v>
      </c>
      <c r="D179" s="65" t="s">
        <v>24</v>
      </c>
      <c r="E179" s="54" t="s">
        <v>712</v>
      </c>
      <c r="F179" s="65" t="s">
        <v>234</v>
      </c>
      <c r="G179" s="65" t="s">
        <v>111</v>
      </c>
      <c r="H179" s="66">
        <v>50293.854905</v>
      </c>
      <c r="I179" s="67">
        <v>3575</v>
      </c>
      <c r="J179" s="116" t="s">
        <v>1940</v>
      </c>
      <c r="K179" s="66">
        <v>1798.0053128470001</v>
      </c>
      <c r="L179" s="68">
        <v>1.4091861839450827E-3</v>
      </c>
      <c r="M179" s="68">
        <f t="shared" si="2"/>
        <v>1.8402228186041383E-3</v>
      </c>
      <c r="N179" s="68">
        <f>K179/'סכום נכסי הקרן'!$C$41</f>
        <v>4.7436309434139255E-4</v>
      </c>
    </row>
    <row r="180" spans="1:14">
      <c r="A180" s="58" t="s">
        <v>713</v>
      </c>
      <c r="B180" s="54" t="s">
        <v>714</v>
      </c>
      <c r="C180" s="65" t="s">
        <v>100</v>
      </c>
      <c r="D180" s="65" t="s">
        <v>24</v>
      </c>
      <c r="E180" s="54" t="s">
        <v>715</v>
      </c>
      <c r="F180" s="65" t="s">
        <v>206</v>
      </c>
      <c r="G180" s="65" t="s">
        <v>111</v>
      </c>
      <c r="H180" s="66">
        <v>10961.092500000001</v>
      </c>
      <c r="I180" s="67">
        <v>5397</v>
      </c>
      <c r="J180" s="116" t="s">
        <v>1940</v>
      </c>
      <c r="K180" s="66">
        <v>591.57016222499999</v>
      </c>
      <c r="L180" s="68">
        <v>1.3043019229396226E-3</v>
      </c>
      <c r="M180" s="68">
        <f t="shared" si="2"/>
        <v>6.0546034183183318E-4</v>
      </c>
      <c r="N180" s="68">
        <f>K180/'סכום נכסי הקרן'!$C$41</f>
        <v>1.5607242685437473E-4</v>
      </c>
    </row>
    <row r="181" spans="1:14">
      <c r="A181" s="58" t="s">
        <v>716</v>
      </c>
      <c r="B181" s="54" t="s">
        <v>717</v>
      </c>
      <c r="C181" s="65" t="s">
        <v>100</v>
      </c>
      <c r="D181" s="65" t="s">
        <v>24</v>
      </c>
      <c r="E181" s="54" t="s">
        <v>718</v>
      </c>
      <c r="F181" s="65" t="s">
        <v>206</v>
      </c>
      <c r="G181" s="65" t="s">
        <v>111</v>
      </c>
      <c r="H181" s="66">
        <v>42980.460533999998</v>
      </c>
      <c r="I181" s="67">
        <v>1035</v>
      </c>
      <c r="J181" s="116" t="s">
        <v>1940</v>
      </c>
      <c r="K181" s="66">
        <v>444.84776652199997</v>
      </c>
      <c r="L181" s="68">
        <v>2.5776872631947624E-3</v>
      </c>
      <c r="M181" s="68">
        <f t="shared" si="2"/>
        <v>4.5529287645021003E-4</v>
      </c>
      <c r="N181" s="68">
        <f>K181/'סכום נכסי הקרן'!$C$41</f>
        <v>1.1736303643291279E-4</v>
      </c>
    </row>
    <row r="182" spans="1:14">
      <c r="A182" s="58" t="s">
        <v>719</v>
      </c>
      <c r="B182" s="54" t="s">
        <v>720</v>
      </c>
      <c r="C182" s="65" t="s">
        <v>100</v>
      </c>
      <c r="D182" s="65" t="s">
        <v>24</v>
      </c>
      <c r="E182" s="54" t="s">
        <v>721</v>
      </c>
      <c r="F182" s="65" t="s">
        <v>106</v>
      </c>
      <c r="G182" s="65" t="s">
        <v>111</v>
      </c>
      <c r="H182" s="66">
        <v>34867.235243000003</v>
      </c>
      <c r="I182" s="67">
        <v>1336</v>
      </c>
      <c r="J182" s="116" t="s">
        <v>1940</v>
      </c>
      <c r="K182" s="66">
        <v>465.82626283999991</v>
      </c>
      <c r="L182" s="68">
        <v>1.7432745984200791E-3</v>
      </c>
      <c r="M182" s="68">
        <f t="shared" si="2"/>
        <v>4.7676395184055928E-4</v>
      </c>
      <c r="N182" s="68">
        <f>K182/'סכום נכסי הקרן'!$C$41</f>
        <v>1.2289773889287309E-4</v>
      </c>
    </row>
    <row r="183" spans="1:14">
      <c r="A183" s="58" t="s">
        <v>722</v>
      </c>
      <c r="B183" s="54" t="s">
        <v>723</v>
      </c>
      <c r="C183" s="65" t="s">
        <v>100</v>
      </c>
      <c r="D183" s="65" t="s">
        <v>24</v>
      </c>
      <c r="E183" s="54" t="s">
        <v>724</v>
      </c>
      <c r="F183" s="65" t="s">
        <v>302</v>
      </c>
      <c r="G183" s="65" t="s">
        <v>111</v>
      </c>
      <c r="H183" s="66">
        <v>118799.43346499999</v>
      </c>
      <c r="I183" s="67">
        <v>1411</v>
      </c>
      <c r="J183" s="116" t="s">
        <v>1940</v>
      </c>
      <c r="K183" s="66">
        <v>1676.260006195</v>
      </c>
      <c r="L183" s="68">
        <v>1.1869880536576312E-3</v>
      </c>
      <c r="M183" s="68">
        <f t="shared" si="2"/>
        <v>1.7156189090616124E-3</v>
      </c>
      <c r="N183" s="68">
        <f>K183/'סכום נכסי הקרן'!$C$41</f>
        <v>4.4224334476538067E-4</v>
      </c>
    </row>
    <row r="184" spans="1:14">
      <c r="A184" s="115" t="s">
        <v>1940</v>
      </c>
      <c r="B184" s="116" t="s">
        <v>1940</v>
      </c>
      <c r="C184" s="116" t="s">
        <v>1940</v>
      </c>
      <c r="D184" s="116" t="s">
        <v>1940</v>
      </c>
      <c r="E184" s="116" t="s">
        <v>1940</v>
      </c>
      <c r="F184" s="116" t="s">
        <v>1940</v>
      </c>
      <c r="G184" s="116" t="s">
        <v>1940</v>
      </c>
      <c r="H184" s="116" t="s">
        <v>1940</v>
      </c>
      <c r="I184" s="116" t="s">
        <v>1940</v>
      </c>
      <c r="J184" s="116" t="s">
        <v>1940</v>
      </c>
      <c r="K184" s="116" t="s">
        <v>1940</v>
      </c>
      <c r="L184" s="116" t="s">
        <v>1940</v>
      </c>
      <c r="M184" s="116" t="s">
        <v>1940</v>
      </c>
      <c r="N184" s="116" t="s">
        <v>1940</v>
      </c>
    </row>
    <row r="185" spans="1:14">
      <c r="A185" s="56" t="s">
        <v>162</v>
      </c>
      <c r="B185" s="113" t="s">
        <v>1940</v>
      </c>
      <c r="C185" s="113" t="s">
        <v>1940</v>
      </c>
      <c r="D185" s="113" t="s">
        <v>1940</v>
      </c>
      <c r="E185" s="113" t="s">
        <v>1940</v>
      </c>
      <c r="F185" s="113" t="s">
        <v>1940</v>
      </c>
      <c r="G185" s="113" t="s">
        <v>1940</v>
      </c>
      <c r="H185" s="113" t="s">
        <v>1940</v>
      </c>
      <c r="I185" s="113" t="s">
        <v>1940</v>
      </c>
      <c r="J185" s="63">
        <v>96.633989123000006</v>
      </c>
      <c r="K185" s="63">
        <f>K186+K216</f>
        <v>253314.797384565</v>
      </c>
      <c r="L185" s="113" t="s">
        <v>1940</v>
      </c>
      <c r="M185" s="64">
        <f t="shared" si="2"/>
        <v>0.25926267687109306</v>
      </c>
      <c r="N185" s="64">
        <f>K185/'סכום נכסי הקרן'!$C$41</f>
        <v>6.6831388245197215E-2</v>
      </c>
    </row>
    <row r="186" spans="1:14">
      <c r="A186" s="57" t="s">
        <v>48</v>
      </c>
      <c r="B186" s="113" t="s">
        <v>1940</v>
      </c>
      <c r="C186" s="113" t="s">
        <v>1940</v>
      </c>
      <c r="D186" s="113" t="s">
        <v>1940</v>
      </c>
      <c r="E186" s="113" t="s">
        <v>1940</v>
      </c>
      <c r="F186" s="113" t="s">
        <v>1940</v>
      </c>
      <c r="G186" s="113" t="s">
        <v>1940</v>
      </c>
      <c r="H186" s="113" t="s">
        <v>1940</v>
      </c>
      <c r="I186" s="113" t="s">
        <v>1940</v>
      </c>
      <c r="J186" s="63">
        <v>0.278291177</v>
      </c>
      <c r="K186" s="63">
        <f>SUM(K187:K214)</f>
        <v>93641.494226625</v>
      </c>
      <c r="L186" s="113" t="s">
        <v>1940</v>
      </c>
      <c r="M186" s="64">
        <f t="shared" si="2"/>
        <v>9.5840214271205856E-2</v>
      </c>
      <c r="N186" s="64">
        <f>K186/'סכום נכסי הקרן'!$C$41</f>
        <v>2.470519338441653E-2</v>
      </c>
    </row>
    <row r="187" spans="1:14">
      <c r="A187" s="58" t="s">
        <v>725</v>
      </c>
      <c r="B187" s="54" t="s">
        <v>726</v>
      </c>
      <c r="C187" s="65" t="s">
        <v>727</v>
      </c>
      <c r="D187" s="65" t="s">
        <v>728</v>
      </c>
      <c r="E187" s="54" t="s">
        <v>729</v>
      </c>
      <c r="F187" s="65" t="s">
        <v>1932</v>
      </c>
      <c r="G187" s="65" t="s">
        <v>110</v>
      </c>
      <c r="H187" s="66">
        <v>30691.058999999997</v>
      </c>
      <c r="I187" s="67">
        <v>218</v>
      </c>
      <c r="J187" s="116" t="s">
        <v>1940</v>
      </c>
      <c r="K187" s="66">
        <v>242.66990676499998</v>
      </c>
      <c r="L187" s="68">
        <v>3.9599363490259586E-4</v>
      </c>
      <c r="M187" s="68">
        <f t="shared" si="2"/>
        <v>2.4836784220086004E-4</v>
      </c>
      <c r="N187" s="68">
        <f>K187/'סכום נכסי הקרן'!$C$41</f>
        <v>6.4022974267138961E-5</v>
      </c>
    </row>
    <row r="188" spans="1:14">
      <c r="A188" s="58" t="s">
        <v>730</v>
      </c>
      <c r="B188" s="54" t="s">
        <v>731</v>
      </c>
      <c r="C188" s="65" t="s">
        <v>727</v>
      </c>
      <c r="D188" s="65" t="s">
        <v>728</v>
      </c>
      <c r="E188" s="54" t="s">
        <v>732</v>
      </c>
      <c r="F188" s="65" t="s">
        <v>1928</v>
      </c>
      <c r="G188" s="65" t="s">
        <v>110</v>
      </c>
      <c r="H188" s="66">
        <v>2119.272868</v>
      </c>
      <c r="I188" s="67">
        <v>585</v>
      </c>
      <c r="J188" s="116" t="s">
        <v>1940</v>
      </c>
      <c r="K188" s="66">
        <v>44.966624086000003</v>
      </c>
      <c r="L188" s="68">
        <v>9.8523631376596331E-4</v>
      </c>
      <c r="M188" s="68">
        <f t="shared" si="2"/>
        <v>4.60224489479543E-5</v>
      </c>
      <c r="N188" s="68">
        <f>K188/'סכום נכסי הקרן'!$C$41</f>
        <v>1.1863428206308229E-5</v>
      </c>
    </row>
    <row r="189" spans="1:14">
      <c r="A189" s="58" t="s">
        <v>733</v>
      </c>
      <c r="B189" s="54" t="s">
        <v>734</v>
      </c>
      <c r="C189" s="65" t="s">
        <v>727</v>
      </c>
      <c r="D189" s="65" t="s">
        <v>728</v>
      </c>
      <c r="E189" s="54" t="s">
        <v>298</v>
      </c>
      <c r="F189" s="65" t="s">
        <v>264</v>
      </c>
      <c r="G189" s="65" t="s">
        <v>110</v>
      </c>
      <c r="H189" s="66">
        <v>20803.561666000001</v>
      </c>
      <c r="I189" s="67">
        <v>6938</v>
      </c>
      <c r="J189" s="116" t="s">
        <v>1940</v>
      </c>
      <c r="K189" s="66">
        <v>5235.0344702089997</v>
      </c>
      <c r="L189" s="68">
        <v>4.6354124016382935E-4</v>
      </c>
      <c r="M189" s="68">
        <f t="shared" si="2"/>
        <v>5.3579540724513946E-3</v>
      </c>
      <c r="N189" s="68">
        <f>K189/'סכום נכסי הקרן'!$C$41</f>
        <v>1.3811456131573225E-3</v>
      </c>
    </row>
    <row r="190" spans="1:14">
      <c r="A190" s="58" t="s">
        <v>736</v>
      </c>
      <c r="B190" s="54" t="s">
        <v>737</v>
      </c>
      <c r="C190" s="65" t="s">
        <v>727</v>
      </c>
      <c r="D190" s="65" t="s">
        <v>728</v>
      </c>
      <c r="E190" s="54" t="s">
        <v>738</v>
      </c>
      <c r="F190" s="65" t="s">
        <v>735</v>
      </c>
      <c r="G190" s="65" t="s">
        <v>110</v>
      </c>
      <c r="H190" s="66">
        <v>3941.8280849999996</v>
      </c>
      <c r="I190" s="67">
        <v>2271</v>
      </c>
      <c r="J190" s="116" t="s">
        <v>1940</v>
      </c>
      <c r="K190" s="66">
        <v>324.68510768199997</v>
      </c>
      <c r="L190" s="68">
        <v>1.6730229392398796E-4</v>
      </c>
      <c r="M190" s="68">
        <f t="shared" si="2"/>
        <v>3.3230877559047646E-4</v>
      </c>
      <c r="N190" s="68">
        <f>K190/'סכום נכסי הקרן'!$C$41</f>
        <v>8.5660832738433538E-5</v>
      </c>
    </row>
    <row r="191" spans="1:14">
      <c r="A191" s="58" t="s">
        <v>739</v>
      </c>
      <c r="B191" s="54" t="s">
        <v>740</v>
      </c>
      <c r="C191" s="65" t="s">
        <v>727</v>
      </c>
      <c r="D191" s="65" t="s">
        <v>728</v>
      </c>
      <c r="E191" s="54" t="s">
        <v>741</v>
      </c>
      <c r="F191" s="65" t="s">
        <v>1927</v>
      </c>
      <c r="G191" s="65" t="s">
        <v>110</v>
      </c>
      <c r="H191" s="66">
        <v>1929.15228</v>
      </c>
      <c r="I191" s="67">
        <v>21905</v>
      </c>
      <c r="J191" s="116" t="s">
        <v>1940</v>
      </c>
      <c r="K191" s="66">
        <v>1532.70058675</v>
      </c>
      <c r="L191" s="68">
        <v>4.6190571804675227E-5</v>
      </c>
      <c r="M191" s="68">
        <f t="shared" si="2"/>
        <v>1.5686886872204203E-3</v>
      </c>
      <c r="N191" s="68">
        <f>K191/'סכום נכסי הקרן'!$C$41</f>
        <v>4.0436843419464704E-4</v>
      </c>
    </row>
    <row r="192" spans="1:14">
      <c r="A192" s="58" t="s">
        <v>742</v>
      </c>
      <c r="B192" s="54" t="s">
        <v>743</v>
      </c>
      <c r="C192" s="65" t="s">
        <v>727</v>
      </c>
      <c r="D192" s="65" t="s">
        <v>728</v>
      </c>
      <c r="E192" s="54" t="s">
        <v>209</v>
      </c>
      <c r="F192" s="65" t="s">
        <v>210</v>
      </c>
      <c r="G192" s="65" t="s">
        <v>110</v>
      </c>
      <c r="H192" s="66">
        <v>153.45529500000001</v>
      </c>
      <c r="I192" s="67">
        <v>21325</v>
      </c>
      <c r="J192" s="66">
        <v>0.278291177</v>
      </c>
      <c r="K192" s="66">
        <v>118.969478374</v>
      </c>
      <c r="L192" s="68">
        <v>3.4520136051208164E-6</v>
      </c>
      <c r="M192" s="68">
        <f t="shared" si="2"/>
        <v>1.217629042900921E-4</v>
      </c>
      <c r="N192" s="68">
        <f>K192/'סכום נכסי הקרן'!$C$41</f>
        <v>3.1387409976176356E-5</v>
      </c>
    </row>
    <row r="193" spans="1:14">
      <c r="A193" s="58" t="s">
        <v>746</v>
      </c>
      <c r="B193" s="54" t="s">
        <v>747</v>
      </c>
      <c r="C193" s="65" t="s">
        <v>727</v>
      </c>
      <c r="D193" s="65" t="s">
        <v>728</v>
      </c>
      <c r="E193" s="54" t="s">
        <v>221</v>
      </c>
      <c r="F193" s="65" t="s">
        <v>202</v>
      </c>
      <c r="G193" s="65" t="s">
        <v>110</v>
      </c>
      <c r="H193" s="66">
        <v>35748.967445000002</v>
      </c>
      <c r="I193" s="67">
        <v>1914</v>
      </c>
      <c r="J193" s="116" t="s">
        <v>1940</v>
      </c>
      <c r="K193" s="66">
        <v>2481.7212042009996</v>
      </c>
      <c r="L193" s="68">
        <v>3.0332368398179333E-4</v>
      </c>
      <c r="M193" s="68">
        <f t="shared" si="2"/>
        <v>2.5399924887613713E-3</v>
      </c>
      <c r="N193" s="68">
        <f>K193/'סכום נכסי הקרן'!$C$41</f>
        <v>6.5474609074061684E-4</v>
      </c>
    </row>
    <row r="194" spans="1:14">
      <c r="A194" s="58" t="s">
        <v>748</v>
      </c>
      <c r="B194" s="54" t="s">
        <v>749</v>
      </c>
      <c r="C194" s="65" t="s">
        <v>750</v>
      </c>
      <c r="D194" s="65" t="s">
        <v>728</v>
      </c>
      <c r="E194" s="54" t="s">
        <v>751</v>
      </c>
      <c r="F194" s="65" t="s">
        <v>1934</v>
      </c>
      <c r="G194" s="65" t="s">
        <v>110</v>
      </c>
      <c r="H194" s="66">
        <v>18917.859156999999</v>
      </c>
      <c r="I194" s="67">
        <v>2722</v>
      </c>
      <c r="J194" s="116" t="s">
        <v>1940</v>
      </c>
      <c r="K194" s="66">
        <v>1867.70234594</v>
      </c>
      <c r="L194" s="68">
        <v>4.9484968905954467E-4</v>
      </c>
      <c r="M194" s="68">
        <f t="shared" si="2"/>
        <v>1.911556351252971E-3</v>
      </c>
      <c r="N194" s="68">
        <f>K194/'סכום נכסי הקרן'!$C$41</f>
        <v>4.9275108243474212E-4</v>
      </c>
    </row>
    <row r="195" spans="1:14">
      <c r="A195" s="58" t="s">
        <v>752</v>
      </c>
      <c r="B195" s="54" t="s">
        <v>753</v>
      </c>
      <c r="C195" s="65" t="s">
        <v>727</v>
      </c>
      <c r="D195" s="65" t="s">
        <v>728</v>
      </c>
      <c r="E195" s="54" t="s">
        <v>754</v>
      </c>
      <c r="F195" s="65" t="s">
        <v>1929</v>
      </c>
      <c r="G195" s="65" t="s">
        <v>110</v>
      </c>
      <c r="H195" s="66">
        <v>11487.22494</v>
      </c>
      <c r="I195" s="67">
        <v>3963</v>
      </c>
      <c r="J195" s="116" t="s">
        <v>1940</v>
      </c>
      <c r="K195" s="66">
        <v>1651.1508532980001</v>
      </c>
      <c r="L195" s="68">
        <v>6.9935932281571983E-5</v>
      </c>
      <c r="M195" s="68">
        <f t="shared" si="2"/>
        <v>1.6899201884923638E-3</v>
      </c>
      <c r="N195" s="68">
        <f>K195/'סכום נכסי הקרן'!$C$41</f>
        <v>4.3561886185678898E-4</v>
      </c>
    </row>
    <row r="196" spans="1:14">
      <c r="A196" s="58" t="s">
        <v>755</v>
      </c>
      <c r="B196" s="54" t="s">
        <v>756</v>
      </c>
      <c r="C196" s="65" t="s">
        <v>727</v>
      </c>
      <c r="D196" s="65" t="s">
        <v>728</v>
      </c>
      <c r="E196" s="54" t="s">
        <v>757</v>
      </c>
      <c r="F196" s="65" t="s">
        <v>1933</v>
      </c>
      <c r="G196" s="65" t="s">
        <v>110</v>
      </c>
      <c r="H196" s="66">
        <v>19711.683398000001</v>
      </c>
      <c r="I196" s="67">
        <v>2224</v>
      </c>
      <c r="J196" s="116" t="s">
        <v>1940</v>
      </c>
      <c r="K196" s="66">
        <v>1590.03269112</v>
      </c>
      <c r="L196" s="68">
        <v>2.372583914171554E-4</v>
      </c>
      <c r="M196" s="68">
        <f t="shared" si="2"/>
        <v>1.6273669602746923E-3</v>
      </c>
      <c r="N196" s="68">
        <f>K196/'סכום נכסי הקרן'!$C$41</f>
        <v>4.1949421510293245E-4</v>
      </c>
    </row>
    <row r="197" spans="1:14">
      <c r="A197" s="58" t="s">
        <v>758</v>
      </c>
      <c r="B197" s="54" t="s">
        <v>759</v>
      </c>
      <c r="C197" s="65" t="s">
        <v>727</v>
      </c>
      <c r="D197" s="65" t="s">
        <v>728</v>
      </c>
      <c r="E197" s="54" t="s">
        <v>760</v>
      </c>
      <c r="F197" s="65" t="s">
        <v>1932</v>
      </c>
      <c r="G197" s="65" t="s">
        <v>110</v>
      </c>
      <c r="H197" s="66">
        <v>127039.06207499999</v>
      </c>
      <c r="I197" s="67">
        <v>253</v>
      </c>
      <c r="J197" s="116" t="s">
        <v>1940</v>
      </c>
      <c r="K197" s="66">
        <v>1165.7498157089999</v>
      </c>
      <c r="L197" s="68">
        <v>7.7044691590957999E-4</v>
      </c>
      <c r="M197" s="68">
        <f t="shared" si="2"/>
        <v>1.1931218424791263E-3</v>
      </c>
      <c r="N197" s="68">
        <f>K197/'סכום נכסי הקרן'!$C$41</f>
        <v>3.0755676073727234E-4</v>
      </c>
    </row>
    <row r="198" spans="1:14">
      <c r="A198" s="58" t="s">
        <v>761</v>
      </c>
      <c r="B198" s="54" t="s">
        <v>762</v>
      </c>
      <c r="C198" s="65" t="s">
        <v>727</v>
      </c>
      <c r="D198" s="65" t="s">
        <v>728</v>
      </c>
      <c r="E198" s="54" t="s">
        <v>763</v>
      </c>
      <c r="F198" s="65" t="s">
        <v>1927</v>
      </c>
      <c r="G198" s="65" t="s">
        <v>110</v>
      </c>
      <c r="H198" s="66">
        <v>9953.7023329999993</v>
      </c>
      <c r="I198" s="67">
        <v>3461</v>
      </c>
      <c r="J198" s="116" t="s">
        <v>1940</v>
      </c>
      <c r="K198" s="66">
        <v>1249.4929320169999</v>
      </c>
      <c r="L198" s="68">
        <v>9.489927126926069E-5</v>
      </c>
      <c r="M198" s="68">
        <f t="shared" si="2"/>
        <v>1.2788312630408415E-3</v>
      </c>
      <c r="N198" s="68">
        <f>K198/'סכום נכסי הקרן'!$C$41</f>
        <v>3.2965049065999052E-4</v>
      </c>
    </row>
    <row r="199" spans="1:14">
      <c r="A199" s="58" t="s">
        <v>764</v>
      </c>
      <c r="B199" s="54" t="s">
        <v>765</v>
      </c>
      <c r="C199" s="65" t="s">
        <v>727</v>
      </c>
      <c r="D199" s="65" t="s">
        <v>728</v>
      </c>
      <c r="E199" s="54" t="s">
        <v>766</v>
      </c>
      <c r="F199" s="65" t="s">
        <v>1928</v>
      </c>
      <c r="G199" s="65" t="s">
        <v>110</v>
      </c>
      <c r="H199" s="66">
        <v>20906.793235000001</v>
      </c>
      <c r="I199" s="67">
        <v>1916</v>
      </c>
      <c r="J199" s="116" t="s">
        <v>1940</v>
      </c>
      <c r="K199" s="66">
        <v>1452.8824723730002</v>
      </c>
      <c r="L199" s="68">
        <v>4.1716992442678675E-4</v>
      </c>
      <c r="M199" s="68">
        <f t="shared" si="2"/>
        <v>1.4869964283794649E-3</v>
      </c>
      <c r="N199" s="68">
        <f>K199/'סכום נכסי הקרן'!$C$41</f>
        <v>3.8331022738633897E-4</v>
      </c>
    </row>
    <row r="200" spans="1:14">
      <c r="A200" s="58" t="s">
        <v>767</v>
      </c>
      <c r="B200" s="54" t="s">
        <v>768</v>
      </c>
      <c r="C200" s="65" t="s">
        <v>727</v>
      </c>
      <c r="D200" s="65" t="s">
        <v>728</v>
      </c>
      <c r="E200" s="54" t="s">
        <v>769</v>
      </c>
      <c r="F200" s="65" t="s">
        <v>1935</v>
      </c>
      <c r="G200" s="65" t="s">
        <v>110</v>
      </c>
      <c r="H200" s="66">
        <v>8378.6591069999995</v>
      </c>
      <c r="I200" s="67">
        <v>4332</v>
      </c>
      <c r="J200" s="116" t="s">
        <v>1940</v>
      </c>
      <c r="K200" s="66">
        <v>1316.468659937</v>
      </c>
      <c r="L200" s="68">
        <v>8.8524460940803845E-5</v>
      </c>
      <c r="M200" s="68">
        <f t="shared" si="2"/>
        <v>1.3473795937550869E-3</v>
      </c>
      <c r="N200" s="68">
        <f>K200/'סכום נכסי הקרן'!$C$41</f>
        <v>3.4732052384336959E-4</v>
      </c>
    </row>
    <row r="201" spans="1:14">
      <c r="A201" s="58" t="s">
        <v>770</v>
      </c>
      <c r="B201" s="54" t="s">
        <v>771</v>
      </c>
      <c r="C201" s="65" t="s">
        <v>727</v>
      </c>
      <c r="D201" s="65" t="s">
        <v>728</v>
      </c>
      <c r="E201" s="54" t="s">
        <v>772</v>
      </c>
      <c r="F201" s="65" t="s">
        <v>1927</v>
      </c>
      <c r="G201" s="65" t="s">
        <v>110</v>
      </c>
      <c r="H201" s="66">
        <v>3433.2114710000001</v>
      </c>
      <c r="I201" s="67">
        <v>18781</v>
      </c>
      <c r="J201" s="116" t="s">
        <v>1940</v>
      </c>
      <c r="K201" s="66">
        <v>2338.6585756660002</v>
      </c>
      <c r="L201" s="68">
        <v>7.191798911086687E-5</v>
      </c>
      <c r="M201" s="68">
        <f t="shared" ref="M201:M216" si="3">IFERROR(K201/$K$9,0)</f>
        <v>2.3935707225749684E-3</v>
      </c>
      <c r="N201" s="68">
        <f>K201/'סכום נכסי הקרן'!$C$41</f>
        <v>6.1700224723160136E-4</v>
      </c>
    </row>
    <row r="202" spans="1:14">
      <c r="A202" s="58" t="s">
        <v>773</v>
      </c>
      <c r="B202" s="54" t="s">
        <v>774</v>
      </c>
      <c r="C202" s="65" t="s">
        <v>727</v>
      </c>
      <c r="D202" s="65" t="s">
        <v>728</v>
      </c>
      <c r="E202" s="54" t="s">
        <v>289</v>
      </c>
      <c r="F202" s="65" t="s">
        <v>135</v>
      </c>
      <c r="G202" s="65" t="s">
        <v>110</v>
      </c>
      <c r="H202" s="66">
        <v>25358.925942000002</v>
      </c>
      <c r="I202" s="67">
        <v>19951</v>
      </c>
      <c r="J202" s="116" t="s">
        <v>1940</v>
      </c>
      <c r="K202" s="66">
        <v>18350.296234637</v>
      </c>
      <c r="L202" s="68">
        <v>4.0042238047892327E-4</v>
      </c>
      <c r="M202" s="68">
        <f t="shared" si="3"/>
        <v>1.8781164670561862E-2</v>
      </c>
      <c r="N202" s="68">
        <f>K202/'סכום נכסי הקרן'!$C$41</f>
        <v>4.8413112251378156E-3</v>
      </c>
    </row>
    <row r="203" spans="1:14">
      <c r="A203" s="58" t="s">
        <v>775</v>
      </c>
      <c r="B203" s="54" t="s">
        <v>776</v>
      </c>
      <c r="C203" s="65" t="s">
        <v>727</v>
      </c>
      <c r="D203" s="65" t="s">
        <v>728</v>
      </c>
      <c r="E203" s="54" t="s">
        <v>283</v>
      </c>
      <c r="F203" s="65" t="s">
        <v>264</v>
      </c>
      <c r="G203" s="65" t="s">
        <v>110</v>
      </c>
      <c r="H203" s="66">
        <v>23467.370210000001</v>
      </c>
      <c r="I203" s="67">
        <v>13739</v>
      </c>
      <c r="J203" s="116" t="s">
        <v>1940</v>
      </c>
      <c r="K203" s="66">
        <v>11694.10808898</v>
      </c>
      <c r="L203" s="68">
        <v>8.1101937032892341E-4</v>
      </c>
      <c r="M203" s="68">
        <f t="shared" si="3"/>
        <v>1.1968687964825517E-2</v>
      </c>
      <c r="N203" s="68">
        <f>K203/'סכום נכסי הקרן'!$C$41</f>
        <v>3.0852263110767017E-3</v>
      </c>
    </row>
    <row r="204" spans="1:14">
      <c r="A204" s="58" t="s">
        <v>779</v>
      </c>
      <c r="B204" s="54" t="s">
        <v>780</v>
      </c>
      <c r="C204" s="65" t="s">
        <v>727</v>
      </c>
      <c r="D204" s="65" t="s">
        <v>728</v>
      </c>
      <c r="E204" s="54" t="s">
        <v>479</v>
      </c>
      <c r="F204" s="65" t="s">
        <v>135</v>
      </c>
      <c r="G204" s="65" t="s">
        <v>110</v>
      </c>
      <c r="H204" s="66">
        <v>50399.958279999999</v>
      </c>
      <c r="I204" s="67">
        <v>3087</v>
      </c>
      <c r="J204" s="116" t="s">
        <v>1940</v>
      </c>
      <c r="K204" s="66">
        <v>5643.0560247339999</v>
      </c>
      <c r="L204" s="68">
        <v>1.0714393464486688E-3</v>
      </c>
      <c r="M204" s="68">
        <f t="shared" si="3"/>
        <v>5.7755560504624192E-3</v>
      </c>
      <c r="N204" s="68">
        <f>K204/'סכום נכסי הקרן'!$C$41</f>
        <v>1.4887928852646516E-3</v>
      </c>
    </row>
    <row r="205" spans="1:14">
      <c r="A205" s="58" t="s">
        <v>782</v>
      </c>
      <c r="B205" s="54" t="s">
        <v>783</v>
      </c>
      <c r="C205" s="65" t="s">
        <v>750</v>
      </c>
      <c r="D205" s="65" t="s">
        <v>728</v>
      </c>
      <c r="E205" s="54" t="s">
        <v>784</v>
      </c>
      <c r="F205" s="65" t="s">
        <v>1927</v>
      </c>
      <c r="G205" s="65" t="s">
        <v>110</v>
      </c>
      <c r="H205" s="66">
        <v>16190.60781</v>
      </c>
      <c r="I205" s="67">
        <v>468</v>
      </c>
      <c r="J205" s="116" t="s">
        <v>1940</v>
      </c>
      <c r="K205" s="66">
        <v>274.82520549899999</v>
      </c>
      <c r="L205" s="68">
        <v>1.3242358076245343E-4</v>
      </c>
      <c r="M205" s="68">
        <f t="shared" si="3"/>
        <v>2.8127815344774056E-4</v>
      </c>
      <c r="N205" s="68">
        <f>K205/'סכום נכסי הקרן'!$C$41</f>
        <v>7.2506423619565912E-5</v>
      </c>
    </row>
    <row r="206" spans="1:14">
      <c r="A206" s="58" t="s">
        <v>785</v>
      </c>
      <c r="B206" s="54" t="s">
        <v>786</v>
      </c>
      <c r="C206" s="65" t="s">
        <v>750</v>
      </c>
      <c r="D206" s="65" t="s">
        <v>728</v>
      </c>
      <c r="E206" s="54" t="s">
        <v>787</v>
      </c>
      <c r="F206" s="65" t="s">
        <v>1927</v>
      </c>
      <c r="G206" s="65" t="s">
        <v>110</v>
      </c>
      <c r="H206" s="66">
        <v>34789.411485999997</v>
      </c>
      <c r="I206" s="67">
        <v>533</v>
      </c>
      <c r="J206" s="116" t="s">
        <v>1940</v>
      </c>
      <c r="K206" s="66">
        <v>672.54577169699996</v>
      </c>
      <c r="L206" s="68">
        <v>4.4446926872926038E-4</v>
      </c>
      <c r="M206" s="68">
        <f t="shared" si="3"/>
        <v>6.8833727397215098E-4</v>
      </c>
      <c r="N206" s="68">
        <f>K206/'סכום נכסי הקרן'!$C$41</f>
        <v>1.7743601260179165E-4</v>
      </c>
    </row>
    <row r="207" spans="1:14">
      <c r="A207" s="58" t="s">
        <v>788</v>
      </c>
      <c r="B207" s="54" t="s">
        <v>789</v>
      </c>
      <c r="C207" s="65" t="s">
        <v>727</v>
      </c>
      <c r="D207" s="65" t="s">
        <v>728</v>
      </c>
      <c r="E207" s="54" t="s">
        <v>790</v>
      </c>
      <c r="F207" s="65" t="s">
        <v>1936</v>
      </c>
      <c r="G207" s="65" t="s">
        <v>110</v>
      </c>
      <c r="H207" s="66">
        <v>26910.534351999999</v>
      </c>
      <c r="I207" s="67">
        <v>110.5</v>
      </c>
      <c r="J207" s="116" t="s">
        <v>1940</v>
      </c>
      <c r="K207" s="66">
        <v>107.852981477</v>
      </c>
      <c r="L207" s="68">
        <v>9.6779755702681514E-4</v>
      </c>
      <c r="M207" s="68">
        <f t="shared" si="3"/>
        <v>1.1038538993758458E-4</v>
      </c>
      <c r="N207" s="68">
        <f>K207/'סכום נכסי הקרן'!$C$41</f>
        <v>2.8454573332914373E-5</v>
      </c>
    </row>
    <row r="208" spans="1:14">
      <c r="A208" s="58" t="s">
        <v>791</v>
      </c>
      <c r="B208" s="54" t="s">
        <v>792</v>
      </c>
      <c r="C208" s="65" t="s">
        <v>727</v>
      </c>
      <c r="D208" s="65" t="s">
        <v>728</v>
      </c>
      <c r="E208" s="54" t="s">
        <v>793</v>
      </c>
      <c r="F208" s="65" t="s">
        <v>1932</v>
      </c>
      <c r="G208" s="65" t="s">
        <v>110</v>
      </c>
      <c r="H208" s="66">
        <v>22548.721046999999</v>
      </c>
      <c r="I208" s="67">
        <v>1428</v>
      </c>
      <c r="J208" s="116" t="s">
        <v>1940</v>
      </c>
      <c r="K208" s="66">
        <v>1167.878536381</v>
      </c>
      <c r="L208" s="68">
        <v>3.2601346124484928E-4</v>
      </c>
      <c r="M208" s="68">
        <f t="shared" si="3"/>
        <v>1.1953005459162402E-3</v>
      </c>
      <c r="N208" s="68">
        <f>K208/'סכום נכסי הקרן'!$C$41</f>
        <v>3.0811837561001121E-4</v>
      </c>
    </row>
    <row r="209" spans="1:14">
      <c r="A209" s="58" t="s">
        <v>794</v>
      </c>
      <c r="B209" s="54" t="s">
        <v>795</v>
      </c>
      <c r="C209" s="65" t="s">
        <v>727</v>
      </c>
      <c r="D209" s="65" t="s">
        <v>728</v>
      </c>
      <c r="E209" s="54">
        <v>513870683</v>
      </c>
      <c r="F209" s="65" t="s">
        <v>781</v>
      </c>
      <c r="G209" s="65" t="s">
        <v>110</v>
      </c>
      <c r="H209" s="66">
        <v>88636.545668000006</v>
      </c>
      <c r="I209" s="67">
        <v>433</v>
      </c>
      <c r="J209" s="116" t="s">
        <v>1940</v>
      </c>
      <c r="K209" s="66">
        <v>1392.02897235</v>
      </c>
      <c r="L209" s="68">
        <v>2.97199216294287E-4</v>
      </c>
      <c r="M209" s="68">
        <f t="shared" si="3"/>
        <v>1.4247140766343888E-3</v>
      </c>
      <c r="N209" s="68">
        <f>K209/'סכום נכסי הקרן'!$C$41</f>
        <v>3.6725540576475749E-4</v>
      </c>
    </row>
    <row r="210" spans="1:14">
      <c r="A210" s="58" t="s">
        <v>796</v>
      </c>
      <c r="B210" s="54" t="s">
        <v>797</v>
      </c>
      <c r="C210" s="65" t="s">
        <v>750</v>
      </c>
      <c r="D210" s="65" t="s">
        <v>728</v>
      </c>
      <c r="E210" s="54" t="s">
        <v>267</v>
      </c>
      <c r="F210" s="65" t="s">
        <v>268</v>
      </c>
      <c r="G210" s="65" t="s">
        <v>110</v>
      </c>
      <c r="H210" s="66">
        <v>633174.08491800004</v>
      </c>
      <c r="I210" s="67">
        <v>1044</v>
      </c>
      <c r="J210" s="116" t="s">
        <v>1940</v>
      </c>
      <c r="K210" s="66">
        <v>23975.693918526995</v>
      </c>
      <c r="L210" s="68">
        <v>5.6484420276659345E-4</v>
      </c>
      <c r="M210" s="68">
        <f t="shared" si="3"/>
        <v>2.4538647758988161E-2</v>
      </c>
      <c r="N210" s="68">
        <f>K210/'סכום נכסי הקרן'!$C$41</f>
        <v>6.3254453559795261E-3</v>
      </c>
    </row>
    <row r="211" spans="1:14">
      <c r="A211" s="58" t="s">
        <v>798</v>
      </c>
      <c r="B211" s="54" t="s">
        <v>799</v>
      </c>
      <c r="C211" s="65" t="s">
        <v>727</v>
      </c>
      <c r="D211" s="65" t="s">
        <v>728</v>
      </c>
      <c r="E211" s="54" t="s">
        <v>263</v>
      </c>
      <c r="F211" s="65" t="s">
        <v>264</v>
      </c>
      <c r="G211" s="65" t="s">
        <v>110</v>
      </c>
      <c r="H211" s="66">
        <v>38228.037735999998</v>
      </c>
      <c r="I211" s="67">
        <v>3052</v>
      </c>
      <c r="J211" s="116" t="s">
        <v>1940</v>
      </c>
      <c r="K211" s="66">
        <v>4231.6923943969996</v>
      </c>
      <c r="L211" s="68">
        <v>3.4604314730512148E-4</v>
      </c>
      <c r="M211" s="68">
        <f t="shared" si="3"/>
        <v>4.3310533344044638E-3</v>
      </c>
      <c r="N211" s="68">
        <f>K211/'סכום נכסי הקרן'!$C$41</f>
        <v>1.1164364666579336E-3</v>
      </c>
    </row>
    <row r="212" spans="1:14">
      <c r="A212" s="58" t="s">
        <v>800</v>
      </c>
      <c r="B212" s="54" t="s">
        <v>801</v>
      </c>
      <c r="C212" s="65" t="s">
        <v>727</v>
      </c>
      <c r="D212" s="65" t="s">
        <v>728</v>
      </c>
      <c r="E212" s="54" t="s">
        <v>802</v>
      </c>
      <c r="F212" s="65" t="s">
        <v>1936</v>
      </c>
      <c r="G212" s="65" t="s">
        <v>110</v>
      </c>
      <c r="H212" s="66">
        <v>14212.196380000001</v>
      </c>
      <c r="I212" s="67">
        <v>1500</v>
      </c>
      <c r="J212" s="116" t="s">
        <v>1940</v>
      </c>
      <c r="K212" s="66">
        <v>773.214544047</v>
      </c>
      <c r="L212" s="68">
        <v>4.6044349893346539E-4</v>
      </c>
      <c r="M212" s="68">
        <f t="shared" si="3"/>
        <v>7.9136976818986935E-4</v>
      </c>
      <c r="N212" s="68">
        <f>K212/'סכום נכסי הקרן'!$C$41</f>
        <v>2.0399519460992556E-4</v>
      </c>
    </row>
    <row r="213" spans="1:14">
      <c r="A213" s="58" t="s">
        <v>803</v>
      </c>
      <c r="B213" s="54" t="s">
        <v>804</v>
      </c>
      <c r="C213" s="65" t="s">
        <v>727</v>
      </c>
      <c r="D213" s="65" t="s">
        <v>728</v>
      </c>
      <c r="E213" s="54" t="s">
        <v>805</v>
      </c>
      <c r="F213" s="65" t="s">
        <v>1927</v>
      </c>
      <c r="G213" s="65" t="s">
        <v>110</v>
      </c>
      <c r="H213" s="66">
        <v>5853.9687489999997</v>
      </c>
      <c r="I213" s="67">
        <v>12302</v>
      </c>
      <c r="J213" s="116" t="s">
        <v>1940</v>
      </c>
      <c r="K213" s="66">
        <v>2612.0030392869999</v>
      </c>
      <c r="L213" s="68">
        <v>1.024117796533194E-4</v>
      </c>
      <c r="M213" s="68">
        <f t="shared" si="3"/>
        <v>2.6733333660445744E-3</v>
      </c>
      <c r="N213" s="68">
        <f>K213/'סכום נכסי הקרן'!$C$41</f>
        <v>6.8911801054880311E-4</v>
      </c>
    </row>
    <row r="214" spans="1:14">
      <c r="A214" s="58" t="s">
        <v>806</v>
      </c>
      <c r="B214" s="54" t="s">
        <v>807</v>
      </c>
      <c r="C214" s="65" t="s">
        <v>750</v>
      </c>
      <c r="D214" s="65" t="s">
        <v>728</v>
      </c>
      <c r="E214" s="54" t="s">
        <v>808</v>
      </c>
      <c r="F214" s="65" t="s">
        <v>1937</v>
      </c>
      <c r="G214" s="65" t="s">
        <v>110</v>
      </c>
      <c r="H214" s="66">
        <v>3726.7714500000002</v>
      </c>
      <c r="I214" s="67">
        <v>987</v>
      </c>
      <c r="J214" s="116" t="s">
        <v>1940</v>
      </c>
      <c r="K214" s="66">
        <v>133.41279048500002</v>
      </c>
      <c r="L214" s="68">
        <v>3.1000040967149128E-5</v>
      </c>
      <c r="M214" s="68">
        <f t="shared" si="3"/>
        <v>1.3654534810879145E-4</v>
      </c>
      <c r="N214" s="68">
        <f>K214/'סכום נכסי הקרן'!$C$41</f>
        <v>3.5197951678449671E-5</v>
      </c>
    </row>
    <row r="215" spans="1:14">
      <c r="A215" s="115" t="s">
        <v>1940</v>
      </c>
      <c r="B215" s="116" t="s">
        <v>1940</v>
      </c>
      <c r="C215" s="116" t="s">
        <v>1940</v>
      </c>
      <c r="D215" s="116" t="s">
        <v>1940</v>
      </c>
      <c r="E215" s="116" t="s">
        <v>1940</v>
      </c>
      <c r="F215" s="116" t="s">
        <v>1940</v>
      </c>
      <c r="G215" s="116" t="s">
        <v>1940</v>
      </c>
      <c r="H215" s="116" t="s">
        <v>1940</v>
      </c>
      <c r="I215" s="116" t="s">
        <v>1940</v>
      </c>
      <c r="J215" s="116" t="s">
        <v>1940</v>
      </c>
      <c r="K215" s="116" t="s">
        <v>1940</v>
      </c>
      <c r="L215" s="116" t="s">
        <v>1940</v>
      </c>
      <c r="M215" s="116" t="s">
        <v>1940</v>
      </c>
      <c r="N215" s="116" t="s">
        <v>1940</v>
      </c>
    </row>
    <row r="216" spans="1:14">
      <c r="A216" s="57" t="s">
        <v>47</v>
      </c>
      <c r="B216" s="113" t="s">
        <v>1940</v>
      </c>
      <c r="C216" s="113" t="s">
        <v>1940</v>
      </c>
      <c r="D216" s="113" t="s">
        <v>1940</v>
      </c>
      <c r="E216" s="113" t="s">
        <v>1940</v>
      </c>
      <c r="F216" s="113" t="s">
        <v>1940</v>
      </c>
      <c r="G216" s="113" t="s">
        <v>1940</v>
      </c>
      <c r="H216" s="113" t="s">
        <v>1940</v>
      </c>
      <c r="I216" s="113" t="s">
        <v>1940</v>
      </c>
      <c r="J216" s="63">
        <v>96.355697946000006</v>
      </c>
      <c r="K216" s="63">
        <f>SUM(K217:K257)</f>
        <v>159673.30315794001</v>
      </c>
      <c r="L216" s="113" t="s">
        <v>1940</v>
      </c>
      <c r="M216" s="64">
        <f t="shared" si="3"/>
        <v>0.16342246259988724</v>
      </c>
      <c r="N216" s="64">
        <f>K216/'סכום נכסי הקרן'!$C$41</f>
        <v>4.2126194860780689E-2</v>
      </c>
    </row>
    <row r="217" spans="1:14">
      <c r="A217" s="58" t="s">
        <v>809</v>
      </c>
      <c r="B217" s="54" t="s">
        <v>810</v>
      </c>
      <c r="C217" s="65" t="s">
        <v>727</v>
      </c>
      <c r="D217" s="65" t="s">
        <v>728</v>
      </c>
      <c r="E217" s="116" t="s">
        <v>1940</v>
      </c>
      <c r="F217" s="65" t="s">
        <v>1927</v>
      </c>
      <c r="G217" s="65" t="s">
        <v>110</v>
      </c>
      <c r="H217" s="66">
        <v>1663.736844</v>
      </c>
      <c r="I217" s="67">
        <v>59660</v>
      </c>
      <c r="J217" s="116" t="s">
        <v>1940</v>
      </c>
      <c r="K217" s="66">
        <v>3600.1072499000002</v>
      </c>
      <c r="L217" s="68">
        <v>3.6541551592356689E-6</v>
      </c>
      <c r="M217" s="68">
        <f t="shared" ref="M217:M257" si="4">IFERROR(K217/$K$9,0)</f>
        <v>3.6846384509276035E-3</v>
      </c>
      <c r="N217" s="68">
        <f>K217/'סכום נכסי הקרן'!$C$41</f>
        <v>9.4980699045841221E-4</v>
      </c>
    </row>
    <row r="218" spans="1:14">
      <c r="A218" s="58" t="s">
        <v>811</v>
      </c>
      <c r="B218" s="54" t="s">
        <v>812</v>
      </c>
      <c r="C218" s="65" t="s">
        <v>750</v>
      </c>
      <c r="D218" s="65" t="s">
        <v>728</v>
      </c>
      <c r="E218" s="116" t="s">
        <v>1940</v>
      </c>
      <c r="F218" s="65" t="s">
        <v>1928</v>
      </c>
      <c r="G218" s="65" t="s">
        <v>110</v>
      </c>
      <c r="H218" s="66">
        <v>8016.1866120000013</v>
      </c>
      <c r="I218" s="67">
        <v>12141</v>
      </c>
      <c r="J218" s="116" t="s">
        <v>1940</v>
      </c>
      <c r="K218" s="66">
        <v>3529.9604004739999</v>
      </c>
      <c r="L218" s="68">
        <v>1.0705386426807492E-4</v>
      </c>
      <c r="M218" s="68">
        <f t="shared" si="4"/>
        <v>3.6128445401729589E-3</v>
      </c>
      <c r="N218" s="68">
        <f>K218/'סכום נכסי הקרן'!$C$41</f>
        <v>9.3130032848457811E-4</v>
      </c>
    </row>
    <row r="219" spans="1:14">
      <c r="A219" s="58" t="s">
        <v>813</v>
      </c>
      <c r="B219" s="54" t="s">
        <v>814</v>
      </c>
      <c r="C219" s="65" t="s">
        <v>727</v>
      </c>
      <c r="D219" s="65" t="s">
        <v>728</v>
      </c>
      <c r="E219" s="116" t="s">
        <v>1940</v>
      </c>
      <c r="F219" s="65" t="s">
        <v>1897</v>
      </c>
      <c r="G219" s="65" t="s">
        <v>110</v>
      </c>
      <c r="H219" s="66">
        <v>2031.7261840000001</v>
      </c>
      <c r="I219" s="67">
        <v>170</v>
      </c>
      <c r="J219" s="116" t="s">
        <v>1940</v>
      </c>
      <c r="K219" s="66">
        <v>12.527420561000001</v>
      </c>
      <c r="L219" s="68">
        <v>7.4479215243990982E-5</v>
      </c>
      <c r="M219" s="68">
        <f t="shared" si="4"/>
        <v>1.2821566771735428E-5</v>
      </c>
      <c r="N219" s="68">
        <f>K219/'סכום נכסי הקרן'!$C$41</f>
        <v>3.3050769866872026E-6</v>
      </c>
    </row>
    <row r="220" spans="1:14">
      <c r="A220" s="58" t="s">
        <v>815</v>
      </c>
      <c r="B220" s="54" t="s">
        <v>816</v>
      </c>
      <c r="C220" s="65" t="s">
        <v>750</v>
      </c>
      <c r="D220" s="65" t="s">
        <v>728</v>
      </c>
      <c r="E220" s="116" t="s">
        <v>1940</v>
      </c>
      <c r="F220" s="65" t="s">
        <v>1929</v>
      </c>
      <c r="G220" s="65" t="s">
        <v>110</v>
      </c>
      <c r="H220" s="66">
        <v>10335.334940000001</v>
      </c>
      <c r="I220" s="67">
        <v>7751</v>
      </c>
      <c r="J220" s="66">
        <v>37.486259827000005</v>
      </c>
      <c r="K220" s="66">
        <v>2943.0462590480001</v>
      </c>
      <c r="L220" s="68">
        <v>4.0635514909653274E-6</v>
      </c>
      <c r="M220" s="68">
        <f t="shared" si="4"/>
        <v>3.0121495433915518E-3</v>
      </c>
      <c r="N220" s="68">
        <f>K220/'סכום נכסי הקרן'!$C$41</f>
        <v>7.7645628756307602E-4</v>
      </c>
    </row>
    <row r="221" spans="1:14">
      <c r="A221" s="58" t="s">
        <v>817</v>
      </c>
      <c r="B221" s="54" t="s">
        <v>818</v>
      </c>
      <c r="C221" s="65" t="s">
        <v>727</v>
      </c>
      <c r="D221" s="65" t="s">
        <v>728</v>
      </c>
      <c r="E221" s="116" t="s">
        <v>1940</v>
      </c>
      <c r="F221" s="65" t="s">
        <v>781</v>
      </c>
      <c r="G221" s="65" t="s">
        <v>110</v>
      </c>
      <c r="H221" s="66">
        <v>22873.185214000001</v>
      </c>
      <c r="I221" s="67">
        <v>14093</v>
      </c>
      <c r="J221" s="116" t="s">
        <v>1940</v>
      </c>
      <c r="K221" s="66">
        <v>11691.699758029999</v>
      </c>
      <c r="L221" s="68">
        <v>3.995316194585153E-6</v>
      </c>
      <c r="M221" s="68">
        <f t="shared" si="4"/>
        <v>1.1966223085808044E-2</v>
      </c>
      <c r="N221" s="68">
        <f>K221/'סכום נכסי הקרן'!$C$41</f>
        <v>3.0845909273470333E-3</v>
      </c>
    </row>
    <row r="222" spans="1:14">
      <c r="A222" s="58" t="s">
        <v>819</v>
      </c>
      <c r="B222" s="54" t="s">
        <v>820</v>
      </c>
      <c r="C222" s="65" t="s">
        <v>727</v>
      </c>
      <c r="D222" s="65" t="s">
        <v>728</v>
      </c>
      <c r="E222" s="116" t="s">
        <v>1940</v>
      </c>
      <c r="F222" s="65" t="s">
        <v>1929</v>
      </c>
      <c r="G222" s="65" t="s">
        <v>110</v>
      </c>
      <c r="H222" s="66">
        <v>30048.095728</v>
      </c>
      <c r="I222" s="67">
        <v>15194</v>
      </c>
      <c r="J222" s="116" t="s">
        <v>1940</v>
      </c>
      <c r="K222" s="66">
        <v>16559.096300637</v>
      </c>
      <c r="L222" s="68">
        <v>2.9076840326665546E-6</v>
      </c>
      <c r="M222" s="68">
        <f t="shared" si="4"/>
        <v>1.6947907022390768E-2</v>
      </c>
      <c r="N222" s="68">
        <f>K222/'סכום נכסי הקרן'!$C$41</f>
        <v>4.3687435763076028E-3</v>
      </c>
    </row>
    <row r="223" spans="1:14">
      <c r="A223" s="58" t="s">
        <v>821</v>
      </c>
      <c r="B223" s="54" t="s">
        <v>822</v>
      </c>
      <c r="C223" s="65" t="s">
        <v>750</v>
      </c>
      <c r="D223" s="65" t="s">
        <v>728</v>
      </c>
      <c r="E223" s="116" t="s">
        <v>1940</v>
      </c>
      <c r="F223" s="65" t="s">
        <v>1930</v>
      </c>
      <c r="G223" s="65" t="s">
        <v>110</v>
      </c>
      <c r="H223" s="66">
        <v>3277.0574200000001</v>
      </c>
      <c r="I223" s="67">
        <v>21588</v>
      </c>
      <c r="J223" s="66">
        <v>20.206008345999997</v>
      </c>
      <c r="K223" s="66">
        <v>2586.1313505399999</v>
      </c>
      <c r="L223" s="68">
        <v>7.0298211802282468E-6</v>
      </c>
      <c r="M223" s="68">
        <f t="shared" si="4"/>
        <v>2.6468542051389446E-3</v>
      </c>
      <c r="N223" s="68">
        <f>K223/'סכום נכסי הקרן'!$C$41</f>
        <v>6.8229234977785049E-4</v>
      </c>
    </row>
    <row r="224" spans="1:14">
      <c r="A224" s="58" t="s">
        <v>823</v>
      </c>
      <c r="B224" s="54" t="s">
        <v>824</v>
      </c>
      <c r="C224" s="65" t="s">
        <v>727</v>
      </c>
      <c r="D224" s="65" t="s">
        <v>728</v>
      </c>
      <c r="E224" s="116" t="s">
        <v>1940</v>
      </c>
      <c r="F224" s="65" t="s">
        <v>735</v>
      </c>
      <c r="G224" s="65" t="s">
        <v>110</v>
      </c>
      <c r="H224" s="66">
        <v>3100.6004819999998</v>
      </c>
      <c r="I224" s="67">
        <v>16207</v>
      </c>
      <c r="J224" s="116" t="s">
        <v>1940</v>
      </c>
      <c r="K224" s="66">
        <v>1822.619439067</v>
      </c>
      <c r="L224" s="68">
        <v>3.7308665730428589E-6</v>
      </c>
      <c r="M224" s="68">
        <f t="shared" si="4"/>
        <v>1.8654148891761237E-3</v>
      </c>
      <c r="N224" s="68">
        <f>K224/'סכום נכסי הקרן'!$C$41</f>
        <v>4.8085697564129854E-4</v>
      </c>
    </row>
    <row r="225" spans="1:14">
      <c r="A225" s="58" t="s">
        <v>825</v>
      </c>
      <c r="B225" s="54" t="s">
        <v>826</v>
      </c>
      <c r="C225" s="65" t="s">
        <v>24</v>
      </c>
      <c r="D225" s="65" t="s">
        <v>728</v>
      </c>
      <c r="E225" s="116" t="s">
        <v>1940</v>
      </c>
      <c r="F225" s="65" t="s">
        <v>1930</v>
      </c>
      <c r="G225" s="65" t="s">
        <v>112</v>
      </c>
      <c r="H225" s="66">
        <v>499122.09393899998</v>
      </c>
      <c r="I225" s="67">
        <v>247.5</v>
      </c>
      <c r="J225" s="116" t="s">
        <v>1940</v>
      </c>
      <c r="K225" s="66">
        <v>4955.6385257479997</v>
      </c>
      <c r="L225" s="68">
        <v>3.2473245144154262E-4</v>
      </c>
      <c r="M225" s="68">
        <f t="shared" si="4"/>
        <v>5.0719978582239355E-3</v>
      </c>
      <c r="N225" s="68">
        <f>K225/'סכום נכסי הקרן'!$C$41</f>
        <v>1.3074333032915097E-3</v>
      </c>
    </row>
    <row r="226" spans="1:14">
      <c r="A226" s="58" t="s">
        <v>827</v>
      </c>
      <c r="B226" s="54" t="s">
        <v>828</v>
      </c>
      <c r="C226" s="65" t="s">
        <v>24</v>
      </c>
      <c r="D226" s="65" t="s">
        <v>728</v>
      </c>
      <c r="E226" s="116" t="s">
        <v>1940</v>
      </c>
      <c r="F226" s="65" t="s">
        <v>735</v>
      </c>
      <c r="G226" s="65" t="s">
        <v>112</v>
      </c>
      <c r="H226" s="66">
        <v>1915.818184</v>
      </c>
      <c r="I226" s="67">
        <v>68170</v>
      </c>
      <c r="J226" s="116" t="s">
        <v>1940</v>
      </c>
      <c r="K226" s="66">
        <v>5239.2027779010004</v>
      </c>
      <c r="L226" s="68">
        <v>4.7522593165667553E-6</v>
      </c>
      <c r="M226" s="68">
        <f t="shared" si="4"/>
        <v>5.3622202527985685E-3</v>
      </c>
      <c r="N226" s="68">
        <f>K226/'סכום נכסי הקרן'!$C$41</f>
        <v>1.3822453270017792E-3</v>
      </c>
    </row>
    <row r="227" spans="1:14">
      <c r="A227" s="58" t="s">
        <v>829</v>
      </c>
      <c r="B227" s="54" t="s">
        <v>830</v>
      </c>
      <c r="C227" s="65" t="s">
        <v>750</v>
      </c>
      <c r="D227" s="65" t="s">
        <v>728</v>
      </c>
      <c r="E227" s="116" t="s">
        <v>1940</v>
      </c>
      <c r="F227" s="65" t="s">
        <v>831</v>
      </c>
      <c r="G227" s="65" t="s">
        <v>110</v>
      </c>
      <c r="H227" s="66">
        <v>24956.052660000001</v>
      </c>
      <c r="I227" s="67">
        <v>3367</v>
      </c>
      <c r="J227" s="116" t="s">
        <v>1940</v>
      </c>
      <c r="K227" s="66">
        <v>3047.660352937</v>
      </c>
      <c r="L227" s="68">
        <v>3.153512478796455E-6</v>
      </c>
      <c r="M227" s="68">
        <f t="shared" si="4"/>
        <v>3.1192199960462796E-3</v>
      </c>
      <c r="N227" s="68">
        <f>K227/'סכום נכסי הקרן'!$C$41</f>
        <v>8.0405635355527798E-4</v>
      </c>
    </row>
    <row r="228" spans="1:14">
      <c r="A228" s="58" t="s">
        <v>832</v>
      </c>
      <c r="B228" s="54" t="s">
        <v>833</v>
      </c>
      <c r="C228" s="65" t="s">
        <v>750</v>
      </c>
      <c r="D228" s="65" t="s">
        <v>728</v>
      </c>
      <c r="E228" s="116" t="s">
        <v>1940</v>
      </c>
      <c r="F228" s="65" t="s">
        <v>1897</v>
      </c>
      <c r="G228" s="65" t="s">
        <v>110</v>
      </c>
      <c r="H228" s="66">
        <v>1.7645690000000003</v>
      </c>
      <c r="I228" s="67">
        <v>54262500</v>
      </c>
      <c r="J228" s="116" t="s">
        <v>1940</v>
      </c>
      <c r="K228" s="66">
        <v>3472.8505407759999</v>
      </c>
      <c r="L228" s="68">
        <v>3.0863892843774818E-6</v>
      </c>
      <c r="M228" s="68">
        <f t="shared" si="4"/>
        <v>3.5543937301377366E-3</v>
      </c>
      <c r="N228" s="68">
        <f>K228/'סכום נכסי הקרן'!$C$41</f>
        <v>9.1623318181366538E-4</v>
      </c>
    </row>
    <row r="229" spans="1:14">
      <c r="A229" s="58" t="s">
        <v>834</v>
      </c>
      <c r="B229" s="54" t="s">
        <v>835</v>
      </c>
      <c r="C229" s="65" t="s">
        <v>727</v>
      </c>
      <c r="D229" s="65" t="s">
        <v>728</v>
      </c>
      <c r="E229" s="116" t="s">
        <v>1940</v>
      </c>
      <c r="F229" s="65" t="s">
        <v>1927</v>
      </c>
      <c r="G229" s="65" t="s">
        <v>110</v>
      </c>
      <c r="H229" s="66">
        <v>4688.7129240000004</v>
      </c>
      <c r="I229" s="67">
        <v>12138</v>
      </c>
      <c r="J229" s="116" t="s">
        <v>1940</v>
      </c>
      <c r="K229" s="66">
        <v>2064.1836402920003</v>
      </c>
      <c r="L229" s="68">
        <v>1.5517132331974985E-5</v>
      </c>
      <c r="M229" s="68">
        <f t="shared" si="4"/>
        <v>2.1126510636611958E-3</v>
      </c>
      <c r="N229" s="68">
        <f>K229/'סכום נכסי הקרן'!$C$41</f>
        <v>5.4458823447376271E-4</v>
      </c>
    </row>
    <row r="230" spans="1:14">
      <c r="A230" s="58" t="s">
        <v>836</v>
      </c>
      <c r="B230" s="54" t="s">
        <v>837</v>
      </c>
      <c r="C230" s="65" t="s">
        <v>750</v>
      </c>
      <c r="D230" s="65" t="s">
        <v>728</v>
      </c>
      <c r="E230" s="116" t="s">
        <v>1940</v>
      </c>
      <c r="F230" s="65" t="s">
        <v>1930</v>
      </c>
      <c r="G230" s="65" t="s">
        <v>110</v>
      </c>
      <c r="H230" s="66">
        <v>3151.0167499999998</v>
      </c>
      <c r="I230" s="67">
        <v>13458</v>
      </c>
      <c r="J230" s="66">
        <v>13.943060057999999</v>
      </c>
      <c r="K230" s="66">
        <v>1552.0225867559998</v>
      </c>
      <c r="L230" s="68">
        <v>1.0404682510180932E-5</v>
      </c>
      <c r="M230" s="68">
        <f t="shared" si="4"/>
        <v>1.5884643714511909E-3</v>
      </c>
      <c r="N230" s="68">
        <f>K230/'סכום נכסי הקרן'!$C$41</f>
        <v>4.0946610751419767E-4</v>
      </c>
    </row>
    <row r="231" spans="1:14">
      <c r="A231" s="58" t="s">
        <v>838</v>
      </c>
      <c r="B231" s="54" t="s">
        <v>839</v>
      </c>
      <c r="C231" s="65" t="s">
        <v>750</v>
      </c>
      <c r="D231" s="65" t="s">
        <v>728</v>
      </c>
      <c r="E231" s="116" t="s">
        <v>1940</v>
      </c>
      <c r="F231" s="65" t="s">
        <v>840</v>
      </c>
      <c r="G231" s="65" t="s">
        <v>110</v>
      </c>
      <c r="H231" s="66">
        <v>1134.3660299999999</v>
      </c>
      <c r="I231" s="67">
        <v>41223</v>
      </c>
      <c r="J231" s="116" t="s">
        <v>1940</v>
      </c>
      <c r="K231" s="66">
        <v>1696.0566828999999</v>
      </c>
      <c r="L231" s="68">
        <v>3.2521045350126739E-5</v>
      </c>
      <c r="M231" s="68">
        <f t="shared" si="4"/>
        <v>1.7358804154903032E-3</v>
      </c>
      <c r="N231" s="68">
        <f>K231/'סכום נכסי הקרן'!$C$41</f>
        <v>4.4746625081152041E-4</v>
      </c>
    </row>
    <row r="232" spans="1:14">
      <c r="A232" s="58" t="s">
        <v>841</v>
      </c>
      <c r="B232" s="54" t="s">
        <v>842</v>
      </c>
      <c r="C232" s="65" t="s">
        <v>750</v>
      </c>
      <c r="D232" s="65" t="s">
        <v>728</v>
      </c>
      <c r="E232" s="116" t="s">
        <v>1940</v>
      </c>
      <c r="F232" s="65" t="s">
        <v>1927</v>
      </c>
      <c r="G232" s="65" t="s">
        <v>110</v>
      </c>
      <c r="H232" s="66">
        <v>8444.7248899999995</v>
      </c>
      <c r="I232" s="67">
        <v>5469</v>
      </c>
      <c r="J232" s="116" t="s">
        <v>1940</v>
      </c>
      <c r="K232" s="66">
        <v>1675.100949357</v>
      </c>
      <c r="L232" s="68">
        <v>2.8685065129719381E-5</v>
      </c>
      <c r="M232" s="68">
        <f t="shared" si="4"/>
        <v>1.7144326373492282E-3</v>
      </c>
      <c r="N232" s="68">
        <f>K232/'סכום נכסי הקרן'!$C$41</f>
        <v>4.4193755379565288E-4</v>
      </c>
    </row>
    <row r="233" spans="1:14">
      <c r="A233" s="58" t="s">
        <v>843</v>
      </c>
      <c r="B233" s="54" t="s">
        <v>844</v>
      </c>
      <c r="C233" s="65" t="s">
        <v>24</v>
      </c>
      <c r="D233" s="65" t="s">
        <v>728</v>
      </c>
      <c r="E233" s="116" t="s">
        <v>1940</v>
      </c>
      <c r="F233" s="65" t="s">
        <v>1928</v>
      </c>
      <c r="G233" s="65" t="s">
        <v>112</v>
      </c>
      <c r="H233" s="66">
        <v>7688.4808700000003</v>
      </c>
      <c r="I233" s="67">
        <v>9702</v>
      </c>
      <c r="J233" s="116" t="s">
        <v>1940</v>
      </c>
      <c r="K233" s="66">
        <v>2992.3985184320004</v>
      </c>
      <c r="L233" s="68">
        <v>7.845388642857143E-5</v>
      </c>
      <c r="M233" s="68">
        <f t="shared" si="4"/>
        <v>3.0626606031860875E-3</v>
      </c>
      <c r="N233" s="68">
        <f>K233/'סכום נכסי הקרן'!$C$41</f>
        <v>7.8947676659439994E-4</v>
      </c>
    </row>
    <row r="234" spans="1:14">
      <c r="A234" s="58" t="s">
        <v>744</v>
      </c>
      <c r="B234" s="54" t="s">
        <v>745</v>
      </c>
      <c r="C234" s="65" t="s">
        <v>101</v>
      </c>
      <c r="D234" s="65" t="s">
        <v>728</v>
      </c>
      <c r="E234" s="116" t="s">
        <v>1940</v>
      </c>
      <c r="F234" s="65" t="s">
        <v>106</v>
      </c>
      <c r="G234" s="65" t="s">
        <v>113</v>
      </c>
      <c r="H234" s="66">
        <v>120568.137273</v>
      </c>
      <c r="I234" s="67">
        <v>1044</v>
      </c>
      <c r="J234" s="116" t="s">
        <v>1940</v>
      </c>
      <c r="K234" s="66">
        <v>5816.4717096630002</v>
      </c>
      <c r="L234" s="68">
        <v>6.5711525561080151E-4</v>
      </c>
      <c r="M234" s="68">
        <f t="shared" si="4"/>
        <v>5.9530435685637446E-3</v>
      </c>
      <c r="N234" s="68">
        <f>K234/'סכום נכסי הקרן'!$C$41</f>
        <v>1.5345446971878306E-3</v>
      </c>
    </row>
    <row r="235" spans="1:14">
      <c r="A235" s="58" t="s">
        <v>845</v>
      </c>
      <c r="B235" s="54" t="s">
        <v>846</v>
      </c>
      <c r="C235" s="65" t="s">
        <v>727</v>
      </c>
      <c r="D235" s="65" t="s">
        <v>728</v>
      </c>
      <c r="E235" s="116" t="s">
        <v>1940</v>
      </c>
      <c r="F235" s="65" t="s">
        <v>1930</v>
      </c>
      <c r="G235" s="65" t="s">
        <v>110</v>
      </c>
      <c r="H235" s="66">
        <v>541.97488099999998</v>
      </c>
      <c r="I235" s="67">
        <v>80539</v>
      </c>
      <c r="J235" s="116" t="s">
        <v>1940</v>
      </c>
      <c r="K235" s="66">
        <v>1583.1896690310002</v>
      </c>
      <c r="L235" s="68">
        <v>5.7728495394458555E-6</v>
      </c>
      <c r="M235" s="68">
        <f t="shared" si="4"/>
        <v>1.6203632627291883E-3</v>
      </c>
      <c r="N235" s="68">
        <f>K235/'סכום נכסי הקרן'!$C$41</f>
        <v>4.1768883827251335E-4</v>
      </c>
    </row>
    <row r="236" spans="1:14">
      <c r="A236" s="58" t="s">
        <v>847</v>
      </c>
      <c r="B236" s="54" t="s">
        <v>848</v>
      </c>
      <c r="C236" s="65" t="s">
        <v>750</v>
      </c>
      <c r="D236" s="65" t="s">
        <v>728</v>
      </c>
      <c r="E236" s="116" t="s">
        <v>1940</v>
      </c>
      <c r="F236" s="65" t="s">
        <v>1897</v>
      </c>
      <c r="G236" s="65" t="s">
        <v>110</v>
      </c>
      <c r="H236" s="66">
        <v>4197.1543110000002</v>
      </c>
      <c r="I236" s="67">
        <v>38577</v>
      </c>
      <c r="J236" s="116" t="s">
        <v>1940</v>
      </c>
      <c r="K236" s="66">
        <v>5872.6070648229988</v>
      </c>
      <c r="L236" s="68">
        <v>1.2870266470403904E-5</v>
      </c>
      <c r="M236" s="68">
        <f t="shared" si="4"/>
        <v>6.0104969925095881E-3</v>
      </c>
      <c r="N236" s="68">
        <f>K236/'סכום נכסי הקרן'!$C$41</f>
        <v>1.5493547428453076E-3</v>
      </c>
    </row>
    <row r="237" spans="1:14">
      <c r="A237" s="58" t="s">
        <v>849</v>
      </c>
      <c r="B237" s="54" t="s">
        <v>850</v>
      </c>
      <c r="C237" s="65" t="s">
        <v>750</v>
      </c>
      <c r="D237" s="65" t="s">
        <v>728</v>
      </c>
      <c r="E237" s="116" t="s">
        <v>1940</v>
      </c>
      <c r="F237" s="65" t="s">
        <v>1929</v>
      </c>
      <c r="G237" s="65" t="s">
        <v>110</v>
      </c>
      <c r="H237" s="66">
        <v>2054.4629209999998</v>
      </c>
      <c r="I237" s="67">
        <v>34655</v>
      </c>
      <c r="J237" s="116" t="s">
        <v>1940</v>
      </c>
      <c r="K237" s="66">
        <v>2582.3301524899998</v>
      </c>
      <c r="L237" s="68">
        <v>2.0642436293378084E-6</v>
      </c>
      <c r="M237" s="68">
        <f t="shared" si="4"/>
        <v>2.6429637542377915E-3</v>
      </c>
      <c r="N237" s="68">
        <f>K237/'סכום נכסי הקרן'!$C$41</f>
        <v>6.8128948952136579E-4</v>
      </c>
    </row>
    <row r="238" spans="1:14">
      <c r="A238" s="58" t="s">
        <v>851</v>
      </c>
      <c r="B238" s="54" t="s">
        <v>852</v>
      </c>
      <c r="C238" s="65" t="s">
        <v>750</v>
      </c>
      <c r="D238" s="65" t="s">
        <v>728</v>
      </c>
      <c r="E238" s="116" t="s">
        <v>1940</v>
      </c>
      <c r="F238" s="65" t="s">
        <v>831</v>
      </c>
      <c r="G238" s="65" t="s">
        <v>110</v>
      </c>
      <c r="H238" s="66">
        <v>6024.7440260000003</v>
      </c>
      <c r="I238" s="67">
        <v>17010</v>
      </c>
      <c r="J238" s="116" t="s">
        <v>1940</v>
      </c>
      <c r="K238" s="66">
        <v>3716.98209365</v>
      </c>
      <c r="L238" s="68">
        <v>2.0839594063281192E-6</v>
      </c>
      <c r="M238" s="68">
        <f t="shared" si="4"/>
        <v>3.8042575381754531E-3</v>
      </c>
      <c r="N238" s="68">
        <f>K238/'סכום נכסי הקרן'!$C$41</f>
        <v>9.8064177839579051E-4</v>
      </c>
    </row>
    <row r="239" spans="1:14">
      <c r="A239" s="58" t="s">
        <v>853</v>
      </c>
      <c r="B239" s="54" t="s">
        <v>854</v>
      </c>
      <c r="C239" s="65" t="s">
        <v>24</v>
      </c>
      <c r="D239" s="65" t="s">
        <v>728</v>
      </c>
      <c r="E239" s="116" t="s">
        <v>1940</v>
      </c>
      <c r="F239" s="65" t="s">
        <v>1931</v>
      </c>
      <c r="G239" s="65" t="s">
        <v>112</v>
      </c>
      <c r="H239" s="66">
        <v>1033.533494</v>
      </c>
      <c r="I239" s="67">
        <v>73360</v>
      </c>
      <c r="J239" s="116" t="s">
        <v>1940</v>
      </c>
      <c r="K239" s="66">
        <v>3041.5958067800002</v>
      </c>
      <c r="L239" s="68">
        <v>2.0586331795898562E-6</v>
      </c>
      <c r="M239" s="68">
        <f t="shared" si="4"/>
        <v>3.1130130531953053E-3</v>
      </c>
      <c r="N239" s="68">
        <f>K239/'סכום נכסי הקרן'!$C$41</f>
        <v>8.0245636001785321E-4</v>
      </c>
    </row>
    <row r="240" spans="1:14">
      <c r="A240" s="58" t="s">
        <v>855</v>
      </c>
      <c r="B240" s="54" t="s">
        <v>856</v>
      </c>
      <c r="C240" s="65" t="s">
        <v>750</v>
      </c>
      <c r="D240" s="65" t="s">
        <v>728</v>
      </c>
      <c r="E240" s="116" t="s">
        <v>1940</v>
      </c>
      <c r="F240" s="65" t="s">
        <v>1927</v>
      </c>
      <c r="G240" s="65" t="s">
        <v>110</v>
      </c>
      <c r="H240" s="66">
        <v>2394.7727300000001</v>
      </c>
      <c r="I240" s="67">
        <v>42651</v>
      </c>
      <c r="J240" s="116" t="s">
        <v>1940</v>
      </c>
      <c r="K240" s="66">
        <v>3704.5979134209992</v>
      </c>
      <c r="L240" s="68">
        <v>2.5738114090781951E-6</v>
      </c>
      <c r="M240" s="68">
        <f t="shared" si="4"/>
        <v>3.7915825750458798E-3</v>
      </c>
      <c r="N240" s="68">
        <f>K240/'סכום נכסי הקרן'!$C$41</f>
        <v>9.7737449213565778E-4</v>
      </c>
    </row>
    <row r="241" spans="1:14">
      <c r="A241" s="58" t="s">
        <v>857</v>
      </c>
      <c r="B241" s="54" t="s">
        <v>858</v>
      </c>
      <c r="C241" s="65" t="s">
        <v>727</v>
      </c>
      <c r="D241" s="65" t="s">
        <v>728</v>
      </c>
      <c r="E241" s="116" t="s">
        <v>1940</v>
      </c>
      <c r="F241" s="65" t="s">
        <v>781</v>
      </c>
      <c r="G241" s="65" t="s">
        <v>110</v>
      </c>
      <c r="H241" s="66">
        <v>7061.0252069999997</v>
      </c>
      <c r="I241" s="67">
        <v>35396</v>
      </c>
      <c r="J241" s="116" t="s">
        <v>1940</v>
      </c>
      <c r="K241" s="66">
        <v>9065.0353887300007</v>
      </c>
      <c r="L241" s="68">
        <v>3.1812051071602617E-6</v>
      </c>
      <c r="M241" s="68">
        <f t="shared" si="4"/>
        <v>9.2778841389410827E-3</v>
      </c>
      <c r="N241" s="68">
        <f>K241/'סכום נכסי הקרן'!$C$41</f>
        <v>2.3916048559963887E-3</v>
      </c>
    </row>
    <row r="242" spans="1:14">
      <c r="A242" s="58" t="s">
        <v>859</v>
      </c>
      <c r="B242" s="54" t="s">
        <v>860</v>
      </c>
      <c r="C242" s="65" t="s">
        <v>727</v>
      </c>
      <c r="D242" s="65" t="s">
        <v>728</v>
      </c>
      <c r="E242" s="116" t="s">
        <v>1940</v>
      </c>
      <c r="F242" s="65" t="s">
        <v>1927</v>
      </c>
      <c r="G242" s="65" t="s">
        <v>110</v>
      </c>
      <c r="H242" s="66">
        <v>3781.2201</v>
      </c>
      <c r="I242" s="67">
        <v>37604</v>
      </c>
      <c r="J242" s="116" t="s">
        <v>1940</v>
      </c>
      <c r="K242" s="66">
        <v>5157.1950532270002</v>
      </c>
      <c r="L242" s="68">
        <v>5.0875762084527462E-7</v>
      </c>
      <c r="M242" s="68">
        <f t="shared" si="4"/>
        <v>5.2782869711955555E-3</v>
      </c>
      <c r="N242" s="68">
        <f>K242/'סכום נכסי הקרן'!$C$41</f>
        <v>1.3606094409683513E-3</v>
      </c>
    </row>
    <row r="243" spans="1:14">
      <c r="A243" s="58" t="s">
        <v>861</v>
      </c>
      <c r="B243" s="54" t="s">
        <v>862</v>
      </c>
      <c r="C243" s="65" t="s">
        <v>750</v>
      </c>
      <c r="D243" s="65" t="s">
        <v>728</v>
      </c>
      <c r="E243" s="116" t="s">
        <v>1940</v>
      </c>
      <c r="F243" s="65" t="s">
        <v>1897</v>
      </c>
      <c r="G243" s="65" t="s">
        <v>110</v>
      </c>
      <c r="H243" s="66">
        <v>11121.072477</v>
      </c>
      <c r="I243" s="67">
        <v>9325</v>
      </c>
      <c r="J243" s="116" t="s">
        <v>1940</v>
      </c>
      <c r="K243" s="66">
        <v>3761.3441107459998</v>
      </c>
      <c r="L243" s="68">
        <v>6.7757229111854553E-6</v>
      </c>
      <c r="M243" s="68">
        <f t="shared" si="4"/>
        <v>3.8496611838466119E-3</v>
      </c>
      <c r="N243" s="68">
        <f>K243/'סכום נכסי הקרן'!$C$41</f>
        <v>9.9234569470266903E-4</v>
      </c>
    </row>
    <row r="244" spans="1:14">
      <c r="A244" s="58" t="s">
        <v>863</v>
      </c>
      <c r="B244" s="54" t="s">
        <v>864</v>
      </c>
      <c r="C244" s="65" t="s">
        <v>727</v>
      </c>
      <c r="D244" s="65" t="s">
        <v>728</v>
      </c>
      <c r="E244" s="116" t="s">
        <v>1940</v>
      </c>
      <c r="F244" s="65" t="s">
        <v>781</v>
      </c>
      <c r="G244" s="65" t="s">
        <v>110</v>
      </c>
      <c r="H244" s="66">
        <v>1462.071772</v>
      </c>
      <c r="I244" s="67">
        <v>48688</v>
      </c>
      <c r="J244" s="116" t="s">
        <v>1940</v>
      </c>
      <c r="K244" s="66">
        <v>2581.8926602820002</v>
      </c>
      <c r="L244" s="68">
        <v>3.3405064835213991E-6</v>
      </c>
      <c r="M244" s="68">
        <f t="shared" si="4"/>
        <v>2.6425159896297725E-3</v>
      </c>
      <c r="N244" s="68">
        <f>K244/'סכום נכסי הקרן'!$C$41</f>
        <v>6.811740670829258E-4</v>
      </c>
    </row>
    <row r="245" spans="1:14">
      <c r="A245" s="58" t="s">
        <v>865</v>
      </c>
      <c r="B245" s="54" t="s">
        <v>866</v>
      </c>
      <c r="C245" s="65" t="s">
        <v>727</v>
      </c>
      <c r="D245" s="65" t="s">
        <v>728</v>
      </c>
      <c r="E245" s="116" t="s">
        <v>1940</v>
      </c>
      <c r="F245" s="65" t="s">
        <v>735</v>
      </c>
      <c r="G245" s="65" t="s">
        <v>110</v>
      </c>
      <c r="H245" s="66">
        <v>1336.0311019999999</v>
      </c>
      <c r="I245" s="67">
        <v>49522</v>
      </c>
      <c r="J245" s="116" t="s">
        <v>1940</v>
      </c>
      <c r="K245" s="66">
        <v>2399.7295521000001</v>
      </c>
      <c r="L245" s="68">
        <v>5.409032801619433E-7</v>
      </c>
      <c r="M245" s="68">
        <f t="shared" si="4"/>
        <v>2.4560756571184216E-3</v>
      </c>
      <c r="N245" s="68">
        <f>K245/'סכום נכסי הקרן'!$C$41</f>
        <v>6.3311444509258046E-4</v>
      </c>
    </row>
    <row r="246" spans="1:14">
      <c r="A246" s="58" t="s">
        <v>777</v>
      </c>
      <c r="B246" s="54" t="s">
        <v>778</v>
      </c>
      <c r="C246" s="65" t="s">
        <v>750</v>
      </c>
      <c r="D246" s="65" t="s">
        <v>728</v>
      </c>
      <c r="E246" s="116" t="s">
        <v>1940</v>
      </c>
      <c r="F246" s="65" t="s">
        <v>202</v>
      </c>
      <c r="G246" s="65" t="s">
        <v>110</v>
      </c>
      <c r="H246" s="66">
        <v>22920.214393999999</v>
      </c>
      <c r="I246" s="67">
        <v>7579</v>
      </c>
      <c r="J246" s="116" t="s">
        <v>1940</v>
      </c>
      <c r="K246" s="66">
        <v>6300.5452984439999</v>
      </c>
      <c r="L246" s="68">
        <v>3.7976245573580257E-4</v>
      </c>
      <c r="M246" s="68">
        <f t="shared" si="4"/>
        <v>6.4484832970192049E-3</v>
      </c>
      <c r="N246" s="68">
        <f>K246/'סכום נכסי הקרן'!$C$41</f>
        <v>1.6622565809194211E-3</v>
      </c>
    </row>
    <row r="247" spans="1:14">
      <c r="A247" s="58" t="s">
        <v>867</v>
      </c>
      <c r="B247" s="54" t="s">
        <v>868</v>
      </c>
      <c r="C247" s="65" t="s">
        <v>727</v>
      </c>
      <c r="D247" s="65" t="s">
        <v>728</v>
      </c>
      <c r="E247" s="116" t="s">
        <v>1940</v>
      </c>
      <c r="F247" s="65" t="s">
        <v>1927</v>
      </c>
      <c r="G247" s="65" t="s">
        <v>110</v>
      </c>
      <c r="H247" s="66">
        <v>4735.1919600000001</v>
      </c>
      <c r="I247" s="67">
        <v>29488</v>
      </c>
      <c r="J247" s="116" t="s">
        <v>1940</v>
      </c>
      <c r="K247" s="66">
        <v>5064.4287205330002</v>
      </c>
      <c r="L247" s="68">
        <v>1.5018052521408183E-5</v>
      </c>
      <c r="M247" s="68">
        <f t="shared" si="4"/>
        <v>5.1833424674157446E-3</v>
      </c>
      <c r="N247" s="68">
        <f>K247/'סכום נכסי הקרן'!$C$41</f>
        <v>1.3361351391890364E-3</v>
      </c>
    </row>
    <row r="248" spans="1:14">
      <c r="A248" s="58" t="s">
        <v>869</v>
      </c>
      <c r="B248" s="54" t="s">
        <v>870</v>
      </c>
      <c r="C248" s="65" t="s">
        <v>727</v>
      </c>
      <c r="D248" s="65" t="s">
        <v>728</v>
      </c>
      <c r="E248" s="116" t="s">
        <v>1940</v>
      </c>
      <c r="F248" s="65" t="s">
        <v>1897</v>
      </c>
      <c r="G248" s="65" t="s">
        <v>110</v>
      </c>
      <c r="H248" s="66">
        <v>52613.243999999992</v>
      </c>
      <c r="I248" s="67">
        <v>521</v>
      </c>
      <c r="J248" s="116" t="s">
        <v>1940</v>
      </c>
      <c r="K248" s="66">
        <v>994.21510949699996</v>
      </c>
      <c r="L248" s="68">
        <v>1.4541739209537405E-4</v>
      </c>
      <c r="M248" s="68">
        <f t="shared" si="4"/>
        <v>1.0175594688318242E-3</v>
      </c>
      <c r="N248" s="68">
        <f>K248/'סכום נכסי הקרן'!$C$41</f>
        <v>2.6230120256718915E-4</v>
      </c>
    </row>
    <row r="249" spans="1:14">
      <c r="A249" s="58" t="s">
        <v>871</v>
      </c>
      <c r="B249" s="54" t="s">
        <v>872</v>
      </c>
      <c r="C249" s="65" t="s">
        <v>750</v>
      </c>
      <c r="D249" s="65" t="s">
        <v>728</v>
      </c>
      <c r="E249" s="116" t="s">
        <v>1940</v>
      </c>
      <c r="F249" s="65" t="s">
        <v>1930</v>
      </c>
      <c r="G249" s="65" t="s">
        <v>110</v>
      </c>
      <c r="H249" s="66">
        <v>7764.1052719999998</v>
      </c>
      <c r="I249" s="67">
        <v>13330</v>
      </c>
      <c r="J249" s="116" t="s">
        <v>1940</v>
      </c>
      <c r="K249" s="66">
        <v>3753.7826292119998</v>
      </c>
      <c r="L249" s="68">
        <v>8.4039664711829256E-6</v>
      </c>
      <c r="M249" s="68">
        <f t="shared" si="4"/>
        <v>3.8419221572920754E-3</v>
      </c>
      <c r="N249" s="68">
        <f>K249/'סכום נכסי הקרן'!$C$41</f>
        <v>9.9035076857389472E-4</v>
      </c>
    </row>
    <row r="250" spans="1:14">
      <c r="A250" s="58" t="s">
        <v>873</v>
      </c>
      <c r="B250" s="54" t="s">
        <v>874</v>
      </c>
      <c r="C250" s="65" t="s">
        <v>24</v>
      </c>
      <c r="D250" s="65" t="s">
        <v>728</v>
      </c>
      <c r="E250" s="116" t="s">
        <v>1940</v>
      </c>
      <c r="F250" s="65" t="s">
        <v>1931</v>
      </c>
      <c r="G250" s="65" t="s">
        <v>112</v>
      </c>
      <c r="H250" s="66">
        <v>8318.6842199999992</v>
      </c>
      <c r="I250" s="67">
        <v>5052</v>
      </c>
      <c r="J250" s="116" t="s">
        <v>1940</v>
      </c>
      <c r="K250" s="66">
        <v>1685.9147223279999</v>
      </c>
      <c r="L250" s="68">
        <v>5.5154676450744385E-5</v>
      </c>
      <c r="M250" s="68">
        <f t="shared" si="4"/>
        <v>1.7255003197605382E-3</v>
      </c>
      <c r="N250" s="68">
        <f>K250/'סכום נכסי הקרן'!$C$41</f>
        <v>4.4479052356797595E-4</v>
      </c>
    </row>
    <row r="251" spans="1:14">
      <c r="A251" s="58" t="s">
        <v>875</v>
      </c>
      <c r="B251" s="54" t="s">
        <v>876</v>
      </c>
      <c r="C251" s="65" t="s">
        <v>750</v>
      </c>
      <c r="D251" s="65" t="s">
        <v>728</v>
      </c>
      <c r="E251" s="116" t="s">
        <v>1940</v>
      </c>
      <c r="F251" s="65" t="s">
        <v>1932</v>
      </c>
      <c r="G251" s="65" t="s">
        <v>110</v>
      </c>
      <c r="H251" s="66">
        <v>19536.30385</v>
      </c>
      <c r="I251" s="67">
        <v>3566</v>
      </c>
      <c r="J251" s="116" t="s">
        <v>1940</v>
      </c>
      <c r="K251" s="66">
        <v>2526.80248712</v>
      </c>
      <c r="L251" s="68">
        <v>6.1829064442947974E-5</v>
      </c>
      <c r="M251" s="68">
        <f t="shared" si="4"/>
        <v>2.5861322887534713E-3</v>
      </c>
      <c r="N251" s="68">
        <f>K251/'סכום נכסי הקרן'!$C$41</f>
        <v>6.6663976909047415E-4</v>
      </c>
    </row>
    <row r="252" spans="1:14">
      <c r="A252" s="58" t="s">
        <v>877</v>
      </c>
      <c r="B252" s="54" t="s">
        <v>878</v>
      </c>
      <c r="C252" s="65" t="s">
        <v>24</v>
      </c>
      <c r="D252" s="65" t="s">
        <v>728</v>
      </c>
      <c r="E252" s="116" t="s">
        <v>1940</v>
      </c>
      <c r="F252" s="65" t="s">
        <v>1932</v>
      </c>
      <c r="G252" s="65" t="s">
        <v>110</v>
      </c>
      <c r="H252" s="66">
        <v>922.61770399999989</v>
      </c>
      <c r="I252" s="67">
        <v>149800</v>
      </c>
      <c r="J252" s="116" t="s">
        <v>1940</v>
      </c>
      <c r="K252" s="66">
        <v>5012.8089519599998</v>
      </c>
      <c r="L252" s="68">
        <v>3.8636989549979498E-6</v>
      </c>
      <c r="M252" s="68">
        <f t="shared" si="4"/>
        <v>5.130510656886393E-3</v>
      </c>
      <c r="N252" s="68">
        <f>K252/'סכום נכסי הקרן'!$C$41</f>
        <v>1.3225164290692633E-3</v>
      </c>
    </row>
    <row r="253" spans="1:14">
      <c r="A253" s="58" t="s">
        <v>879</v>
      </c>
      <c r="B253" s="54" t="s">
        <v>880</v>
      </c>
      <c r="C253" s="65" t="s">
        <v>750</v>
      </c>
      <c r="D253" s="65" t="s">
        <v>728</v>
      </c>
      <c r="E253" s="116" t="s">
        <v>1940</v>
      </c>
      <c r="F253" s="65" t="s">
        <v>1927</v>
      </c>
      <c r="G253" s="65" t="s">
        <v>110</v>
      </c>
      <c r="H253" s="66">
        <v>10961.092500000001</v>
      </c>
      <c r="I253" s="67">
        <v>2744</v>
      </c>
      <c r="J253" s="116" t="s">
        <v>1940</v>
      </c>
      <c r="K253" s="66">
        <v>1090.901415731</v>
      </c>
      <c r="L253" s="68">
        <v>4.4064731907725931E-5</v>
      </c>
      <c r="M253" s="68">
        <f t="shared" si="4"/>
        <v>1.1165159878738203E-3</v>
      </c>
      <c r="N253" s="68">
        <f>K253/'סכום נכסי הקרן'!$C$41</f>
        <v>2.8780970083351355E-4</v>
      </c>
    </row>
    <row r="254" spans="1:14">
      <c r="A254" s="58" t="s">
        <v>881</v>
      </c>
      <c r="B254" s="54" t="s">
        <v>882</v>
      </c>
      <c r="C254" s="65" t="s">
        <v>727</v>
      </c>
      <c r="D254" s="65" t="s">
        <v>728</v>
      </c>
      <c r="E254" s="116" t="s">
        <v>1940</v>
      </c>
      <c r="F254" s="65" t="s">
        <v>735</v>
      </c>
      <c r="G254" s="65" t="s">
        <v>110</v>
      </c>
      <c r="H254" s="66">
        <v>11061.233040999998</v>
      </c>
      <c r="I254" s="67">
        <v>9360</v>
      </c>
      <c r="J254" s="116" t="s">
        <v>1940</v>
      </c>
      <c r="K254" s="66">
        <v>3755.1470336730004</v>
      </c>
      <c r="L254" s="68">
        <v>1.9470152706958685E-4</v>
      </c>
      <c r="M254" s="68">
        <f t="shared" si="4"/>
        <v>3.8433185982285943E-3</v>
      </c>
      <c r="N254" s="68">
        <f>K254/'סכום נכסי הקרן'!$C$41</f>
        <v>9.9071073587623181E-4</v>
      </c>
    </row>
    <row r="255" spans="1:14">
      <c r="A255" s="58" t="s">
        <v>883</v>
      </c>
      <c r="B255" s="54" t="s">
        <v>884</v>
      </c>
      <c r="C255" s="65" t="s">
        <v>750</v>
      </c>
      <c r="D255" s="65" t="s">
        <v>728</v>
      </c>
      <c r="E255" s="116" t="s">
        <v>1940</v>
      </c>
      <c r="F255" s="65" t="s">
        <v>735</v>
      </c>
      <c r="G255" s="65" t="s">
        <v>110</v>
      </c>
      <c r="H255" s="66">
        <v>18023.81581</v>
      </c>
      <c r="I255" s="67">
        <v>10400</v>
      </c>
      <c r="J255" s="66">
        <v>24.720369715</v>
      </c>
      <c r="K255" s="66">
        <v>6823.4478837739998</v>
      </c>
      <c r="L255" s="68">
        <v>3.4751979155367876E-6</v>
      </c>
      <c r="M255" s="68">
        <f t="shared" si="4"/>
        <v>6.9836637342269815E-3</v>
      </c>
      <c r="N255" s="68">
        <f>K255/'סכום נכסי הקרן'!$C$41</f>
        <v>1.8002126184483045E-3</v>
      </c>
    </row>
    <row r="256" spans="1:14">
      <c r="A256" s="58" t="s">
        <v>885</v>
      </c>
      <c r="B256" s="54" t="s">
        <v>886</v>
      </c>
      <c r="C256" s="65" t="s">
        <v>727</v>
      </c>
      <c r="D256" s="65" t="s">
        <v>728</v>
      </c>
      <c r="E256" s="116" t="s">
        <v>1940</v>
      </c>
      <c r="F256" s="65" t="s">
        <v>1933</v>
      </c>
      <c r="G256" s="65" t="s">
        <v>110</v>
      </c>
      <c r="H256" s="66">
        <v>27402.731250000001</v>
      </c>
      <c r="I256" s="67">
        <v>254</v>
      </c>
      <c r="J256" s="116" t="s">
        <v>1940</v>
      </c>
      <c r="K256" s="66">
        <v>252.449853859</v>
      </c>
      <c r="L256" s="68">
        <v>1.6399490190668103E-4</v>
      </c>
      <c r="M256" s="68">
        <f t="shared" si="4"/>
        <v>2.5837742430750174E-4</v>
      </c>
      <c r="N256" s="68">
        <f>K256/'סכום נכסי הקרן'!$C$41</f>
        <v>6.6603192430487464E-5</v>
      </c>
    </row>
    <row r="257" spans="1:14">
      <c r="A257" s="58" t="s">
        <v>887</v>
      </c>
      <c r="B257" s="54" t="s">
        <v>888</v>
      </c>
      <c r="C257" s="65" t="s">
        <v>750</v>
      </c>
      <c r="D257" s="65" t="s">
        <v>728</v>
      </c>
      <c r="E257" s="116" t="s">
        <v>1940</v>
      </c>
      <c r="F257" s="65" t="s">
        <v>1927</v>
      </c>
      <c r="G257" s="65" t="s">
        <v>110</v>
      </c>
      <c r="H257" s="66">
        <v>3907.2607699999999</v>
      </c>
      <c r="I257" s="67">
        <v>26035</v>
      </c>
      <c r="J257" s="116" t="s">
        <v>1940</v>
      </c>
      <c r="K257" s="66">
        <v>3689.5851235100004</v>
      </c>
      <c r="L257" s="68">
        <v>2.4690054057726736E-6</v>
      </c>
      <c r="M257" s="68">
        <f t="shared" si="4"/>
        <v>3.7762172819804296E-3</v>
      </c>
      <c r="N257" s="68">
        <f>K257/'סכום נכסי הקרן'!$C$41</f>
        <v>9.7341370657735361E-4</v>
      </c>
    </row>
    <row r="258" spans="1:14">
      <c r="A258" s="117" t="s">
        <v>1940</v>
      </c>
      <c r="B258" s="117" t="s">
        <v>1940</v>
      </c>
      <c r="C258" s="117" t="s">
        <v>1940</v>
      </c>
      <c r="D258" s="118" t="s">
        <v>1940</v>
      </c>
      <c r="E258" s="118" t="s">
        <v>1940</v>
      </c>
      <c r="F258" s="118" t="s">
        <v>1940</v>
      </c>
      <c r="G258" s="118" t="s">
        <v>1940</v>
      </c>
      <c r="H258" s="118" t="s">
        <v>1940</v>
      </c>
      <c r="I258" s="118" t="s">
        <v>1940</v>
      </c>
      <c r="J258" s="118" t="s">
        <v>1940</v>
      </c>
      <c r="K258" s="118" t="s">
        <v>1940</v>
      </c>
      <c r="L258" s="118" t="s">
        <v>1940</v>
      </c>
      <c r="M258" s="118" t="s">
        <v>1940</v>
      </c>
      <c r="N258" s="118" t="s">
        <v>1940</v>
      </c>
    </row>
    <row r="259" spans="1:14">
      <c r="A259" s="117" t="s">
        <v>1940</v>
      </c>
      <c r="B259" s="117" t="s">
        <v>1940</v>
      </c>
      <c r="C259" s="117" t="s">
        <v>1940</v>
      </c>
      <c r="D259" s="118" t="s">
        <v>1940</v>
      </c>
      <c r="E259" s="118" t="s">
        <v>1940</v>
      </c>
      <c r="F259" s="118" t="s">
        <v>1940</v>
      </c>
      <c r="G259" s="118" t="s">
        <v>1940</v>
      </c>
      <c r="H259" s="118" t="s">
        <v>1940</v>
      </c>
      <c r="I259" s="118" t="s">
        <v>1940</v>
      </c>
      <c r="J259" s="118" t="s">
        <v>1940</v>
      </c>
      <c r="K259" s="118" t="s">
        <v>1940</v>
      </c>
      <c r="L259" s="118" t="s">
        <v>1940</v>
      </c>
      <c r="M259" s="118" t="s">
        <v>1940</v>
      </c>
      <c r="N259" s="118" t="s">
        <v>1940</v>
      </c>
    </row>
    <row r="260" spans="1:14">
      <c r="A260" s="117" t="s">
        <v>1940</v>
      </c>
      <c r="B260" s="117" t="s">
        <v>1940</v>
      </c>
      <c r="C260" s="117" t="s">
        <v>1940</v>
      </c>
      <c r="D260" s="118" t="s">
        <v>1940</v>
      </c>
      <c r="E260" s="118" t="s">
        <v>1940</v>
      </c>
      <c r="F260" s="118" t="s">
        <v>1940</v>
      </c>
      <c r="G260" s="118" t="s">
        <v>1940</v>
      </c>
      <c r="H260" s="118" t="s">
        <v>1940</v>
      </c>
      <c r="I260" s="118" t="s">
        <v>1940</v>
      </c>
      <c r="J260" s="118" t="s">
        <v>1940</v>
      </c>
      <c r="K260" s="118" t="s">
        <v>1940</v>
      </c>
      <c r="L260" s="118" t="s">
        <v>1940</v>
      </c>
      <c r="M260" s="118" t="s">
        <v>1940</v>
      </c>
      <c r="N260" s="118" t="s">
        <v>1940</v>
      </c>
    </row>
    <row r="261" spans="1:14">
      <c r="A261" s="86" t="s">
        <v>184</v>
      </c>
      <c r="B261" s="117" t="s">
        <v>1940</v>
      </c>
      <c r="C261" s="117" t="s">
        <v>1940</v>
      </c>
      <c r="D261" s="118" t="s">
        <v>1940</v>
      </c>
      <c r="E261" s="118" t="s">
        <v>1940</v>
      </c>
      <c r="F261" s="118" t="s">
        <v>1940</v>
      </c>
      <c r="G261" s="118" t="s">
        <v>1940</v>
      </c>
      <c r="H261" s="118" t="s">
        <v>1940</v>
      </c>
      <c r="I261" s="118" t="s">
        <v>1940</v>
      </c>
      <c r="J261" s="118" t="s">
        <v>1940</v>
      </c>
      <c r="K261" s="118" t="s">
        <v>1940</v>
      </c>
      <c r="L261" s="118" t="s">
        <v>1940</v>
      </c>
      <c r="M261" s="118" t="s">
        <v>1940</v>
      </c>
      <c r="N261" s="118" t="s">
        <v>1940</v>
      </c>
    </row>
    <row r="262" spans="1:14">
      <c r="A262" s="86" t="s">
        <v>92</v>
      </c>
      <c r="B262" s="117" t="s">
        <v>1940</v>
      </c>
      <c r="C262" s="117" t="s">
        <v>1940</v>
      </c>
      <c r="D262" s="118" t="s">
        <v>1940</v>
      </c>
      <c r="E262" s="118" t="s">
        <v>1940</v>
      </c>
      <c r="F262" s="118" t="s">
        <v>1940</v>
      </c>
      <c r="G262" s="118" t="s">
        <v>1940</v>
      </c>
      <c r="H262" s="118" t="s">
        <v>1940</v>
      </c>
      <c r="I262" s="118" t="s">
        <v>1940</v>
      </c>
      <c r="J262" s="118" t="s">
        <v>1940</v>
      </c>
      <c r="K262" s="118" t="s">
        <v>1940</v>
      </c>
      <c r="L262" s="118" t="s">
        <v>1940</v>
      </c>
      <c r="M262" s="118" t="s">
        <v>1940</v>
      </c>
      <c r="N262" s="118" t="s">
        <v>1940</v>
      </c>
    </row>
    <row r="263" spans="1:14">
      <c r="A263" s="86" t="s">
        <v>167</v>
      </c>
      <c r="B263" s="117" t="s">
        <v>1940</v>
      </c>
      <c r="C263" s="117" t="s">
        <v>1940</v>
      </c>
      <c r="D263" s="118" t="s">
        <v>1940</v>
      </c>
      <c r="E263" s="118" t="s">
        <v>1940</v>
      </c>
      <c r="F263" s="118" t="s">
        <v>1940</v>
      </c>
      <c r="G263" s="118" t="s">
        <v>1940</v>
      </c>
      <c r="H263" s="118" t="s">
        <v>1940</v>
      </c>
      <c r="I263" s="118" t="s">
        <v>1940</v>
      </c>
      <c r="J263" s="118" t="s">
        <v>1940</v>
      </c>
      <c r="K263" s="118" t="s">
        <v>1940</v>
      </c>
      <c r="L263" s="118" t="s">
        <v>1940</v>
      </c>
      <c r="M263" s="118" t="s">
        <v>1940</v>
      </c>
      <c r="N263" s="118" t="s">
        <v>1940</v>
      </c>
    </row>
    <row r="264" spans="1:14">
      <c r="A264" s="86" t="s">
        <v>175</v>
      </c>
      <c r="B264" s="117" t="s">
        <v>1940</v>
      </c>
      <c r="C264" s="117" t="s">
        <v>1940</v>
      </c>
      <c r="D264" s="118" t="s">
        <v>1940</v>
      </c>
      <c r="E264" s="118" t="s">
        <v>1940</v>
      </c>
      <c r="F264" s="118" t="s">
        <v>1940</v>
      </c>
      <c r="G264" s="118" t="s">
        <v>1940</v>
      </c>
      <c r="H264" s="118" t="s">
        <v>1940</v>
      </c>
      <c r="I264" s="118" t="s">
        <v>1940</v>
      </c>
      <c r="J264" s="118" t="s">
        <v>1940</v>
      </c>
      <c r="K264" s="118" t="s">
        <v>1940</v>
      </c>
      <c r="L264" s="118" t="s">
        <v>1940</v>
      </c>
      <c r="M264" s="118" t="s">
        <v>1940</v>
      </c>
      <c r="N264" s="118" t="s">
        <v>1940</v>
      </c>
    </row>
    <row r="265" spans="1:14">
      <c r="A265" s="86" t="s">
        <v>181</v>
      </c>
      <c r="B265" s="117" t="s">
        <v>1940</v>
      </c>
      <c r="C265" s="117" t="s">
        <v>1940</v>
      </c>
      <c r="D265" s="118" t="s">
        <v>1940</v>
      </c>
      <c r="E265" s="118" t="s">
        <v>1940</v>
      </c>
      <c r="F265" s="118" t="s">
        <v>1940</v>
      </c>
      <c r="G265" s="118" t="s">
        <v>1940</v>
      </c>
      <c r="H265" s="118" t="s">
        <v>1940</v>
      </c>
      <c r="I265" s="118" t="s">
        <v>1940</v>
      </c>
      <c r="J265" s="118" t="s">
        <v>1940</v>
      </c>
      <c r="K265" s="118" t="s">
        <v>1940</v>
      </c>
      <c r="L265" s="118" t="s">
        <v>1940</v>
      </c>
      <c r="M265" s="118" t="s">
        <v>1940</v>
      </c>
      <c r="N265" s="118" t="s">
        <v>1940</v>
      </c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1"/>
      <c r="D271" s="1"/>
      <c r="E271" s="1"/>
      <c r="F271" s="1"/>
    </row>
    <row r="272" spans="1:14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3" type="noConversion"/>
  <dataValidations count="3">
    <dataValidation allowBlank="1" showInputMessage="1" showErrorMessage="1" sqref="A32 J7 A34:H34 A263 A265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54.140625" style="2" bestFit="1" customWidth="1"/>
    <col min="2" max="2" width="49.42578125" style="2" bestFit="1" customWidth="1"/>
    <col min="3" max="3" width="12.42578125" style="2" customWidth="1"/>
    <col min="4" max="4" width="13.42578125" style="2" customWidth="1"/>
    <col min="5" max="5" width="11.42578125" style="2" customWidth="1"/>
    <col min="6" max="6" width="12" style="2" bestFit="1" customWidth="1"/>
    <col min="7" max="7" width="13.7109375" style="1" customWidth="1"/>
    <col min="8" max="8" width="10.7109375" style="1" bestFit="1" customWidth="1"/>
    <col min="9" max="9" width="30.85546875" style="1" customWidth="1"/>
    <col min="10" max="10" width="11.28515625" style="1" bestFit="1" customWidth="1"/>
    <col min="11" max="11" width="21.5703125" style="1" customWidth="1"/>
    <col min="12" max="12" width="25.85546875" style="1" customWidth="1"/>
    <col min="13" max="13" width="24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124</v>
      </c>
      <c r="B1" s="36" t="s" vm="1">
        <v>191</v>
      </c>
    </row>
    <row r="2" spans="1:13">
      <c r="A2" s="36" t="s">
        <v>123</v>
      </c>
      <c r="B2" s="36" t="s">
        <v>192</v>
      </c>
    </row>
    <row r="3" spans="1:13">
      <c r="A3" s="36" t="s">
        <v>125</v>
      </c>
      <c r="B3" s="36" t="s">
        <v>193</v>
      </c>
    </row>
    <row r="4" spans="1:13">
      <c r="A4" s="36" t="s">
        <v>126</v>
      </c>
      <c r="B4" s="36">
        <v>2142</v>
      </c>
    </row>
    <row r="5" spans="1:13" ht="18.75">
      <c r="A5" s="139" t="s">
        <v>189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3" s="3" customFormat="1">
      <c r="A6" s="37" t="s">
        <v>95</v>
      </c>
      <c r="B6" s="38" t="s">
        <v>34</v>
      </c>
      <c r="C6" s="38" t="s">
        <v>99</v>
      </c>
      <c r="D6" s="38" t="s">
        <v>97</v>
      </c>
      <c r="E6" s="38" t="s">
        <v>49</v>
      </c>
      <c r="F6" s="38" t="s">
        <v>83</v>
      </c>
      <c r="G6" s="38" t="s">
        <v>169</v>
      </c>
      <c r="H6" s="38" t="s">
        <v>168</v>
      </c>
      <c r="I6" s="38" t="s">
        <v>183</v>
      </c>
      <c r="J6" s="38" t="s">
        <v>46</v>
      </c>
      <c r="K6" s="38" t="s">
        <v>45</v>
      </c>
      <c r="L6" s="38" t="s">
        <v>127</v>
      </c>
      <c r="M6" s="41" t="s">
        <v>129</v>
      </c>
    </row>
    <row r="7" spans="1:13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10" t="s">
        <v>1940</v>
      </c>
      <c r="G7" s="26" t="s">
        <v>176</v>
      </c>
      <c r="H7" s="110" t="s">
        <v>1940</v>
      </c>
      <c r="I7" s="12" t="s">
        <v>172</v>
      </c>
      <c r="J7" s="12" t="s">
        <v>172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5" t="s">
        <v>186</v>
      </c>
      <c r="B9" s="112" t="s">
        <v>1940</v>
      </c>
      <c r="C9" s="112" t="s">
        <v>1940</v>
      </c>
      <c r="D9" s="112" t="s">
        <v>1940</v>
      </c>
      <c r="E9" s="112" t="s">
        <v>1940</v>
      </c>
      <c r="F9" s="112" t="s">
        <v>1940</v>
      </c>
      <c r="G9" s="112" t="s">
        <v>1940</v>
      </c>
      <c r="H9" s="112" t="s">
        <v>1940</v>
      </c>
      <c r="I9" s="60">
        <v>1.176042638</v>
      </c>
      <c r="J9" s="60">
        <v>859836.0464505899</v>
      </c>
      <c r="K9" s="112" t="s">
        <v>1940</v>
      </c>
      <c r="L9" s="61">
        <f>IFERROR(J9/$J$9,0)</f>
        <v>1</v>
      </c>
      <c r="M9" s="61">
        <f>J9/'סכום נכסי הקרן'!$C$41</f>
        <v>0.22684832169641031</v>
      </c>
    </row>
    <row r="10" spans="1:13">
      <c r="A10" s="56" t="s">
        <v>163</v>
      </c>
      <c r="B10" s="113" t="s">
        <v>1940</v>
      </c>
      <c r="C10" s="113" t="s">
        <v>1940</v>
      </c>
      <c r="D10" s="113" t="s">
        <v>1940</v>
      </c>
      <c r="E10" s="113" t="s">
        <v>1940</v>
      </c>
      <c r="F10" s="113" t="s">
        <v>1940</v>
      </c>
      <c r="G10" s="113" t="s">
        <v>1940</v>
      </c>
      <c r="H10" s="113" t="s">
        <v>1940</v>
      </c>
      <c r="I10" s="113" t="s">
        <v>1940</v>
      </c>
      <c r="J10" s="63">
        <v>207809.05829213699</v>
      </c>
      <c r="K10" s="113" t="s">
        <v>1940</v>
      </c>
      <c r="L10" s="64">
        <f t="shared" ref="L10:L67" si="0">IFERROR(J10/$J$9,0)</f>
        <v>0.24168451549568601</v>
      </c>
      <c r="M10" s="64">
        <f>J10/'סכום נכסי הקרן'!$C$41</f>
        <v>5.4825726720206441E-2</v>
      </c>
    </row>
    <row r="11" spans="1:13">
      <c r="A11" s="57" t="s">
        <v>187</v>
      </c>
      <c r="B11" s="113" t="s">
        <v>1940</v>
      </c>
      <c r="C11" s="113" t="s">
        <v>1940</v>
      </c>
      <c r="D11" s="113" t="s">
        <v>1940</v>
      </c>
      <c r="E11" s="113" t="s">
        <v>1940</v>
      </c>
      <c r="F11" s="113" t="s">
        <v>1940</v>
      </c>
      <c r="G11" s="113" t="s">
        <v>1940</v>
      </c>
      <c r="H11" s="113" t="s">
        <v>1940</v>
      </c>
      <c r="I11" s="113" t="s">
        <v>1940</v>
      </c>
      <c r="J11" s="63">
        <v>207809.05829213699</v>
      </c>
      <c r="K11" s="113" t="s">
        <v>1940</v>
      </c>
      <c r="L11" s="64">
        <f t="shared" si="0"/>
        <v>0.24168451549568601</v>
      </c>
      <c r="M11" s="64">
        <f>J11/'סכום נכסי הקרן'!$C$41</f>
        <v>5.4825726720206441E-2</v>
      </c>
    </row>
    <row r="12" spans="1:13">
      <c r="A12" s="58" t="s">
        <v>889</v>
      </c>
      <c r="B12" s="54" t="s">
        <v>890</v>
      </c>
      <c r="C12" s="65" t="s">
        <v>100</v>
      </c>
      <c r="D12" s="54" t="s">
        <v>891</v>
      </c>
      <c r="E12" s="65" t="s">
        <v>892</v>
      </c>
      <c r="F12" s="65" t="s">
        <v>111</v>
      </c>
      <c r="G12" s="66">
        <v>890347.62159</v>
      </c>
      <c r="H12" s="67">
        <v>1855</v>
      </c>
      <c r="I12" s="116" t="s">
        <v>1940</v>
      </c>
      <c r="J12" s="66">
        <v>16515.948380495</v>
      </c>
      <c r="K12" s="68">
        <v>8.7068857924514041E-3</v>
      </c>
      <c r="L12" s="68">
        <f t="shared" si="0"/>
        <v>1.9208253071818712E-2</v>
      </c>
      <c r="M12" s="68">
        <f>J12/'סכום נכסי הקרן'!$C$41</f>
        <v>4.3573599720619924E-3</v>
      </c>
    </row>
    <row r="13" spans="1:13">
      <c r="A13" s="58" t="s">
        <v>893</v>
      </c>
      <c r="B13" s="54" t="s">
        <v>894</v>
      </c>
      <c r="C13" s="65" t="s">
        <v>100</v>
      </c>
      <c r="D13" s="54" t="s">
        <v>891</v>
      </c>
      <c r="E13" s="65" t="s">
        <v>892</v>
      </c>
      <c r="F13" s="65" t="s">
        <v>111</v>
      </c>
      <c r="G13" s="66">
        <v>1758690</v>
      </c>
      <c r="H13" s="67">
        <v>1850</v>
      </c>
      <c r="I13" s="116" t="s">
        <v>1940</v>
      </c>
      <c r="J13" s="66">
        <v>32535.764999999999</v>
      </c>
      <c r="K13" s="68">
        <v>3.6080024871089134E-2</v>
      </c>
      <c r="L13" s="68">
        <f t="shared" si="0"/>
        <v>3.783949874433376E-2</v>
      </c>
      <c r="M13" s="68">
        <f>J13/'סכום נכסי הקרן'!$C$41</f>
        <v>8.5838267839855389E-3</v>
      </c>
    </row>
    <row r="14" spans="1:13">
      <c r="A14" s="58" t="s">
        <v>895</v>
      </c>
      <c r="B14" s="54" t="s">
        <v>896</v>
      </c>
      <c r="C14" s="65" t="s">
        <v>100</v>
      </c>
      <c r="D14" s="54" t="s">
        <v>891</v>
      </c>
      <c r="E14" s="65" t="s">
        <v>892</v>
      </c>
      <c r="F14" s="65" t="s">
        <v>111</v>
      </c>
      <c r="G14" s="66">
        <v>401039.54182099999</v>
      </c>
      <c r="H14" s="67">
        <v>3429</v>
      </c>
      <c r="I14" s="116" t="s">
        <v>1940</v>
      </c>
      <c r="J14" s="66">
        <v>13751.645889026999</v>
      </c>
      <c r="K14" s="68">
        <v>5.8482316220416462E-3</v>
      </c>
      <c r="L14" s="68">
        <f t="shared" si="0"/>
        <v>1.5993334945416517E-2</v>
      </c>
      <c r="M14" s="68">
        <f>J14/'סכום נכסי הקרן'!$C$41</f>
        <v>3.628061190696287E-3</v>
      </c>
    </row>
    <row r="15" spans="1:13">
      <c r="A15" s="58" t="s">
        <v>897</v>
      </c>
      <c r="B15" s="54" t="s">
        <v>898</v>
      </c>
      <c r="C15" s="65" t="s">
        <v>100</v>
      </c>
      <c r="D15" s="54" t="s">
        <v>899</v>
      </c>
      <c r="E15" s="65" t="s">
        <v>892</v>
      </c>
      <c r="F15" s="65" t="s">
        <v>111</v>
      </c>
      <c r="G15" s="66">
        <v>204753.20789999998</v>
      </c>
      <c r="H15" s="67">
        <v>1848</v>
      </c>
      <c r="I15" s="116" t="s">
        <v>1940</v>
      </c>
      <c r="J15" s="66">
        <v>3783.8392819920005</v>
      </c>
      <c r="K15" s="68">
        <v>3.0365317430569951E-3</v>
      </c>
      <c r="L15" s="68">
        <f t="shared" si="0"/>
        <v>4.4006520750225807E-3</v>
      </c>
      <c r="M15" s="68">
        <f>J15/'סכום נכסי הקרן'!$C$41</f>
        <v>9.9828053758869799E-4</v>
      </c>
    </row>
    <row r="16" spans="1:13">
      <c r="A16" s="58" t="s">
        <v>900</v>
      </c>
      <c r="B16" s="54" t="s">
        <v>901</v>
      </c>
      <c r="C16" s="65" t="s">
        <v>100</v>
      </c>
      <c r="D16" s="54" t="s">
        <v>899</v>
      </c>
      <c r="E16" s="65" t="s">
        <v>892</v>
      </c>
      <c r="F16" s="65" t="s">
        <v>111</v>
      </c>
      <c r="G16" s="66">
        <v>391127.77662799996</v>
      </c>
      <c r="H16" s="67">
        <v>3393</v>
      </c>
      <c r="I16" s="116" t="s">
        <v>1940</v>
      </c>
      <c r="J16" s="66">
        <v>13270.96546098</v>
      </c>
      <c r="K16" s="68">
        <v>3.0631945541443406E-3</v>
      </c>
      <c r="L16" s="68">
        <f t="shared" si="0"/>
        <v>1.5434297638209809E-2</v>
      </c>
      <c r="M16" s="68">
        <f>J16/'סכום נכסי הקרן'!$C$41</f>
        <v>3.5012445157907648E-3</v>
      </c>
    </row>
    <row r="17" spans="1:13">
      <c r="A17" s="58" t="s">
        <v>902</v>
      </c>
      <c r="B17" s="54" t="s">
        <v>903</v>
      </c>
      <c r="C17" s="65" t="s">
        <v>100</v>
      </c>
      <c r="D17" s="54" t="s">
        <v>904</v>
      </c>
      <c r="E17" s="65" t="s">
        <v>892</v>
      </c>
      <c r="F17" s="65" t="s">
        <v>111</v>
      </c>
      <c r="G17" s="66">
        <v>177375</v>
      </c>
      <c r="H17" s="67">
        <v>17740</v>
      </c>
      <c r="I17" s="116" t="s">
        <v>1940</v>
      </c>
      <c r="J17" s="66">
        <v>31466.324710000001</v>
      </c>
      <c r="K17" s="68">
        <v>1.6284750440962122E-2</v>
      </c>
      <c r="L17" s="68">
        <f t="shared" si="0"/>
        <v>3.6595726406090143E-2</v>
      </c>
      <c r="M17" s="68">
        <f>J17/'סכום נכסי הקרן'!$C$41</f>
        <v>8.3016791164825538E-3</v>
      </c>
    </row>
    <row r="18" spans="1:13">
      <c r="A18" s="58" t="s">
        <v>905</v>
      </c>
      <c r="B18" s="54" t="s">
        <v>906</v>
      </c>
      <c r="C18" s="65" t="s">
        <v>100</v>
      </c>
      <c r="D18" s="54" t="s">
        <v>904</v>
      </c>
      <c r="E18" s="65" t="s">
        <v>892</v>
      </c>
      <c r="F18" s="65" t="s">
        <v>111</v>
      </c>
      <c r="G18" s="66">
        <v>19451.554751</v>
      </c>
      <c r="H18" s="67">
        <v>18340</v>
      </c>
      <c r="I18" s="116" t="s">
        <v>1940</v>
      </c>
      <c r="J18" s="66">
        <v>3567.4151412419997</v>
      </c>
      <c r="K18" s="68">
        <v>1.8695533548063288E-3</v>
      </c>
      <c r="L18" s="68">
        <f t="shared" si="0"/>
        <v>4.1489481116409556E-3</v>
      </c>
      <c r="M18" s="68">
        <f>J18/'סכום נכסי הקרן'!$C$41</f>
        <v>9.4118191593124147E-4</v>
      </c>
    </row>
    <row r="19" spans="1:13">
      <c r="A19" s="58" t="s">
        <v>907</v>
      </c>
      <c r="B19" s="54" t="s">
        <v>908</v>
      </c>
      <c r="C19" s="65" t="s">
        <v>100</v>
      </c>
      <c r="D19" s="54" t="s">
        <v>904</v>
      </c>
      <c r="E19" s="65" t="s">
        <v>892</v>
      </c>
      <c r="F19" s="65" t="s">
        <v>111</v>
      </c>
      <c r="G19" s="66">
        <v>27859.370363999995</v>
      </c>
      <c r="H19" s="67">
        <v>33260</v>
      </c>
      <c r="I19" s="116" t="s">
        <v>1940</v>
      </c>
      <c r="J19" s="66">
        <v>9266.0265829169984</v>
      </c>
      <c r="K19" s="68">
        <v>3.3346644000969536E-3</v>
      </c>
      <c r="L19" s="68">
        <f t="shared" si="0"/>
        <v>1.0776503987204573E-2</v>
      </c>
      <c r="M19" s="68">
        <f>J19/'סכום נכסי הקרן'!$C$41</f>
        <v>2.4446318432520312E-3</v>
      </c>
    </row>
    <row r="20" spans="1:13">
      <c r="A20" s="58" t="s">
        <v>909</v>
      </c>
      <c r="B20" s="54" t="s">
        <v>910</v>
      </c>
      <c r="C20" s="65" t="s">
        <v>100</v>
      </c>
      <c r="D20" s="54" t="s">
        <v>904</v>
      </c>
      <c r="E20" s="65" t="s">
        <v>892</v>
      </c>
      <c r="F20" s="65" t="s">
        <v>111</v>
      </c>
      <c r="G20" s="66">
        <v>85156.727633000002</v>
      </c>
      <c r="H20" s="67">
        <v>18500</v>
      </c>
      <c r="I20" s="116" t="s">
        <v>1940</v>
      </c>
      <c r="J20" s="66">
        <v>15753.994612012999</v>
      </c>
      <c r="K20" s="68">
        <v>2.7182634657448137E-3</v>
      </c>
      <c r="L20" s="68">
        <f t="shared" si="0"/>
        <v>1.8322091376659091E-2</v>
      </c>
      <c r="M20" s="68">
        <f>J20/'סכום נכסי הקרן'!$C$41</f>
        <v>4.1563356787633864E-3</v>
      </c>
    </row>
    <row r="21" spans="1:13">
      <c r="A21" s="58" t="s">
        <v>911</v>
      </c>
      <c r="B21" s="54" t="s">
        <v>912</v>
      </c>
      <c r="C21" s="65" t="s">
        <v>100</v>
      </c>
      <c r="D21" s="54" t="s">
        <v>913</v>
      </c>
      <c r="E21" s="65" t="s">
        <v>892</v>
      </c>
      <c r="F21" s="65" t="s">
        <v>111</v>
      </c>
      <c r="G21" s="66">
        <v>1181777</v>
      </c>
      <c r="H21" s="67">
        <v>1833</v>
      </c>
      <c r="I21" s="116" t="s">
        <v>1940</v>
      </c>
      <c r="J21" s="66">
        <v>21661.972409999998</v>
      </c>
      <c r="K21" s="68">
        <v>1.837289560526802E-2</v>
      </c>
      <c r="L21" s="68">
        <f t="shared" si="0"/>
        <v>2.519314292465499E-2</v>
      </c>
      <c r="M21" s="68">
        <f>J21/'סכום נכסי הקרן'!$C$41</f>
        <v>5.7150221907157784E-3</v>
      </c>
    </row>
    <row r="22" spans="1:13">
      <c r="A22" s="58" t="s">
        <v>914</v>
      </c>
      <c r="B22" s="54" t="s">
        <v>915</v>
      </c>
      <c r="C22" s="65" t="s">
        <v>100</v>
      </c>
      <c r="D22" s="54" t="s">
        <v>913</v>
      </c>
      <c r="E22" s="65" t="s">
        <v>892</v>
      </c>
      <c r="F22" s="65" t="s">
        <v>111</v>
      </c>
      <c r="G22" s="66">
        <v>88028.533867999999</v>
      </c>
      <c r="H22" s="67">
        <v>2759</v>
      </c>
      <c r="I22" s="116" t="s">
        <v>1940</v>
      </c>
      <c r="J22" s="66">
        <v>2428.7072494040003</v>
      </c>
      <c r="K22" s="68">
        <v>1.3247585111169902E-2</v>
      </c>
      <c r="L22" s="68">
        <f t="shared" si="0"/>
        <v>2.8246166922516486E-3</v>
      </c>
      <c r="M22" s="68">
        <f>J22/'סכום נכסי הקרן'!$C$41</f>
        <v>6.4075955607295241E-4</v>
      </c>
    </row>
    <row r="23" spans="1:13">
      <c r="A23" s="58" t="s">
        <v>916</v>
      </c>
      <c r="B23" s="54" t="s">
        <v>917</v>
      </c>
      <c r="C23" s="65" t="s">
        <v>100</v>
      </c>
      <c r="D23" s="54" t="s">
        <v>913</v>
      </c>
      <c r="E23" s="65" t="s">
        <v>892</v>
      </c>
      <c r="F23" s="65" t="s">
        <v>111</v>
      </c>
      <c r="G23" s="66">
        <v>860423.83906499995</v>
      </c>
      <c r="H23" s="67">
        <v>1860</v>
      </c>
      <c r="I23" s="116" t="s">
        <v>1940</v>
      </c>
      <c r="J23" s="66">
        <v>16003.883406609</v>
      </c>
      <c r="K23" s="68">
        <v>4.1975518816258764E-3</v>
      </c>
      <c r="L23" s="68">
        <f t="shared" si="0"/>
        <v>1.8612715148048468E-2</v>
      </c>
      <c r="M23" s="68">
        <f>J23/'סכום נכסי הקרן'!$C$41</f>
        <v>4.2222631935481484E-3</v>
      </c>
    </row>
    <row r="24" spans="1:13">
      <c r="A24" s="58" t="s">
        <v>918</v>
      </c>
      <c r="B24" s="54" t="s">
        <v>919</v>
      </c>
      <c r="C24" s="65" t="s">
        <v>100</v>
      </c>
      <c r="D24" s="54" t="s">
        <v>913</v>
      </c>
      <c r="E24" s="65" t="s">
        <v>892</v>
      </c>
      <c r="F24" s="65" t="s">
        <v>111</v>
      </c>
      <c r="G24" s="66">
        <v>181241.716224</v>
      </c>
      <c r="H24" s="67">
        <v>1841</v>
      </c>
      <c r="I24" s="116" t="s">
        <v>1940</v>
      </c>
      <c r="J24" s="66">
        <v>3336.6599957339999</v>
      </c>
      <c r="K24" s="68">
        <v>2.4649437523631391E-3</v>
      </c>
      <c r="L24" s="68">
        <f t="shared" si="0"/>
        <v>3.8805770117544608E-3</v>
      </c>
      <c r="M24" s="68">
        <f>J24/'סכום נכסי הקרן'!$C$41</f>
        <v>8.8030238233017058E-4</v>
      </c>
    </row>
    <row r="25" spans="1:13">
      <c r="A25" s="58" t="s">
        <v>920</v>
      </c>
      <c r="B25" s="54" t="s">
        <v>921</v>
      </c>
      <c r="C25" s="65" t="s">
        <v>100</v>
      </c>
      <c r="D25" s="54" t="s">
        <v>913</v>
      </c>
      <c r="E25" s="65" t="s">
        <v>892</v>
      </c>
      <c r="F25" s="65" t="s">
        <v>111</v>
      </c>
      <c r="G25" s="66">
        <v>723629.40466500004</v>
      </c>
      <c r="H25" s="67">
        <v>3381</v>
      </c>
      <c r="I25" s="116" t="s">
        <v>1940</v>
      </c>
      <c r="J25" s="66">
        <v>24465.910171723997</v>
      </c>
      <c r="K25" s="68">
        <v>4.5689246663617724E-3</v>
      </c>
      <c r="L25" s="68">
        <f t="shared" si="0"/>
        <v>2.845415736258031E-2</v>
      </c>
      <c r="M25" s="68">
        <f>J25/'סכום נכסי הקרן'!$C$41</f>
        <v>6.4547778429869E-3</v>
      </c>
    </row>
    <row r="26" spans="1:13">
      <c r="A26" s="115" t="s">
        <v>1940</v>
      </c>
      <c r="B26" s="116" t="s">
        <v>1940</v>
      </c>
      <c r="C26" s="116" t="s">
        <v>1940</v>
      </c>
      <c r="D26" s="116" t="s">
        <v>1940</v>
      </c>
      <c r="E26" s="116" t="s">
        <v>1940</v>
      </c>
      <c r="F26" s="116" t="s">
        <v>1940</v>
      </c>
      <c r="G26" s="116" t="s">
        <v>1940</v>
      </c>
      <c r="H26" s="116" t="s">
        <v>1940</v>
      </c>
      <c r="I26" s="116" t="s">
        <v>1940</v>
      </c>
      <c r="J26" s="116" t="s">
        <v>1940</v>
      </c>
      <c r="K26" s="116" t="s">
        <v>1940</v>
      </c>
      <c r="L26" s="116" t="s">
        <v>1940</v>
      </c>
      <c r="M26" s="116" t="s">
        <v>1940</v>
      </c>
    </row>
    <row r="27" spans="1:13">
      <c r="A27" s="56" t="s">
        <v>162</v>
      </c>
      <c r="B27" s="113" t="s">
        <v>1940</v>
      </c>
      <c r="C27" s="113" t="s">
        <v>1940</v>
      </c>
      <c r="D27" s="113" t="s">
        <v>1940</v>
      </c>
      <c r="E27" s="113" t="s">
        <v>1940</v>
      </c>
      <c r="F27" s="113" t="s">
        <v>1940</v>
      </c>
      <c r="G27" s="113" t="s">
        <v>1940</v>
      </c>
      <c r="H27" s="113" t="s">
        <v>1940</v>
      </c>
      <c r="I27" s="63">
        <v>1.176042638</v>
      </c>
      <c r="J27" s="63">
        <v>652026.98815845302</v>
      </c>
      <c r="K27" s="113" t="s">
        <v>1940</v>
      </c>
      <c r="L27" s="64">
        <f t="shared" si="0"/>
        <v>0.75831548450431407</v>
      </c>
      <c r="M27" s="64">
        <f>J27/'סכום נכסי הקרן'!$C$41</f>
        <v>0.1720225949762039</v>
      </c>
    </row>
    <row r="28" spans="1:13">
      <c r="A28" s="57" t="s">
        <v>188</v>
      </c>
      <c r="B28" s="113" t="s">
        <v>1940</v>
      </c>
      <c r="C28" s="113" t="s">
        <v>1940</v>
      </c>
      <c r="D28" s="113" t="s">
        <v>1940</v>
      </c>
      <c r="E28" s="113" t="s">
        <v>1940</v>
      </c>
      <c r="F28" s="113" t="s">
        <v>1940</v>
      </c>
      <c r="G28" s="113" t="s">
        <v>1940</v>
      </c>
      <c r="H28" s="113" t="s">
        <v>1940</v>
      </c>
      <c r="I28" s="63">
        <v>1.176042638</v>
      </c>
      <c r="J28" s="63">
        <v>652026.98815845302</v>
      </c>
      <c r="K28" s="113" t="s">
        <v>1940</v>
      </c>
      <c r="L28" s="64">
        <f t="shared" si="0"/>
        <v>0.75831548450431407</v>
      </c>
      <c r="M28" s="64">
        <f>J28/'סכום נכסי הקרן'!$C$41</f>
        <v>0.1720225949762039</v>
      </c>
    </row>
    <row r="29" spans="1:13">
      <c r="A29" s="58" t="s">
        <v>922</v>
      </c>
      <c r="B29" s="54" t="s">
        <v>923</v>
      </c>
      <c r="C29" s="65" t="s">
        <v>24</v>
      </c>
      <c r="D29" s="116" t="s">
        <v>1940</v>
      </c>
      <c r="E29" s="65" t="s">
        <v>892</v>
      </c>
      <c r="F29" s="65" t="s">
        <v>110</v>
      </c>
      <c r="G29" s="66">
        <v>200362.08876100005</v>
      </c>
      <c r="H29" s="67">
        <v>6579.6</v>
      </c>
      <c r="I29" s="116" t="s">
        <v>1940</v>
      </c>
      <c r="J29" s="66">
        <v>47814.828019911984</v>
      </c>
      <c r="K29" s="68">
        <v>4.4812254749286825E-3</v>
      </c>
      <c r="L29" s="68">
        <f t="shared" si="0"/>
        <v>5.5609238781383935E-2</v>
      </c>
      <c r="M29" s="68">
        <f>J29/'סכום נכסי הקרן'!$C$41</f>
        <v>1.2614862488371879E-2</v>
      </c>
    </row>
    <row r="30" spans="1:13">
      <c r="A30" s="58" t="s">
        <v>924</v>
      </c>
      <c r="B30" s="54" t="s">
        <v>925</v>
      </c>
      <c r="C30" s="65" t="s">
        <v>24</v>
      </c>
      <c r="D30" s="116" t="s">
        <v>1940</v>
      </c>
      <c r="E30" s="65" t="s">
        <v>892</v>
      </c>
      <c r="F30" s="65" t="s">
        <v>110</v>
      </c>
      <c r="G30" s="66">
        <v>152509.2107</v>
      </c>
      <c r="H30" s="67">
        <v>1866.48</v>
      </c>
      <c r="I30" s="116" t="s">
        <v>1940</v>
      </c>
      <c r="J30" s="66">
        <v>10324.451052873001</v>
      </c>
      <c r="K30" s="68">
        <v>1.0062662564867262E-2</v>
      </c>
      <c r="L30" s="68">
        <f t="shared" si="0"/>
        <v>1.200746478993573E-2</v>
      </c>
      <c r="M30" s="68">
        <f>J30/'סכום נכסי הקרן'!$C$41</f>
        <v>2.7238732354256602E-3</v>
      </c>
    </row>
    <row r="31" spans="1:13">
      <c r="A31" s="58" t="s">
        <v>926</v>
      </c>
      <c r="B31" s="54" t="s">
        <v>927</v>
      </c>
      <c r="C31" s="65" t="s">
        <v>24</v>
      </c>
      <c r="D31" s="116" t="s">
        <v>1940</v>
      </c>
      <c r="E31" s="65" t="s">
        <v>892</v>
      </c>
      <c r="F31" s="65" t="s">
        <v>110</v>
      </c>
      <c r="G31" s="66">
        <v>21678.995240000004</v>
      </c>
      <c r="H31" s="67">
        <v>4831.8</v>
      </c>
      <c r="I31" s="116" t="s">
        <v>1940</v>
      </c>
      <c r="J31" s="66">
        <v>3799.2306049069998</v>
      </c>
      <c r="K31" s="68">
        <v>1.1744775521366517E-3</v>
      </c>
      <c r="L31" s="68">
        <f t="shared" si="0"/>
        <v>4.4185523747117305E-3</v>
      </c>
      <c r="M31" s="68">
        <f>J31/'סכום נכסי הקרן'!$C$41</f>
        <v>1.0023411905310444E-3</v>
      </c>
    </row>
    <row r="32" spans="1:13">
      <c r="A32" s="58" t="s">
        <v>928</v>
      </c>
      <c r="B32" s="54" t="s">
        <v>929</v>
      </c>
      <c r="C32" s="65" t="s">
        <v>750</v>
      </c>
      <c r="D32" s="116" t="s">
        <v>1940</v>
      </c>
      <c r="E32" s="65" t="s">
        <v>892</v>
      </c>
      <c r="F32" s="65" t="s">
        <v>110</v>
      </c>
      <c r="G32" s="66">
        <v>53871.622552000008</v>
      </c>
      <c r="H32" s="67">
        <v>7266</v>
      </c>
      <c r="I32" s="116" t="s">
        <v>1940</v>
      </c>
      <c r="J32" s="66">
        <v>14197.209967138</v>
      </c>
      <c r="K32" s="68">
        <v>2.3895153050343762E-4</v>
      </c>
      <c r="L32" s="68">
        <f t="shared" si="0"/>
        <v>1.6511531501551019E-2</v>
      </c>
      <c r="M32" s="68">
        <f>J32/'סכום נכסי הקרן'!$C$41</f>
        <v>3.7456132097642581E-3</v>
      </c>
    </row>
    <row r="33" spans="1:13">
      <c r="A33" s="58" t="s">
        <v>930</v>
      </c>
      <c r="B33" s="54" t="s">
        <v>931</v>
      </c>
      <c r="C33" s="65" t="s">
        <v>750</v>
      </c>
      <c r="D33" s="116" t="s">
        <v>1940</v>
      </c>
      <c r="E33" s="65" t="s">
        <v>892</v>
      </c>
      <c r="F33" s="65" t="s">
        <v>110</v>
      </c>
      <c r="G33" s="66">
        <v>16937.698147999999</v>
      </c>
      <c r="H33" s="67">
        <v>17881</v>
      </c>
      <c r="I33" s="116" t="s">
        <v>1940</v>
      </c>
      <c r="J33" s="66">
        <v>10984.840306176</v>
      </c>
      <c r="K33" s="68">
        <v>1.5481896413828723E-4</v>
      </c>
      <c r="L33" s="68">
        <f t="shared" si="0"/>
        <v>1.2775505692650952E-2</v>
      </c>
      <c r="M33" s="68">
        <f>J33/'סכום נכסי הקרן'!$C$41</f>
        <v>2.8981020252008046E-3</v>
      </c>
    </row>
    <row r="34" spans="1:13">
      <c r="A34" s="58" t="s">
        <v>932</v>
      </c>
      <c r="B34" s="54" t="s">
        <v>933</v>
      </c>
      <c r="C34" s="65" t="s">
        <v>750</v>
      </c>
      <c r="D34" s="116" t="s">
        <v>1940</v>
      </c>
      <c r="E34" s="65" t="s">
        <v>892</v>
      </c>
      <c r="F34" s="65" t="s">
        <v>110</v>
      </c>
      <c r="G34" s="66">
        <v>63967.001263999991</v>
      </c>
      <c r="H34" s="67">
        <v>3760</v>
      </c>
      <c r="I34" s="116" t="s">
        <v>1940</v>
      </c>
      <c r="J34" s="66">
        <v>8723.5125907900001</v>
      </c>
      <c r="K34" s="68">
        <v>7.0693843782889556E-5</v>
      </c>
      <c r="L34" s="68">
        <f t="shared" si="0"/>
        <v>1.0145553477085231E-2</v>
      </c>
      <c r="M34" s="68">
        <f>J34/'סכום נכסי הקרן'!$C$41</f>
        <v>2.3015017789579646E-3</v>
      </c>
    </row>
    <row r="35" spans="1:13">
      <c r="A35" s="58" t="s">
        <v>934</v>
      </c>
      <c r="B35" s="54" t="s">
        <v>935</v>
      </c>
      <c r="C35" s="65" t="s">
        <v>750</v>
      </c>
      <c r="D35" s="116" t="s">
        <v>1940</v>
      </c>
      <c r="E35" s="65" t="s">
        <v>892</v>
      </c>
      <c r="F35" s="65" t="s">
        <v>110</v>
      </c>
      <c r="G35" s="66">
        <v>69700.490510000003</v>
      </c>
      <c r="H35" s="67">
        <v>3487.98</v>
      </c>
      <c r="I35" s="66">
        <v>1.176042638</v>
      </c>
      <c r="J35" s="66">
        <v>8818.9178082300004</v>
      </c>
      <c r="K35" s="68">
        <v>3.6020925328165377E-3</v>
      </c>
      <c r="L35" s="68">
        <f t="shared" si="0"/>
        <v>1.0256510929769185E-2</v>
      </c>
      <c r="M35" s="68">
        <f>J35/'סכום נכסי הקרן'!$C$41</f>
        <v>2.3266722908790284E-3</v>
      </c>
    </row>
    <row r="36" spans="1:13">
      <c r="A36" s="58" t="s">
        <v>936</v>
      </c>
      <c r="B36" s="54" t="s">
        <v>937</v>
      </c>
      <c r="C36" s="65" t="s">
        <v>24</v>
      </c>
      <c r="D36" s="116" t="s">
        <v>1940</v>
      </c>
      <c r="E36" s="65" t="s">
        <v>892</v>
      </c>
      <c r="F36" s="65" t="s">
        <v>118</v>
      </c>
      <c r="G36" s="66">
        <v>97391.499668000004</v>
      </c>
      <c r="H36" s="67">
        <v>5340</v>
      </c>
      <c r="I36" s="116" t="s">
        <v>1940</v>
      </c>
      <c r="J36" s="66">
        <v>14245.254029990001</v>
      </c>
      <c r="K36" s="68">
        <v>1.394852414569935E-3</v>
      </c>
      <c r="L36" s="68">
        <f t="shared" si="0"/>
        <v>1.6567407343288904E-2</v>
      </c>
      <c r="M36" s="68">
        <f>J36/'סכום נכסי הקרן'!$C$41</f>
        <v>3.7582885506858713E-3</v>
      </c>
    </row>
    <row r="37" spans="1:13">
      <c r="A37" s="58" t="s">
        <v>938</v>
      </c>
      <c r="B37" s="54" t="s">
        <v>939</v>
      </c>
      <c r="C37" s="65" t="s">
        <v>101</v>
      </c>
      <c r="D37" s="116" t="s">
        <v>1940</v>
      </c>
      <c r="E37" s="65" t="s">
        <v>892</v>
      </c>
      <c r="F37" s="65" t="s">
        <v>110</v>
      </c>
      <c r="G37" s="66">
        <v>235696.75998800003</v>
      </c>
      <c r="H37" s="67">
        <v>1022.25</v>
      </c>
      <c r="I37" s="116" t="s">
        <v>1940</v>
      </c>
      <c r="J37" s="66">
        <v>8738.9305379310008</v>
      </c>
      <c r="K37" s="68">
        <v>1.2166162266646755E-3</v>
      </c>
      <c r="L37" s="68">
        <f t="shared" si="0"/>
        <v>1.0163484741079856E-2</v>
      </c>
      <c r="M37" s="68">
        <f>J37/'סכום נכסי הקרן'!$C$41</f>
        <v>2.3055694561010406E-3</v>
      </c>
    </row>
    <row r="38" spans="1:13">
      <c r="A38" s="58" t="s">
        <v>940</v>
      </c>
      <c r="B38" s="54" t="s">
        <v>941</v>
      </c>
      <c r="C38" s="65" t="s">
        <v>750</v>
      </c>
      <c r="D38" s="116" t="s">
        <v>1940</v>
      </c>
      <c r="E38" s="65" t="s">
        <v>892</v>
      </c>
      <c r="F38" s="65" t="s">
        <v>110</v>
      </c>
      <c r="G38" s="66">
        <v>76809.184297999993</v>
      </c>
      <c r="H38" s="67">
        <v>11399</v>
      </c>
      <c r="I38" s="116" t="s">
        <v>1940</v>
      </c>
      <c r="J38" s="66">
        <v>31756.122036053999</v>
      </c>
      <c r="K38" s="68">
        <v>5.6800603654622625E-4</v>
      </c>
      <c r="L38" s="68">
        <f t="shared" si="0"/>
        <v>3.6932764295174093E-2</v>
      </c>
      <c r="M38" s="68">
        <f>J38/'סכום נכסי הקרן'!$C$41</f>
        <v>8.3781355959693486E-3</v>
      </c>
    </row>
    <row r="39" spans="1:13">
      <c r="A39" s="58" t="s">
        <v>942</v>
      </c>
      <c r="B39" s="54" t="s">
        <v>943</v>
      </c>
      <c r="C39" s="65" t="s">
        <v>24</v>
      </c>
      <c r="D39" s="116" t="s">
        <v>1940</v>
      </c>
      <c r="E39" s="65" t="s">
        <v>892</v>
      </c>
      <c r="F39" s="65" t="s">
        <v>110</v>
      </c>
      <c r="G39" s="66">
        <v>33400.777549999999</v>
      </c>
      <c r="H39" s="67">
        <v>4819</v>
      </c>
      <c r="I39" s="116" t="s">
        <v>1940</v>
      </c>
      <c r="J39" s="66">
        <v>5837.9592461769998</v>
      </c>
      <c r="K39" s="68">
        <v>3.9680215263720566E-3</v>
      </c>
      <c r="L39" s="68">
        <f t="shared" si="0"/>
        <v>6.7896191027070132E-3</v>
      </c>
      <c r="M39" s="68">
        <f>J39/'סכום נכסי הקרן'!$C$41</f>
        <v>1.5402136984069732E-3</v>
      </c>
    </row>
    <row r="40" spans="1:13">
      <c r="A40" s="58" t="s">
        <v>944</v>
      </c>
      <c r="B40" s="54" t="s">
        <v>945</v>
      </c>
      <c r="C40" s="65" t="s">
        <v>750</v>
      </c>
      <c r="D40" s="116" t="s">
        <v>1940</v>
      </c>
      <c r="E40" s="65" t="s">
        <v>892</v>
      </c>
      <c r="F40" s="65" t="s">
        <v>110</v>
      </c>
      <c r="G40" s="66">
        <v>94379.253696</v>
      </c>
      <c r="H40" s="67">
        <v>6526.5</v>
      </c>
      <c r="I40" s="116" t="s">
        <v>1940</v>
      </c>
      <c r="J40" s="66">
        <v>22341.094046686994</v>
      </c>
      <c r="K40" s="68">
        <v>2.4521138671123564E-3</v>
      </c>
      <c r="L40" s="68">
        <f t="shared" si="0"/>
        <v>2.5982969821876169E-2</v>
      </c>
      <c r="M40" s="68">
        <f>J40/'סכום נכסי הקרן'!$C$41</f>
        <v>5.8941930967810864E-3</v>
      </c>
    </row>
    <row r="41" spans="1:13">
      <c r="A41" s="58" t="s">
        <v>946</v>
      </c>
      <c r="B41" s="54" t="s">
        <v>947</v>
      </c>
      <c r="C41" s="65" t="s">
        <v>750</v>
      </c>
      <c r="D41" s="116" t="s">
        <v>1940</v>
      </c>
      <c r="E41" s="65" t="s">
        <v>892</v>
      </c>
      <c r="F41" s="65" t="s">
        <v>110</v>
      </c>
      <c r="G41" s="66">
        <v>27817.175868999999</v>
      </c>
      <c r="H41" s="67">
        <v>5335</v>
      </c>
      <c r="I41" s="116" t="s">
        <v>1940</v>
      </c>
      <c r="J41" s="66">
        <v>5382.6360485069999</v>
      </c>
      <c r="K41" s="68">
        <v>8.4581536940525419E-4</v>
      </c>
      <c r="L41" s="68">
        <f t="shared" si="0"/>
        <v>6.260072569330589E-3</v>
      </c>
      <c r="M41" s="68">
        <f>J41/'סכום נכסי הקרן'!$C$41</f>
        <v>1.4200869560503794E-3</v>
      </c>
    </row>
    <row r="42" spans="1:13">
      <c r="A42" s="58" t="s">
        <v>948</v>
      </c>
      <c r="B42" s="54" t="s">
        <v>949</v>
      </c>
      <c r="C42" s="65" t="s">
        <v>101</v>
      </c>
      <c r="D42" s="116" t="s">
        <v>1940</v>
      </c>
      <c r="E42" s="65" t="s">
        <v>892</v>
      </c>
      <c r="F42" s="65" t="s">
        <v>110</v>
      </c>
      <c r="G42" s="66">
        <v>1291560.1724040001</v>
      </c>
      <c r="H42" s="67">
        <v>855.35</v>
      </c>
      <c r="I42" s="116" t="s">
        <v>1940</v>
      </c>
      <c r="J42" s="66">
        <v>40068.774483496003</v>
      </c>
      <c r="K42" s="68">
        <v>1.2898379047331639E-3</v>
      </c>
      <c r="L42" s="68">
        <f t="shared" si="0"/>
        <v>4.6600482323229206E-2</v>
      </c>
      <c r="M42" s="68">
        <f>J42/'סכום נכסי הקרן'!$C$41</f>
        <v>1.0571241205267782E-2</v>
      </c>
    </row>
    <row r="43" spans="1:13">
      <c r="A43" s="58" t="s">
        <v>950</v>
      </c>
      <c r="B43" s="54" t="s">
        <v>951</v>
      </c>
      <c r="C43" s="65" t="s">
        <v>24</v>
      </c>
      <c r="D43" s="116" t="s">
        <v>1940</v>
      </c>
      <c r="E43" s="65" t="s">
        <v>892</v>
      </c>
      <c r="F43" s="65" t="s">
        <v>112</v>
      </c>
      <c r="G43" s="66">
        <v>431649.94485399988</v>
      </c>
      <c r="H43" s="67">
        <v>2972.5</v>
      </c>
      <c r="I43" s="116" t="s">
        <v>1940</v>
      </c>
      <c r="J43" s="66">
        <v>51472.015660950005</v>
      </c>
      <c r="K43" s="68">
        <v>1.7876142500235835E-3</v>
      </c>
      <c r="L43" s="68">
        <f t="shared" si="0"/>
        <v>5.9862593425138312E-2</v>
      </c>
      <c r="M43" s="68">
        <f>J43/'סכום נכסי הקרן'!$C$41</f>
        <v>1.3579728850887193E-2</v>
      </c>
    </row>
    <row r="44" spans="1:13">
      <c r="A44" s="58" t="s">
        <v>952</v>
      </c>
      <c r="B44" s="54" t="s">
        <v>953</v>
      </c>
      <c r="C44" s="65" t="s">
        <v>750</v>
      </c>
      <c r="D44" s="116" t="s">
        <v>1940</v>
      </c>
      <c r="E44" s="65" t="s">
        <v>892</v>
      </c>
      <c r="F44" s="65" t="s">
        <v>110</v>
      </c>
      <c r="G44" s="66">
        <v>8822.8469000000005</v>
      </c>
      <c r="H44" s="67">
        <v>5397</v>
      </c>
      <c r="I44" s="116" t="s">
        <v>1940</v>
      </c>
      <c r="J44" s="66">
        <v>1727.0651341690002</v>
      </c>
      <c r="K44" s="68">
        <v>8.8493950852557682E-5</v>
      </c>
      <c r="L44" s="68">
        <f t="shared" si="0"/>
        <v>2.0085981988058523E-3</v>
      </c>
      <c r="M44" s="68">
        <f>J44/'סכום נכסי הקרן'!$C$41</f>
        <v>4.5564713036154035E-4</v>
      </c>
    </row>
    <row r="45" spans="1:13">
      <c r="A45" s="58" t="s">
        <v>954</v>
      </c>
      <c r="B45" s="54" t="s">
        <v>955</v>
      </c>
      <c r="C45" s="65" t="s">
        <v>24</v>
      </c>
      <c r="D45" s="116" t="s">
        <v>1940</v>
      </c>
      <c r="E45" s="65" t="s">
        <v>892</v>
      </c>
      <c r="F45" s="65" t="s">
        <v>110</v>
      </c>
      <c r="G45" s="66">
        <v>65888.516487000001</v>
      </c>
      <c r="H45" s="67">
        <v>4281.5</v>
      </c>
      <c r="I45" s="116" t="s">
        <v>1940</v>
      </c>
      <c r="J45" s="66">
        <v>10231.828054662001</v>
      </c>
      <c r="K45" s="68">
        <v>8.525946750388199E-4</v>
      </c>
      <c r="L45" s="68">
        <f t="shared" si="0"/>
        <v>1.1899743092766427E-2</v>
      </c>
      <c r="M45" s="68">
        <f>J45/'סכום נכסי הקרן'!$C$41</f>
        <v>2.6994367492125153E-3</v>
      </c>
    </row>
    <row r="46" spans="1:13">
      <c r="A46" s="58" t="s">
        <v>956</v>
      </c>
      <c r="B46" s="54" t="s">
        <v>957</v>
      </c>
      <c r="C46" s="65" t="s">
        <v>101</v>
      </c>
      <c r="D46" s="116" t="s">
        <v>1940</v>
      </c>
      <c r="E46" s="65" t="s">
        <v>892</v>
      </c>
      <c r="F46" s="65" t="s">
        <v>110</v>
      </c>
      <c r="G46" s="66">
        <v>411277.89052800008</v>
      </c>
      <c r="H46" s="67">
        <v>491.97</v>
      </c>
      <c r="I46" s="116" t="s">
        <v>1940</v>
      </c>
      <c r="J46" s="66">
        <v>7338.7406400900009</v>
      </c>
      <c r="K46" s="68">
        <v>2.8494377020577659E-3</v>
      </c>
      <c r="L46" s="68">
        <f t="shared" si="0"/>
        <v>8.5350465014631342E-3</v>
      </c>
      <c r="M46" s="68">
        <f>J46/'סכום נכסי הקרן'!$C$41</f>
        <v>1.9361609744577306E-3</v>
      </c>
    </row>
    <row r="47" spans="1:13">
      <c r="A47" s="58" t="s">
        <v>958</v>
      </c>
      <c r="B47" s="54" t="s">
        <v>959</v>
      </c>
      <c r="C47" s="65" t="s">
        <v>101</v>
      </c>
      <c r="D47" s="116" t="s">
        <v>1940</v>
      </c>
      <c r="E47" s="65" t="s">
        <v>892</v>
      </c>
      <c r="F47" s="65" t="s">
        <v>110</v>
      </c>
      <c r="G47" s="66">
        <v>48046.703402999992</v>
      </c>
      <c r="H47" s="67">
        <v>3962.75</v>
      </c>
      <c r="I47" s="116" t="s">
        <v>1940</v>
      </c>
      <c r="J47" s="66">
        <v>6905.7018709909989</v>
      </c>
      <c r="K47" s="68">
        <v>4.6910009145589734E-4</v>
      </c>
      <c r="L47" s="68">
        <f t="shared" si="0"/>
        <v>8.0314170352566543E-3</v>
      </c>
      <c r="M47" s="68">
        <f>J47/'סכום נכסי הקרן'!$C$41</f>
        <v>1.8219134752919313E-3</v>
      </c>
    </row>
    <row r="48" spans="1:13">
      <c r="A48" s="58" t="s">
        <v>960</v>
      </c>
      <c r="B48" s="54" t="s">
        <v>961</v>
      </c>
      <c r="C48" s="65" t="s">
        <v>24</v>
      </c>
      <c r="D48" s="116" t="s">
        <v>1940</v>
      </c>
      <c r="E48" s="65" t="s">
        <v>892</v>
      </c>
      <c r="F48" s="65" t="s">
        <v>112</v>
      </c>
      <c r="G48" s="66">
        <v>365517.94299999997</v>
      </c>
      <c r="H48" s="67">
        <v>690</v>
      </c>
      <c r="I48" s="116" t="s">
        <v>1940</v>
      </c>
      <c r="J48" s="66">
        <v>10117.551282958</v>
      </c>
      <c r="K48" s="68">
        <v>1.7325012948093254E-3</v>
      </c>
      <c r="L48" s="68">
        <f t="shared" si="0"/>
        <v>1.1766837788114761E-2</v>
      </c>
      <c r="M48" s="68">
        <f>J48/'סכום נכסי הקרן'!$C$41</f>
        <v>2.6692874039077343E-3</v>
      </c>
    </row>
    <row r="49" spans="1:13">
      <c r="A49" s="58" t="s">
        <v>962</v>
      </c>
      <c r="B49" s="54" t="s">
        <v>963</v>
      </c>
      <c r="C49" s="65" t="s">
        <v>101</v>
      </c>
      <c r="D49" s="116" t="s">
        <v>1940</v>
      </c>
      <c r="E49" s="65" t="s">
        <v>892</v>
      </c>
      <c r="F49" s="65" t="s">
        <v>110</v>
      </c>
      <c r="G49" s="66">
        <v>373080.38319999998</v>
      </c>
      <c r="H49" s="67">
        <v>1064</v>
      </c>
      <c r="I49" s="116" t="s">
        <v>1940</v>
      </c>
      <c r="J49" s="66">
        <v>14397.649530578001</v>
      </c>
      <c r="K49" s="68">
        <v>1.9114948816328964E-3</v>
      </c>
      <c r="L49" s="68">
        <f t="shared" si="0"/>
        <v>1.6744645203014708E-2</v>
      </c>
      <c r="M49" s="68">
        <f>J49/'סכום נכסי הקרן'!$C$41</f>
        <v>3.798494661705734E-3</v>
      </c>
    </row>
    <row r="50" spans="1:13">
      <c r="A50" s="58" t="s">
        <v>964</v>
      </c>
      <c r="B50" s="54" t="s">
        <v>965</v>
      </c>
      <c r="C50" s="65" t="s">
        <v>750</v>
      </c>
      <c r="D50" s="116" t="s">
        <v>1940</v>
      </c>
      <c r="E50" s="65" t="s">
        <v>892</v>
      </c>
      <c r="F50" s="65" t="s">
        <v>110</v>
      </c>
      <c r="G50" s="66">
        <v>17300.065074999999</v>
      </c>
      <c r="H50" s="67">
        <v>40564</v>
      </c>
      <c r="I50" s="116" t="s">
        <v>1940</v>
      </c>
      <c r="J50" s="66">
        <v>25452.829385474994</v>
      </c>
      <c r="K50" s="68">
        <v>9.3767290379403784E-4</v>
      </c>
      <c r="L50" s="68">
        <f t="shared" si="0"/>
        <v>2.960195666434837E-2</v>
      </c>
      <c r="M50" s="68">
        <f>J50/'סכום נכסי הקרן'!$C$41</f>
        <v>6.7151541882372956E-3</v>
      </c>
    </row>
    <row r="51" spans="1:13">
      <c r="A51" s="58" t="s">
        <v>966</v>
      </c>
      <c r="B51" s="54" t="s">
        <v>967</v>
      </c>
      <c r="C51" s="65" t="s">
        <v>24</v>
      </c>
      <c r="D51" s="116" t="s">
        <v>1940</v>
      </c>
      <c r="E51" s="65" t="s">
        <v>892</v>
      </c>
      <c r="F51" s="65" t="s">
        <v>110</v>
      </c>
      <c r="G51" s="66">
        <v>236956.4596</v>
      </c>
      <c r="H51" s="67">
        <v>772.45</v>
      </c>
      <c r="I51" s="116" t="s">
        <v>1940</v>
      </c>
      <c r="J51" s="66">
        <v>6638.7526144980002</v>
      </c>
      <c r="K51" s="68">
        <v>5.0338540153046401E-4</v>
      </c>
      <c r="L51" s="68">
        <f t="shared" si="0"/>
        <v>7.7209517348136589E-3</v>
      </c>
      <c r="M51" s="68">
        <f>J51/'סכום נכסי הקרן'!$C$41</f>
        <v>1.7514849429414662E-3</v>
      </c>
    </row>
    <row r="52" spans="1:13">
      <c r="A52" s="58" t="s">
        <v>968</v>
      </c>
      <c r="B52" s="54" t="s">
        <v>969</v>
      </c>
      <c r="C52" s="65" t="s">
        <v>24</v>
      </c>
      <c r="D52" s="116" t="s">
        <v>1940</v>
      </c>
      <c r="E52" s="65" t="s">
        <v>892</v>
      </c>
      <c r="F52" s="65" t="s">
        <v>110</v>
      </c>
      <c r="G52" s="66">
        <v>244518.89980000001</v>
      </c>
      <c r="H52" s="67">
        <v>567.15</v>
      </c>
      <c r="I52" s="116" t="s">
        <v>1940</v>
      </c>
      <c r="J52" s="66">
        <v>5029.8834861620007</v>
      </c>
      <c r="K52" s="68">
        <v>8.3739349246575341E-3</v>
      </c>
      <c r="L52" s="68">
        <f t="shared" si="0"/>
        <v>5.8498169586229838E-3</v>
      </c>
      <c r="M52" s="68">
        <f>J52/'סכום נכסי הקרן'!$C$41</f>
        <v>1.3270211592948233E-3</v>
      </c>
    </row>
    <row r="53" spans="1:13">
      <c r="A53" s="58" t="s">
        <v>970</v>
      </c>
      <c r="B53" s="54" t="s">
        <v>971</v>
      </c>
      <c r="C53" s="65" t="s">
        <v>24</v>
      </c>
      <c r="D53" s="116" t="s">
        <v>1940</v>
      </c>
      <c r="E53" s="65" t="s">
        <v>892</v>
      </c>
      <c r="F53" s="65" t="s">
        <v>112</v>
      </c>
      <c r="G53" s="66">
        <v>81685.168447000004</v>
      </c>
      <c r="H53" s="67">
        <v>21775</v>
      </c>
      <c r="I53" s="116" t="s">
        <v>1940</v>
      </c>
      <c r="J53" s="66">
        <v>71354.110286459996</v>
      </c>
      <c r="K53" s="68">
        <v>2.6539006068269223E-3</v>
      </c>
      <c r="L53" s="68">
        <f t="shared" si="0"/>
        <v>8.2985716382803831E-2</v>
      </c>
      <c r="M53" s="68">
        <f>J53/'סכום נכסי הקרן'!$C$41</f>
        <v>1.8825170486213353E-2</v>
      </c>
    </row>
    <row r="54" spans="1:13">
      <c r="A54" s="58" t="s">
        <v>972</v>
      </c>
      <c r="B54" s="54" t="s">
        <v>973</v>
      </c>
      <c r="C54" s="65" t="s">
        <v>24</v>
      </c>
      <c r="D54" s="116" t="s">
        <v>1940</v>
      </c>
      <c r="E54" s="65" t="s">
        <v>892</v>
      </c>
      <c r="F54" s="65" t="s">
        <v>112</v>
      </c>
      <c r="G54" s="66">
        <v>50290.227330000002</v>
      </c>
      <c r="H54" s="67">
        <v>9116.7000000000007</v>
      </c>
      <c r="I54" s="116" t="s">
        <v>1940</v>
      </c>
      <c r="J54" s="66">
        <v>18392.420406073004</v>
      </c>
      <c r="K54" s="68">
        <v>1.1077318259232305E-2</v>
      </c>
      <c r="L54" s="68">
        <f t="shared" si="0"/>
        <v>2.139061334076079E-2</v>
      </c>
      <c r="M54" s="68">
        <f>J54/'סכום נכסי הקרן'!$C$41</f>
        <v>4.85242473640843E-3</v>
      </c>
    </row>
    <row r="55" spans="1:13">
      <c r="A55" s="58" t="s">
        <v>974</v>
      </c>
      <c r="B55" s="54" t="s">
        <v>975</v>
      </c>
      <c r="C55" s="65" t="s">
        <v>24</v>
      </c>
      <c r="D55" s="116" t="s">
        <v>1940</v>
      </c>
      <c r="E55" s="65" t="s">
        <v>892</v>
      </c>
      <c r="F55" s="65" t="s">
        <v>112</v>
      </c>
      <c r="G55" s="66">
        <v>78563.645216000019</v>
      </c>
      <c r="H55" s="67">
        <v>2553.8000000000002</v>
      </c>
      <c r="I55" s="116" t="s">
        <v>1940</v>
      </c>
      <c r="J55" s="66">
        <v>8048.7072430149992</v>
      </c>
      <c r="K55" s="68">
        <v>3.8458638525543857E-3</v>
      </c>
      <c r="L55" s="68">
        <f t="shared" si="0"/>
        <v>9.3607464774710571E-3</v>
      </c>
      <c r="M55" s="68">
        <f>J55/'סכום נכסי הקרן'!$C$41</f>
        <v>2.1234696282398939E-3</v>
      </c>
    </row>
    <row r="56" spans="1:13">
      <c r="A56" s="58" t="s">
        <v>976</v>
      </c>
      <c r="B56" s="54" t="s">
        <v>977</v>
      </c>
      <c r="C56" s="65" t="s">
        <v>102</v>
      </c>
      <c r="D56" s="116" t="s">
        <v>1940</v>
      </c>
      <c r="E56" s="65" t="s">
        <v>892</v>
      </c>
      <c r="F56" s="65" t="s">
        <v>119</v>
      </c>
      <c r="G56" s="66">
        <v>561381.58983299998</v>
      </c>
      <c r="H56" s="67">
        <v>247450</v>
      </c>
      <c r="I56" s="116" t="s">
        <v>1940</v>
      </c>
      <c r="J56" s="66">
        <v>35613.349981248997</v>
      </c>
      <c r="K56" s="68">
        <v>6.9680858851879382E-5</v>
      </c>
      <c r="L56" s="68">
        <f t="shared" si="0"/>
        <v>4.1418768296887752E-2</v>
      </c>
      <c r="M56" s="68">
        <f>J56/'סכום נכסי הקרן'!$C$41</f>
        <v>9.395778074881473E-3</v>
      </c>
    </row>
    <row r="57" spans="1:13">
      <c r="A57" s="58" t="s">
        <v>978</v>
      </c>
      <c r="B57" s="54" t="s">
        <v>979</v>
      </c>
      <c r="C57" s="65" t="s">
        <v>750</v>
      </c>
      <c r="D57" s="116" t="s">
        <v>1940</v>
      </c>
      <c r="E57" s="65" t="s">
        <v>892</v>
      </c>
      <c r="F57" s="65" t="s">
        <v>110</v>
      </c>
      <c r="G57" s="66">
        <v>138644.73699999999</v>
      </c>
      <c r="H57" s="67">
        <v>4006</v>
      </c>
      <c r="I57" s="116" t="s">
        <v>1940</v>
      </c>
      <c r="J57" s="66">
        <v>20144.750311625998</v>
      </c>
      <c r="K57" s="68">
        <v>9.6920473261097513E-4</v>
      </c>
      <c r="L57" s="68">
        <f t="shared" si="0"/>
        <v>2.342859478243985E-2</v>
      </c>
      <c r="M57" s="68">
        <f>J57/'סכום נכסי הקרן'!$C$41</f>
        <v>5.3147374061017546E-3</v>
      </c>
    </row>
    <row r="58" spans="1:13">
      <c r="A58" s="58" t="s">
        <v>980</v>
      </c>
      <c r="B58" s="54" t="s">
        <v>981</v>
      </c>
      <c r="C58" s="65" t="s">
        <v>101</v>
      </c>
      <c r="D58" s="116" t="s">
        <v>1940</v>
      </c>
      <c r="E58" s="65" t="s">
        <v>892</v>
      </c>
      <c r="F58" s="65" t="s">
        <v>110</v>
      </c>
      <c r="G58" s="66">
        <v>5681.9134039999999</v>
      </c>
      <c r="H58" s="67">
        <v>93137</v>
      </c>
      <c r="I58" s="116" t="s">
        <v>1940</v>
      </c>
      <c r="J58" s="66">
        <v>19193.952291800997</v>
      </c>
      <c r="K58" s="68">
        <v>2.9788427140260595E-4</v>
      </c>
      <c r="L58" s="68">
        <f t="shared" si="0"/>
        <v>2.2322804877783139E-2</v>
      </c>
      <c r="M58" s="68">
        <f>J58/'סכום נכסי הקרן'!$C$41</f>
        <v>5.0638908220815466E-3</v>
      </c>
    </row>
    <row r="59" spans="1:13">
      <c r="A59" s="58" t="s">
        <v>982</v>
      </c>
      <c r="B59" s="54" t="s">
        <v>983</v>
      </c>
      <c r="C59" s="65" t="s">
        <v>101</v>
      </c>
      <c r="D59" s="116" t="s">
        <v>1940</v>
      </c>
      <c r="E59" s="65" t="s">
        <v>892</v>
      </c>
      <c r="F59" s="65" t="s">
        <v>110</v>
      </c>
      <c r="G59" s="66">
        <v>48966.800295000001</v>
      </c>
      <c r="H59" s="67">
        <v>5893.5</v>
      </c>
      <c r="I59" s="116" t="s">
        <v>1940</v>
      </c>
      <c r="J59" s="66">
        <v>10467.008327461001</v>
      </c>
      <c r="K59" s="68">
        <v>6.9456454319148939E-3</v>
      </c>
      <c r="L59" s="68">
        <f t="shared" si="0"/>
        <v>1.2173260670646334E-2</v>
      </c>
      <c r="M59" s="68">
        <f>J59/'סכום נכסי הקרן'!$C$41</f>
        <v>2.7614837527090391E-3</v>
      </c>
    </row>
    <row r="60" spans="1:13">
      <c r="A60" s="58" t="s">
        <v>984</v>
      </c>
      <c r="B60" s="54" t="s">
        <v>985</v>
      </c>
      <c r="C60" s="65" t="s">
        <v>24</v>
      </c>
      <c r="D60" s="116" t="s">
        <v>1940</v>
      </c>
      <c r="E60" s="65" t="s">
        <v>892</v>
      </c>
      <c r="F60" s="65" t="s">
        <v>112</v>
      </c>
      <c r="G60" s="66">
        <v>9644.5816520000008</v>
      </c>
      <c r="H60" s="67">
        <v>19498</v>
      </c>
      <c r="I60" s="116" t="s">
        <v>1940</v>
      </c>
      <c r="J60" s="66">
        <v>7543.8159282030001</v>
      </c>
      <c r="K60" s="68">
        <v>1.8513449759093965E-3</v>
      </c>
      <c r="L60" s="68">
        <f t="shared" si="0"/>
        <v>8.7735516082908284E-3</v>
      </c>
      <c r="M60" s="68">
        <f>J60/'סכום נכסי הקרן'!$C$41</f>
        <v>1.990265457657616E-3</v>
      </c>
    </row>
    <row r="61" spans="1:13">
      <c r="A61" s="58" t="s">
        <v>986</v>
      </c>
      <c r="B61" s="54" t="s">
        <v>987</v>
      </c>
      <c r="C61" s="65" t="s">
        <v>750</v>
      </c>
      <c r="D61" s="116" t="s">
        <v>1940</v>
      </c>
      <c r="E61" s="65" t="s">
        <v>892</v>
      </c>
      <c r="F61" s="65" t="s">
        <v>110</v>
      </c>
      <c r="G61" s="66">
        <v>19662.344519999999</v>
      </c>
      <c r="H61" s="67">
        <v>4602</v>
      </c>
      <c r="I61" s="116" t="s">
        <v>1940</v>
      </c>
      <c r="J61" s="66">
        <v>3281.9311908770001</v>
      </c>
      <c r="K61" s="68">
        <v>4.4583674008581627E-4</v>
      </c>
      <c r="L61" s="68">
        <f t="shared" si="0"/>
        <v>3.8169267320494857E-3</v>
      </c>
      <c r="M61" s="68">
        <f>J61/'סכום נכסי הקרן'!$C$41</f>
        <v>8.6586342320358993E-4</v>
      </c>
    </row>
    <row r="62" spans="1:13">
      <c r="A62" s="58" t="s">
        <v>988</v>
      </c>
      <c r="B62" s="54" t="s">
        <v>989</v>
      </c>
      <c r="C62" s="65" t="s">
        <v>24</v>
      </c>
      <c r="D62" s="116" t="s">
        <v>1940</v>
      </c>
      <c r="E62" s="65" t="s">
        <v>892</v>
      </c>
      <c r="F62" s="65" t="s">
        <v>112</v>
      </c>
      <c r="G62" s="66">
        <v>22410.031127000006</v>
      </c>
      <c r="H62" s="67">
        <v>20075</v>
      </c>
      <c r="I62" s="116" t="s">
        <v>1940</v>
      </c>
      <c r="J62" s="66">
        <v>18047.441233661004</v>
      </c>
      <c r="K62" s="68">
        <v>5.4638622764842147E-3</v>
      </c>
      <c r="L62" s="68">
        <f t="shared" si="0"/>
        <v>2.0989398279080047E-2</v>
      </c>
      <c r="M62" s="68">
        <f>J62/'סכום נכסי הקרן'!$C$41</f>
        <v>4.7614097730268321E-3</v>
      </c>
    </row>
    <row r="63" spans="1:13">
      <c r="A63" s="58" t="s">
        <v>990</v>
      </c>
      <c r="B63" s="54" t="s">
        <v>991</v>
      </c>
      <c r="C63" s="65" t="s">
        <v>750</v>
      </c>
      <c r="D63" s="116" t="s">
        <v>1940</v>
      </c>
      <c r="E63" s="65" t="s">
        <v>892</v>
      </c>
      <c r="F63" s="65" t="s">
        <v>110</v>
      </c>
      <c r="G63" s="66">
        <v>15099.848722999999</v>
      </c>
      <c r="H63" s="67">
        <v>8929</v>
      </c>
      <c r="I63" s="116" t="s">
        <v>1940</v>
      </c>
      <c r="J63" s="66">
        <v>4890.158941097</v>
      </c>
      <c r="K63" s="68">
        <v>1.9284608841634737E-4</v>
      </c>
      <c r="L63" s="68">
        <f t="shared" si="0"/>
        <v>5.6873155775262222E-3</v>
      </c>
      <c r="M63" s="68">
        <f>J63/'סכום נכסי הקרן'!$C$41</f>
        <v>1.2901579937196739E-3</v>
      </c>
    </row>
    <row r="64" spans="1:13">
      <c r="A64" s="58" t="s">
        <v>992</v>
      </c>
      <c r="B64" s="54" t="s">
        <v>993</v>
      </c>
      <c r="C64" s="65" t="s">
        <v>101</v>
      </c>
      <c r="D64" s="116" t="s">
        <v>1940</v>
      </c>
      <c r="E64" s="65" t="s">
        <v>892</v>
      </c>
      <c r="F64" s="65" t="s">
        <v>110</v>
      </c>
      <c r="G64" s="66">
        <v>104361.67475999999</v>
      </c>
      <c r="H64" s="67">
        <v>3163.375</v>
      </c>
      <c r="I64" s="116" t="s">
        <v>1940</v>
      </c>
      <c r="J64" s="66">
        <v>11974.000544787998</v>
      </c>
      <c r="K64" s="68">
        <v>4.1744669903999998E-3</v>
      </c>
      <c r="L64" s="68">
        <f t="shared" si="0"/>
        <v>1.3925911334162796E-2</v>
      </c>
      <c r="M64" s="68">
        <f>J64/'סכום נכסי הקרן'!$C$41</f>
        <v>3.1590696142478484E-3</v>
      </c>
    </row>
    <row r="65" spans="1:13">
      <c r="A65" s="58" t="s">
        <v>994</v>
      </c>
      <c r="B65" s="54" t="s">
        <v>995</v>
      </c>
      <c r="C65" s="65" t="s">
        <v>750</v>
      </c>
      <c r="D65" s="116" t="s">
        <v>1940</v>
      </c>
      <c r="E65" s="65" t="s">
        <v>892</v>
      </c>
      <c r="F65" s="65" t="s">
        <v>110</v>
      </c>
      <c r="G65" s="66">
        <v>23517.979031999999</v>
      </c>
      <c r="H65" s="67">
        <v>19248</v>
      </c>
      <c r="I65" s="116" t="s">
        <v>1940</v>
      </c>
      <c r="J65" s="66">
        <v>16418.488170646</v>
      </c>
      <c r="K65" s="68">
        <v>7.7423942265061597E-5</v>
      </c>
      <c r="L65" s="68">
        <f t="shared" si="0"/>
        <v>1.9094905637442917E-2</v>
      </c>
      <c r="M65" s="68">
        <f>J65/'סכום נכסי הקרן'!$C$41</f>
        <v>4.3316472968052497E-3</v>
      </c>
    </row>
    <row r="66" spans="1:13">
      <c r="A66" s="58" t="s">
        <v>996</v>
      </c>
      <c r="B66" s="54" t="s">
        <v>997</v>
      </c>
      <c r="C66" s="65" t="s">
        <v>750</v>
      </c>
      <c r="D66" s="116" t="s">
        <v>1940</v>
      </c>
      <c r="E66" s="65" t="s">
        <v>892</v>
      </c>
      <c r="F66" s="65" t="s">
        <v>110</v>
      </c>
      <c r="G66" s="66">
        <v>67305.717780000006</v>
      </c>
      <c r="H66" s="67">
        <v>6333</v>
      </c>
      <c r="I66" s="116" t="s">
        <v>1940</v>
      </c>
      <c r="J66" s="66">
        <v>15459.982705115999</v>
      </c>
      <c r="K66" s="68">
        <v>2.9950370169366748E-4</v>
      </c>
      <c r="L66" s="68">
        <f t="shared" si="0"/>
        <v>1.7980151877715445E-2</v>
      </c>
      <c r="M66" s="68">
        <f>J66/'סכום נכסי הקרן'!$C$41</f>
        <v>4.0787672773063095E-3</v>
      </c>
    </row>
    <row r="67" spans="1:13">
      <c r="A67" s="58" t="s">
        <v>998</v>
      </c>
      <c r="B67" s="54" t="s">
        <v>999</v>
      </c>
      <c r="C67" s="65" t="s">
        <v>103</v>
      </c>
      <c r="D67" s="116" t="s">
        <v>1940</v>
      </c>
      <c r="E67" s="65" t="s">
        <v>892</v>
      </c>
      <c r="F67" s="65" t="s">
        <v>114</v>
      </c>
      <c r="G67" s="66">
        <v>80666.0288</v>
      </c>
      <c r="H67" s="67">
        <v>9441</v>
      </c>
      <c r="I67" s="116" t="s">
        <v>1940</v>
      </c>
      <c r="J67" s="66">
        <v>18851.092156978997</v>
      </c>
      <c r="K67" s="68">
        <v>5.390074319266484E-4</v>
      </c>
      <c r="L67" s="68">
        <f t="shared" si="0"/>
        <v>2.192405428313509E-2</v>
      </c>
      <c r="M67" s="68">
        <f>J67/'סכום נכסי הקרן'!$C$41</f>
        <v>4.9734349189101915E-3</v>
      </c>
    </row>
    <row r="68" spans="1:13">
      <c r="A68" s="117" t="s">
        <v>1940</v>
      </c>
      <c r="B68" s="117" t="s">
        <v>1940</v>
      </c>
      <c r="C68" s="118" t="s">
        <v>1940</v>
      </c>
      <c r="D68" s="118" t="s">
        <v>1940</v>
      </c>
      <c r="E68" s="118" t="s">
        <v>1940</v>
      </c>
      <c r="F68" s="118" t="s">
        <v>1940</v>
      </c>
      <c r="G68" s="118" t="s">
        <v>1940</v>
      </c>
      <c r="H68" s="118" t="s">
        <v>1940</v>
      </c>
      <c r="I68" s="118" t="s">
        <v>1940</v>
      </c>
      <c r="J68" s="118" t="s">
        <v>1940</v>
      </c>
      <c r="K68" s="118" t="s">
        <v>1940</v>
      </c>
      <c r="L68" s="118" t="s">
        <v>1940</v>
      </c>
      <c r="M68" s="118" t="s">
        <v>1940</v>
      </c>
    </row>
    <row r="69" spans="1:13">
      <c r="A69" s="117" t="s">
        <v>1940</v>
      </c>
      <c r="B69" s="117" t="s">
        <v>1940</v>
      </c>
      <c r="C69" s="118" t="s">
        <v>1940</v>
      </c>
      <c r="D69" s="118" t="s">
        <v>1940</v>
      </c>
      <c r="E69" s="118" t="s">
        <v>1940</v>
      </c>
      <c r="F69" s="118" t="s">
        <v>1940</v>
      </c>
      <c r="G69" s="118" t="s">
        <v>1940</v>
      </c>
      <c r="H69" s="118" t="s">
        <v>1940</v>
      </c>
      <c r="I69" s="118" t="s">
        <v>1940</v>
      </c>
      <c r="J69" s="118" t="s">
        <v>1940</v>
      </c>
      <c r="K69" s="118" t="s">
        <v>1940</v>
      </c>
      <c r="L69" s="118" t="s">
        <v>1940</v>
      </c>
      <c r="M69" s="118" t="s">
        <v>1940</v>
      </c>
    </row>
    <row r="70" spans="1:13">
      <c r="A70" s="117" t="s">
        <v>1940</v>
      </c>
      <c r="B70" s="117" t="s">
        <v>1940</v>
      </c>
      <c r="C70" s="118" t="s">
        <v>1940</v>
      </c>
      <c r="D70" s="118" t="s">
        <v>1940</v>
      </c>
      <c r="E70" s="118" t="s">
        <v>1940</v>
      </c>
      <c r="F70" s="118" t="s">
        <v>1940</v>
      </c>
      <c r="G70" s="118" t="s">
        <v>1940</v>
      </c>
      <c r="H70" s="118" t="s">
        <v>1940</v>
      </c>
      <c r="I70" s="118" t="s">
        <v>1940</v>
      </c>
      <c r="J70" s="118" t="s">
        <v>1940</v>
      </c>
      <c r="K70" s="118" t="s">
        <v>1940</v>
      </c>
      <c r="L70" s="118" t="s">
        <v>1940</v>
      </c>
      <c r="M70" s="118" t="s">
        <v>1940</v>
      </c>
    </row>
    <row r="71" spans="1:13">
      <c r="A71" s="86" t="s">
        <v>184</v>
      </c>
      <c r="B71" s="117" t="s">
        <v>1940</v>
      </c>
      <c r="C71" s="118" t="s">
        <v>1940</v>
      </c>
      <c r="D71" s="118" t="s">
        <v>1940</v>
      </c>
      <c r="E71" s="118" t="s">
        <v>1940</v>
      </c>
      <c r="F71" s="118" t="s">
        <v>1940</v>
      </c>
      <c r="G71" s="118" t="s">
        <v>1940</v>
      </c>
      <c r="H71" s="118" t="s">
        <v>1940</v>
      </c>
      <c r="I71" s="118" t="s">
        <v>1940</v>
      </c>
      <c r="J71" s="118" t="s">
        <v>1940</v>
      </c>
      <c r="K71" s="118" t="s">
        <v>1940</v>
      </c>
      <c r="L71" s="118" t="s">
        <v>1940</v>
      </c>
      <c r="M71" s="118" t="s">
        <v>1940</v>
      </c>
    </row>
    <row r="72" spans="1:13">
      <c r="A72" s="86" t="s">
        <v>92</v>
      </c>
      <c r="B72" s="117" t="s">
        <v>1940</v>
      </c>
      <c r="C72" s="118" t="s">
        <v>1940</v>
      </c>
      <c r="D72" s="118" t="s">
        <v>1940</v>
      </c>
      <c r="E72" s="118" t="s">
        <v>1940</v>
      </c>
      <c r="F72" s="118" t="s">
        <v>1940</v>
      </c>
      <c r="G72" s="118" t="s">
        <v>1940</v>
      </c>
      <c r="H72" s="118" t="s">
        <v>1940</v>
      </c>
      <c r="I72" s="118" t="s">
        <v>1940</v>
      </c>
      <c r="J72" s="118" t="s">
        <v>1940</v>
      </c>
      <c r="K72" s="118" t="s">
        <v>1940</v>
      </c>
      <c r="L72" s="118" t="s">
        <v>1940</v>
      </c>
      <c r="M72" s="118" t="s">
        <v>1940</v>
      </c>
    </row>
    <row r="73" spans="1:13">
      <c r="A73" s="86" t="s">
        <v>167</v>
      </c>
      <c r="B73" s="117" t="s">
        <v>1940</v>
      </c>
      <c r="C73" s="118" t="s">
        <v>1940</v>
      </c>
      <c r="D73" s="118" t="s">
        <v>1940</v>
      </c>
      <c r="E73" s="118" t="s">
        <v>1940</v>
      </c>
      <c r="F73" s="118" t="s">
        <v>1940</v>
      </c>
      <c r="G73" s="118" t="s">
        <v>1940</v>
      </c>
      <c r="H73" s="118" t="s">
        <v>1940</v>
      </c>
      <c r="I73" s="118" t="s">
        <v>1940</v>
      </c>
      <c r="J73" s="118" t="s">
        <v>1940</v>
      </c>
      <c r="K73" s="118" t="s">
        <v>1940</v>
      </c>
      <c r="L73" s="118" t="s">
        <v>1940</v>
      </c>
      <c r="M73" s="118" t="s">
        <v>1940</v>
      </c>
    </row>
    <row r="74" spans="1:13">
      <c r="A74" s="86" t="s">
        <v>175</v>
      </c>
      <c r="B74" s="117" t="s">
        <v>1940</v>
      </c>
      <c r="C74" s="118" t="s">
        <v>1940</v>
      </c>
      <c r="D74" s="118" t="s">
        <v>1940</v>
      </c>
      <c r="E74" s="118" t="s">
        <v>1940</v>
      </c>
      <c r="F74" s="118" t="s">
        <v>1940</v>
      </c>
      <c r="G74" s="118" t="s">
        <v>1940</v>
      </c>
      <c r="H74" s="118" t="s">
        <v>1940</v>
      </c>
      <c r="I74" s="118" t="s">
        <v>1940</v>
      </c>
      <c r="J74" s="118" t="s">
        <v>1940</v>
      </c>
      <c r="K74" s="118" t="s">
        <v>1940</v>
      </c>
      <c r="L74" s="118" t="s">
        <v>1940</v>
      </c>
      <c r="M74" s="118" t="s">
        <v>1940</v>
      </c>
    </row>
    <row r="75" spans="1:13">
      <c r="A75" s="86" t="s">
        <v>182</v>
      </c>
      <c r="B75" s="117" t="s">
        <v>1940</v>
      </c>
      <c r="C75" s="118" t="s">
        <v>1940</v>
      </c>
      <c r="D75" s="118" t="s">
        <v>1940</v>
      </c>
      <c r="E75" s="118" t="s">
        <v>1940</v>
      </c>
      <c r="F75" s="118" t="s">
        <v>1940</v>
      </c>
      <c r="G75" s="118" t="s">
        <v>1940</v>
      </c>
      <c r="H75" s="118" t="s">
        <v>1940</v>
      </c>
      <c r="I75" s="118" t="s">
        <v>1940</v>
      </c>
      <c r="J75" s="118" t="s">
        <v>1940</v>
      </c>
      <c r="K75" s="118" t="s">
        <v>1940</v>
      </c>
      <c r="L75" s="118" t="s">
        <v>1940</v>
      </c>
      <c r="M75" s="118" t="s">
        <v>1940</v>
      </c>
    </row>
    <row r="76" spans="1:13" hidden="1">
      <c r="C76" s="1"/>
      <c r="D76" s="1"/>
      <c r="E76" s="1"/>
      <c r="F76" s="1"/>
    </row>
    <row r="77" spans="1:13" hidden="1">
      <c r="C77" s="1"/>
      <c r="D77" s="1"/>
      <c r="E77" s="1"/>
      <c r="F77" s="1"/>
    </row>
    <row r="78" spans="1:13" hidden="1">
      <c r="C78" s="1"/>
      <c r="D78" s="1"/>
      <c r="E78" s="1"/>
      <c r="F78" s="1"/>
    </row>
    <row r="79" spans="1:13" hidden="1">
      <c r="C79" s="1"/>
      <c r="D79" s="1"/>
      <c r="E79" s="1"/>
      <c r="F79" s="1"/>
    </row>
    <row r="80" spans="1:13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70 I1:I5 A1:A41 I7:I1048576 C1:H1048576 B5:B1048576 A72:A1048576 J1:AY1048576 BA1:XFD1048576 AZ1:AZ9999 AZ10001:AZ1048576" xr:uid="{00000000-0002-0000-0600-000000000000}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85546875" style="2" bestFit="1" customWidth="1"/>
    <col min="2" max="2" width="49.425781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" style="1" bestFit="1" customWidth="1"/>
    <col min="9" max="9" width="14.28515625" style="1" customWidth="1"/>
    <col min="10" max="10" width="9.570312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124</v>
      </c>
      <c r="B1" s="36" t="s" vm="1">
        <v>191</v>
      </c>
    </row>
    <row r="2" spans="1:14">
      <c r="A2" s="36" t="s">
        <v>123</v>
      </c>
      <c r="B2" s="36" t="s">
        <v>192</v>
      </c>
    </row>
    <row r="3" spans="1:14">
      <c r="A3" s="36" t="s">
        <v>125</v>
      </c>
      <c r="B3" s="36" t="s">
        <v>193</v>
      </c>
    </row>
    <row r="4" spans="1:14">
      <c r="A4" s="36" t="s">
        <v>126</v>
      </c>
      <c r="B4" s="36">
        <v>2142</v>
      </c>
    </row>
    <row r="5" spans="1:14" ht="18.75">
      <c r="A5" s="139" t="s">
        <v>73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</row>
    <row r="6" spans="1:14" s="3" customFormat="1">
      <c r="A6" s="37" t="s">
        <v>95</v>
      </c>
      <c r="B6" s="38" t="s">
        <v>34</v>
      </c>
      <c r="C6" s="38" t="s">
        <v>99</v>
      </c>
      <c r="D6" s="38" t="s">
        <v>97</v>
      </c>
      <c r="E6" s="38" t="s">
        <v>49</v>
      </c>
      <c r="F6" s="38" t="s">
        <v>14</v>
      </c>
      <c r="G6" s="38" t="s">
        <v>50</v>
      </c>
      <c r="H6" s="38" t="s">
        <v>83</v>
      </c>
      <c r="I6" s="38" t="s">
        <v>169</v>
      </c>
      <c r="J6" s="38" t="s">
        <v>168</v>
      </c>
      <c r="K6" s="38" t="s">
        <v>46</v>
      </c>
      <c r="L6" s="38" t="s">
        <v>45</v>
      </c>
      <c r="M6" s="38" t="s">
        <v>127</v>
      </c>
      <c r="N6" s="127" t="s">
        <v>129</v>
      </c>
    </row>
    <row r="7" spans="1:14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10" t="s">
        <v>1940</v>
      </c>
      <c r="G7" s="110" t="s">
        <v>1940</v>
      </c>
      <c r="H7" s="110" t="s">
        <v>1940</v>
      </c>
      <c r="I7" s="26" t="s">
        <v>176</v>
      </c>
      <c r="J7" s="110" t="s">
        <v>1940</v>
      </c>
      <c r="K7" s="26" t="s">
        <v>172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27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66">
        <v>33611.513794732004</v>
      </c>
      <c r="L9" s="116" t="s">
        <v>1940</v>
      </c>
      <c r="M9" s="68">
        <f>IFERROR(K9/$K$9,0)</f>
        <v>1</v>
      </c>
      <c r="N9" s="68">
        <f>K9/'סכום נכסי הקרן'!$C$41</f>
        <v>8.8676388079862254E-3</v>
      </c>
    </row>
    <row r="10" spans="1:14" s="4" customFormat="1" ht="20.25">
      <c r="A10" s="69" t="s">
        <v>162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66">
        <v>33611.513794732004</v>
      </c>
      <c r="L10" s="116" t="s">
        <v>1940</v>
      </c>
      <c r="M10" s="68">
        <f t="shared" ref="M10:M15" si="0">IFERROR(K10/$K$9,0)</f>
        <v>1</v>
      </c>
      <c r="N10" s="68">
        <f>K10/'סכום נכסי הקרן'!$C$41</f>
        <v>8.8676388079862254E-3</v>
      </c>
    </row>
    <row r="11" spans="1:14">
      <c r="A11" s="57" t="s">
        <v>26</v>
      </c>
      <c r="B11" s="113" t="s">
        <v>1940</v>
      </c>
      <c r="C11" s="113" t="s">
        <v>1940</v>
      </c>
      <c r="D11" s="113" t="s">
        <v>1940</v>
      </c>
      <c r="E11" s="113" t="s">
        <v>1940</v>
      </c>
      <c r="F11" s="113" t="s">
        <v>1940</v>
      </c>
      <c r="G11" s="113" t="s">
        <v>1940</v>
      </c>
      <c r="H11" s="113" t="s">
        <v>1940</v>
      </c>
      <c r="I11" s="113" t="s">
        <v>1940</v>
      </c>
      <c r="J11" s="113" t="s">
        <v>1940</v>
      </c>
      <c r="K11" s="63">
        <v>33611.513794732004</v>
      </c>
      <c r="L11" s="113" t="s">
        <v>1940</v>
      </c>
      <c r="M11" s="64">
        <f t="shared" si="0"/>
        <v>1</v>
      </c>
      <c r="N11" s="64">
        <f>K11/'סכום נכסי הקרן'!$C$41</f>
        <v>8.8676388079862254E-3</v>
      </c>
    </row>
    <row r="12" spans="1:14">
      <c r="A12" s="58" t="s">
        <v>1000</v>
      </c>
      <c r="B12" s="54" t="s">
        <v>1001</v>
      </c>
      <c r="C12" s="65" t="s">
        <v>24</v>
      </c>
      <c r="D12" s="116" t="s">
        <v>1940</v>
      </c>
      <c r="E12" s="65" t="s">
        <v>892</v>
      </c>
      <c r="F12" s="54" t="s">
        <v>1002</v>
      </c>
      <c r="G12" s="116" t="s">
        <v>1940</v>
      </c>
      <c r="H12" s="65" t="s">
        <v>110</v>
      </c>
      <c r="I12" s="66">
        <v>5727.2880449999993</v>
      </c>
      <c r="J12" s="67">
        <v>22796</v>
      </c>
      <c r="K12" s="66">
        <v>4735.3842973250003</v>
      </c>
      <c r="L12" s="68">
        <v>6.7181953323546375E-4</v>
      </c>
      <c r="M12" s="68">
        <f t="shared" si="0"/>
        <v>0.14088577879128986</v>
      </c>
      <c r="N12" s="68">
        <f>K12/'סכום נכסי הקרן'!$C$41</f>
        <v>1.2493241995030046E-3</v>
      </c>
    </row>
    <row r="13" spans="1:14">
      <c r="A13" s="58" t="s">
        <v>1003</v>
      </c>
      <c r="B13" s="54" t="s">
        <v>1004</v>
      </c>
      <c r="C13" s="65" t="s">
        <v>24</v>
      </c>
      <c r="D13" s="116" t="s">
        <v>1940</v>
      </c>
      <c r="E13" s="65" t="s">
        <v>892</v>
      </c>
      <c r="F13" s="54" t="s">
        <v>1002</v>
      </c>
      <c r="G13" s="116" t="s">
        <v>1940</v>
      </c>
      <c r="H13" s="65" t="s">
        <v>110</v>
      </c>
      <c r="I13" s="66">
        <v>32196.837069999998</v>
      </c>
      <c r="J13" s="67">
        <v>4107</v>
      </c>
      <c r="K13" s="66">
        <v>4796.0695050649992</v>
      </c>
      <c r="L13" s="68">
        <v>4.4574024582056586E-4</v>
      </c>
      <c r="M13" s="68">
        <f t="shared" si="0"/>
        <v>0.14269126747325186</v>
      </c>
      <c r="N13" s="68">
        <f>K13/'סכום נכסי הקרן'!$C$41</f>
        <v>1.265334621006551E-3</v>
      </c>
    </row>
    <row r="14" spans="1:14">
      <c r="A14" s="58" t="s">
        <v>1005</v>
      </c>
      <c r="B14" s="54" t="s">
        <v>1006</v>
      </c>
      <c r="C14" s="65" t="s">
        <v>24</v>
      </c>
      <c r="D14" s="116" t="s">
        <v>1940</v>
      </c>
      <c r="E14" s="65" t="s">
        <v>892</v>
      </c>
      <c r="F14" s="54" t="s">
        <v>1002</v>
      </c>
      <c r="G14" s="116" t="s">
        <v>1940</v>
      </c>
      <c r="H14" s="65" t="s">
        <v>110</v>
      </c>
      <c r="I14" s="66">
        <v>84699.330239999996</v>
      </c>
      <c r="J14" s="67">
        <v>1264.03</v>
      </c>
      <c r="K14" s="66">
        <v>3883.1566721069998</v>
      </c>
      <c r="L14" s="68">
        <v>2.7688867349994037E-4</v>
      </c>
      <c r="M14" s="68">
        <f t="shared" si="0"/>
        <v>0.11553054991279846</v>
      </c>
      <c r="N14" s="68">
        <f>K14/'סכום נכסי הקרן'!$C$41</f>
        <v>1.0244831879147214E-3</v>
      </c>
    </row>
    <row r="15" spans="1:14">
      <c r="A15" s="58" t="s">
        <v>1007</v>
      </c>
      <c r="B15" s="54" t="s">
        <v>1008</v>
      </c>
      <c r="C15" s="65" t="s">
        <v>104</v>
      </c>
      <c r="D15" s="116" t="s">
        <v>1940</v>
      </c>
      <c r="E15" s="65" t="s">
        <v>892</v>
      </c>
      <c r="F15" s="54" t="s">
        <v>1002</v>
      </c>
      <c r="G15" s="116" t="s">
        <v>1940</v>
      </c>
      <c r="H15" s="65" t="s">
        <v>110</v>
      </c>
      <c r="I15" s="66">
        <v>43688.458779000001</v>
      </c>
      <c r="J15" s="67">
        <v>12745.9</v>
      </c>
      <c r="K15" s="66">
        <v>20196.903320235004</v>
      </c>
      <c r="L15" s="68">
        <v>4.7745797037920264E-4</v>
      </c>
      <c r="M15" s="68">
        <f t="shared" si="0"/>
        <v>0.60089240382265985</v>
      </c>
      <c r="N15" s="68">
        <f>K15/'סכום נכסי הקרן'!$C$41</f>
        <v>5.328496799561949E-3</v>
      </c>
    </row>
    <row r="16" spans="1:14">
      <c r="A16" s="115" t="s">
        <v>1940</v>
      </c>
      <c r="B16" s="116" t="s">
        <v>1940</v>
      </c>
      <c r="C16" s="116" t="s">
        <v>1940</v>
      </c>
      <c r="D16" s="116" t="s">
        <v>1940</v>
      </c>
      <c r="E16" s="116" t="s">
        <v>1940</v>
      </c>
      <c r="F16" s="116" t="s">
        <v>1940</v>
      </c>
      <c r="G16" s="116" t="s">
        <v>1940</v>
      </c>
      <c r="H16" s="116" t="s">
        <v>1940</v>
      </c>
      <c r="I16" s="116" t="s">
        <v>1940</v>
      </c>
      <c r="J16" s="116" t="s">
        <v>1940</v>
      </c>
      <c r="K16" s="116" t="s">
        <v>1940</v>
      </c>
      <c r="L16" s="116" t="s">
        <v>1940</v>
      </c>
      <c r="M16" s="116" t="s">
        <v>1940</v>
      </c>
      <c r="N16" s="116" t="s">
        <v>1940</v>
      </c>
    </row>
    <row r="17" spans="1:14">
      <c r="A17" s="116" t="s">
        <v>1940</v>
      </c>
      <c r="B17" s="116" t="s">
        <v>1940</v>
      </c>
      <c r="C17" s="116" t="s">
        <v>1940</v>
      </c>
      <c r="D17" s="116" t="s">
        <v>1940</v>
      </c>
      <c r="E17" s="116" t="s">
        <v>1940</v>
      </c>
      <c r="F17" s="116" t="s">
        <v>1940</v>
      </c>
      <c r="G17" s="116" t="s">
        <v>1940</v>
      </c>
      <c r="H17" s="116" t="s">
        <v>1940</v>
      </c>
      <c r="I17" s="116" t="s">
        <v>1940</v>
      </c>
      <c r="J17" s="116" t="s">
        <v>1940</v>
      </c>
      <c r="K17" s="116" t="s">
        <v>1940</v>
      </c>
      <c r="L17" s="116" t="s">
        <v>1940</v>
      </c>
      <c r="M17" s="116" t="s">
        <v>1940</v>
      </c>
      <c r="N17" s="116" t="s">
        <v>1940</v>
      </c>
    </row>
    <row r="18" spans="1:14">
      <c r="A18" s="116" t="s">
        <v>1940</v>
      </c>
      <c r="B18" s="116" t="s">
        <v>1940</v>
      </c>
      <c r="C18" s="116" t="s">
        <v>1940</v>
      </c>
      <c r="D18" s="116" t="s">
        <v>1940</v>
      </c>
      <c r="E18" s="116" t="s">
        <v>1940</v>
      </c>
      <c r="F18" s="116" t="s">
        <v>1940</v>
      </c>
      <c r="G18" s="116" t="s">
        <v>1940</v>
      </c>
      <c r="H18" s="116" t="s">
        <v>1940</v>
      </c>
      <c r="I18" s="116" t="s">
        <v>1940</v>
      </c>
      <c r="J18" s="116" t="s">
        <v>1940</v>
      </c>
      <c r="K18" s="116" t="s">
        <v>1940</v>
      </c>
      <c r="L18" s="116" t="s">
        <v>1940</v>
      </c>
      <c r="M18" s="116" t="s">
        <v>1940</v>
      </c>
      <c r="N18" s="116" t="s">
        <v>1940</v>
      </c>
    </row>
    <row r="19" spans="1:14">
      <c r="A19" s="86" t="s">
        <v>184</v>
      </c>
      <c r="B19" s="116" t="s">
        <v>1940</v>
      </c>
      <c r="C19" s="116" t="s">
        <v>1940</v>
      </c>
      <c r="D19" s="116" t="s">
        <v>1940</v>
      </c>
      <c r="E19" s="116" t="s">
        <v>1940</v>
      </c>
      <c r="F19" s="116" t="s">
        <v>1940</v>
      </c>
      <c r="G19" s="116" t="s">
        <v>1940</v>
      </c>
      <c r="H19" s="116" t="s">
        <v>1940</v>
      </c>
      <c r="I19" s="116" t="s">
        <v>1940</v>
      </c>
      <c r="J19" s="116" t="s">
        <v>1940</v>
      </c>
      <c r="K19" s="116" t="s">
        <v>1940</v>
      </c>
      <c r="L19" s="116" t="s">
        <v>1940</v>
      </c>
      <c r="M19" s="116" t="s">
        <v>1940</v>
      </c>
      <c r="N19" s="116" t="s">
        <v>1940</v>
      </c>
    </row>
    <row r="20" spans="1:14">
      <c r="A20" s="86" t="s">
        <v>92</v>
      </c>
      <c r="B20" s="116" t="s">
        <v>1940</v>
      </c>
      <c r="C20" s="116" t="s">
        <v>1940</v>
      </c>
      <c r="D20" s="116" t="s">
        <v>1940</v>
      </c>
      <c r="E20" s="116" t="s">
        <v>1940</v>
      </c>
      <c r="F20" s="116" t="s">
        <v>1940</v>
      </c>
      <c r="G20" s="116" t="s">
        <v>1940</v>
      </c>
      <c r="H20" s="116" t="s">
        <v>1940</v>
      </c>
      <c r="I20" s="116" t="s">
        <v>1940</v>
      </c>
      <c r="J20" s="116" t="s">
        <v>1940</v>
      </c>
      <c r="K20" s="116" t="s">
        <v>1940</v>
      </c>
      <c r="L20" s="116" t="s">
        <v>1940</v>
      </c>
      <c r="M20" s="116" t="s">
        <v>1940</v>
      </c>
      <c r="N20" s="116" t="s">
        <v>1940</v>
      </c>
    </row>
    <row r="21" spans="1:14">
      <c r="A21" s="86" t="s">
        <v>167</v>
      </c>
      <c r="B21" s="116" t="s">
        <v>1940</v>
      </c>
      <c r="C21" s="116" t="s">
        <v>1940</v>
      </c>
      <c r="D21" s="116" t="s">
        <v>1940</v>
      </c>
      <c r="E21" s="116" t="s">
        <v>1940</v>
      </c>
      <c r="F21" s="116" t="s">
        <v>1940</v>
      </c>
      <c r="G21" s="116" t="s">
        <v>1940</v>
      </c>
      <c r="H21" s="116" t="s">
        <v>1940</v>
      </c>
      <c r="I21" s="116" t="s">
        <v>1940</v>
      </c>
      <c r="J21" s="116" t="s">
        <v>1940</v>
      </c>
      <c r="K21" s="116" t="s">
        <v>1940</v>
      </c>
      <c r="L21" s="116" t="s">
        <v>1940</v>
      </c>
      <c r="M21" s="116" t="s">
        <v>1940</v>
      </c>
      <c r="N21" s="116" t="s">
        <v>1940</v>
      </c>
    </row>
    <row r="22" spans="1:14">
      <c r="A22" s="86" t="s">
        <v>175</v>
      </c>
      <c r="B22" s="116" t="s">
        <v>1940</v>
      </c>
      <c r="C22" s="116" t="s">
        <v>1940</v>
      </c>
      <c r="D22" s="116" t="s">
        <v>1940</v>
      </c>
      <c r="E22" s="116" t="s">
        <v>1940</v>
      </c>
      <c r="F22" s="116" t="s">
        <v>1940</v>
      </c>
      <c r="G22" s="116" t="s">
        <v>1940</v>
      </c>
      <c r="H22" s="116" t="s">
        <v>1940</v>
      </c>
      <c r="I22" s="116" t="s">
        <v>1940</v>
      </c>
      <c r="J22" s="116" t="s">
        <v>1940</v>
      </c>
      <c r="K22" s="116" t="s">
        <v>1940</v>
      </c>
      <c r="L22" s="116" t="s">
        <v>1940</v>
      </c>
      <c r="M22" s="116" t="s">
        <v>1940</v>
      </c>
      <c r="N22" s="116" t="s">
        <v>1940</v>
      </c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B116" s="1"/>
      <c r="C116" s="1"/>
      <c r="D116" s="1"/>
    </row>
    <row r="117" spans="1:14" hidden="1">
      <c r="B117" s="1"/>
      <c r="C117" s="1"/>
      <c r="D117" s="1"/>
    </row>
    <row r="118" spans="1:14" hidden="1">
      <c r="B118" s="1"/>
      <c r="C118" s="1"/>
      <c r="D118" s="1"/>
    </row>
    <row r="119" spans="1:14" hidden="1">
      <c r="B119" s="1"/>
      <c r="C119" s="1"/>
      <c r="D119" s="1"/>
    </row>
    <row r="120" spans="1:14" hidden="1">
      <c r="B120" s="1"/>
      <c r="C120" s="1"/>
      <c r="D120" s="1"/>
    </row>
    <row r="121" spans="1:14" hidden="1">
      <c r="B121" s="1"/>
      <c r="C121" s="1"/>
      <c r="D121" s="1"/>
    </row>
    <row r="122" spans="1:14" hidden="1">
      <c r="B122" s="1"/>
      <c r="C122" s="1"/>
      <c r="D122" s="1"/>
    </row>
    <row r="123" spans="1:14" hidden="1">
      <c r="B123" s="1"/>
      <c r="C123" s="1"/>
      <c r="D123" s="1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0:A35 A1:A18 A37:A1048576 B5:B1048576 C1:AY1048576 BA1:XFD1048576 AZ1:AZ9999 AZ10001:AZ1048576" xr:uid="{00000000-0002-0000-07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49.425781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124</v>
      </c>
      <c r="B1" s="36" t="s" vm="1">
        <v>191</v>
      </c>
    </row>
    <row r="2" spans="1:11">
      <c r="A2" s="36" t="s">
        <v>123</v>
      </c>
      <c r="B2" s="36" t="s">
        <v>192</v>
      </c>
    </row>
    <row r="3" spans="1:11">
      <c r="A3" s="36" t="s">
        <v>125</v>
      </c>
      <c r="B3" s="36" t="s">
        <v>193</v>
      </c>
    </row>
    <row r="4" spans="1:11">
      <c r="A4" s="36" t="s">
        <v>126</v>
      </c>
      <c r="B4" s="36">
        <v>2142</v>
      </c>
    </row>
    <row r="5" spans="1:11" ht="18.75">
      <c r="A5" s="142" t="s">
        <v>74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</row>
    <row r="6" spans="1:11" s="3" customFormat="1">
      <c r="A6" s="17" t="s">
        <v>96</v>
      </c>
      <c r="B6" s="25" t="s">
        <v>34</v>
      </c>
      <c r="C6" s="25" t="s">
        <v>99</v>
      </c>
      <c r="D6" s="25" t="s">
        <v>49</v>
      </c>
      <c r="E6" s="25" t="s">
        <v>83</v>
      </c>
      <c r="F6" s="25" t="s">
        <v>169</v>
      </c>
      <c r="G6" s="25" t="s">
        <v>168</v>
      </c>
      <c r="H6" s="25" t="s">
        <v>46</v>
      </c>
      <c r="I6" s="25" t="s">
        <v>45</v>
      </c>
      <c r="J6" s="25" t="s">
        <v>127</v>
      </c>
      <c r="K6" s="52" t="s">
        <v>129</v>
      </c>
    </row>
    <row r="7" spans="1:11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2" t="s">
        <v>176</v>
      </c>
      <c r="G7" s="110" t="s">
        <v>1940</v>
      </c>
      <c r="H7" s="12" t="s">
        <v>172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35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66">
        <v>104.26127984299998</v>
      </c>
      <c r="I9" s="116" t="s">
        <v>1940</v>
      </c>
      <c r="J9" s="68">
        <f>IFERROR(H9/$H$9,0)</f>
        <v>1</v>
      </c>
      <c r="K9" s="68">
        <f>H9/'סכום נכסי הקרן'!$C$41</f>
        <v>2.7506983974372658E-5</v>
      </c>
    </row>
    <row r="10" spans="1:11" s="4" customFormat="1" ht="20.25">
      <c r="A10" s="69" t="s">
        <v>22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66">
        <v>101.92235062699999</v>
      </c>
      <c r="I10" s="116" t="s">
        <v>1940</v>
      </c>
      <c r="J10" s="68">
        <f t="shared" ref="J10:J20" si="0">IFERROR(H10/$H$9,0)</f>
        <v>0.977566655430261</v>
      </c>
      <c r="K10" s="68">
        <f>H10/'סכום נכסי הקרן'!$C$41</f>
        <v>2.6889910324801267E-5</v>
      </c>
    </row>
    <row r="11" spans="1:11">
      <c r="A11" s="57" t="s">
        <v>1009</v>
      </c>
      <c r="B11" s="113" t="s">
        <v>1940</v>
      </c>
      <c r="C11" s="113" t="s">
        <v>1940</v>
      </c>
      <c r="D11" s="113" t="s">
        <v>1940</v>
      </c>
      <c r="E11" s="113" t="s">
        <v>1940</v>
      </c>
      <c r="F11" s="113" t="s">
        <v>1940</v>
      </c>
      <c r="G11" s="113" t="s">
        <v>1940</v>
      </c>
      <c r="H11" s="63">
        <v>101.92235062699999</v>
      </c>
      <c r="I11" s="113" t="s">
        <v>1940</v>
      </c>
      <c r="J11" s="64">
        <f t="shared" si="0"/>
        <v>0.977566655430261</v>
      </c>
      <c r="K11" s="64">
        <f>H11/'סכום נכסי הקרן'!$C$41</f>
        <v>2.6889910324801267E-5</v>
      </c>
    </row>
    <row r="12" spans="1:11">
      <c r="A12" s="58" t="s">
        <v>1010</v>
      </c>
      <c r="B12" s="54" t="s">
        <v>1011</v>
      </c>
      <c r="C12" s="65" t="s">
        <v>100</v>
      </c>
      <c r="D12" s="65" t="s">
        <v>615</v>
      </c>
      <c r="E12" s="65" t="s">
        <v>111</v>
      </c>
      <c r="F12" s="66">
        <v>14687.863950000001</v>
      </c>
      <c r="G12" s="67">
        <v>90</v>
      </c>
      <c r="H12" s="66">
        <v>13.219077555</v>
      </c>
      <c r="I12" s="68">
        <v>4.4508678636363637E-3</v>
      </c>
      <c r="J12" s="68">
        <f t="shared" si="0"/>
        <v>0.12678798471403493</v>
      </c>
      <c r="K12" s="68">
        <f>H12/'סכום נכסי הקרן'!$C$41</f>
        <v>3.4875550636719644E-6</v>
      </c>
    </row>
    <row r="13" spans="1:11">
      <c r="A13" s="58" t="s">
        <v>1012</v>
      </c>
      <c r="B13" s="54" t="s">
        <v>1013</v>
      </c>
      <c r="C13" s="65" t="s">
        <v>100</v>
      </c>
      <c r="D13" s="65" t="s">
        <v>218</v>
      </c>
      <c r="E13" s="65" t="s">
        <v>111</v>
      </c>
      <c r="F13" s="66">
        <v>324500.951244</v>
      </c>
      <c r="G13" s="67">
        <v>17.3</v>
      </c>
      <c r="H13" s="66">
        <v>56.138664565000006</v>
      </c>
      <c r="I13" s="68">
        <v>3.7161802959880257E-3</v>
      </c>
      <c r="J13" s="68">
        <f t="shared" si="0"/>
        <v>0.53844212011914139</v>
      </c>
      <c r="K13" s="68">
        <f>H13/'סכום נכסי הקרן'!$C$41</f>
        <v>1.4810918769244459E-5</v>
      </c>
    </row>
    <row r="14" spans="1:11">
      <c r="A14" s="58" t="s">
        <v>1014</v>
      </c>
      <c r="B14" s="54" t="s">
        <v>1015</v>
      </c>
      <c r="C14" s="65" t="s">
        <v>100</v>
      </c>
      <c r="D14" s="65" t="s">
        <v>135</v>
      </c>
      <c r="E14" s="65" t="s">
        <v>111</v>
      </c>
      <c r="F14" s="66">
        <v>87140.685375000001</v>
      </c>
      <c r="G14" s="67">
        <v>12.9</v>
      </c>
      <c r="H14" s="66">
        <v>11.241148412999999</v>
      </c>
      <c r="I14" s="68">
        <v>5.8111812660166344E-3</v>
      </c>
      <c r="J14" s="68">
        <f t="shared" si="0"/>
        <v>0.10781709595285312</v>
      </c>
      <c r="K14" s="68">
        <f>H14/'סכום נכסי הקרן'!$C$41</f>
        <v>2.9657231305385297E-6</v>
      </c>
    </row>
    <row r="15" spans="1:11">
      <c r="A15" s="58" t="s">
        <v>1016</v>
      </c>
      <c r="B15" s="54" t="s">
        <v>1017</v>
      </c>
      <c r="C15" s="65" t="s">
        <v>100</v>
      </c>
      <c r="D15" s="65" t="s">
        <v>218</v>
      </c>
      <c r="E15" s="65" t="s">
        <v>111</v>
      </c>
      <c r="F15" s="66">
        <v>63087.159783000003</v>
      </c>
      <c r="G15" s="67">
        <v>33.799999999999997</v>
      </c>
      <c r="H15" s="66">
        <v>21.323460093999998</v>
      </c>
      <c r="I15" s="68">
        <v>3.8346001404806918E-3</v>
      </c>
      <c r="J15" s="68">
        <f t="shared" si="0"/>
        <v>0.20451945464423182</v>
      </c>
      <c r="K15" s="68">
        <f>H15/'סכום נכסי הקרן'!$C$41</f>
        <v>5.6257133613463203E-6</v>
      </c>
    </row>
    <row r="16" spans="1:11">
      <c r="A16" s="115" t="s">
        <v>1940</v>
      </c>
      <c r="B16" s="116" t="s">
        <v>1940</v>
      </c>
      <c r="C16" s="116" t="s">
        <v>1940</v>
      </c>
      <c r="D16" s="116" t="s">
        <v>1940</v>
      </c>
      <c r="E16" s="116" t="s">
        <v>1940</v>
      </c>
      <c r="F16" s="116" t="s">
        <v>1940</v>
      </c>
      <c r="G16" s="116" t="s">
        <v>1940</v>
      </c>
      <c r="H16" s="116" t="s">
        <v>1940</v>
      </c>
      <c r="I16" s="116" t="s">
        <v>1940</v>
      </c>
      <c r="J16" s="116" t="s">
        <v>1940</v>
      </c>
      <c r="K16" s="116" t="s">
        <v>1940</v>
      </c>
    </row>
    <row r="17" spans="1:11">
      <c r="A17" s="69" t="s">
        <v>30</v>
      </c>
      <c r="B17" s="116" t="s">
        <v>1940</v>
      </c>
      <c r="C17" s="116" t="s">
        <v>1940</v>
      </c>
      <c r="D17" s="116" t="s">
        <v>1940</v>
      </c>
      <c r="E17" s="116" t="s">
        <v>1940</v>
      </c>
      <c r="F17" s="116" t="s">
        <v>1940</v>
      </c>
      <c r="G17" s="116" t="s">
        <v>1940</v>
      </c>
      <c r="H17" s="66">
        <v>2.3389292159999999</v>
      </c>
      <c r="I17" s="116" t="s">
        <v>1940</v>
      </c>
      <c r="J17" s="68">
        <f t="shared" si="0"/>
        <v>2.2433344569738979E-2</v>
      </c>
      <c r="K17" s="68">
        <f>H17/'סכום נכסי הקרן'!$C$41</f>
        <v>6.1707364957139001E-7</v>
      </c>
    </row>
    <row r="18" spans="1:11">
      <c r="A18" s="57" t="s">
        <v>1018</v>
      </c>
      <c r="B18" s="113" t="s">
        <v>1940</v>
      </c>
      <c r="C18" s="113" t="s">
        <v>1940</v>
      </c>
      <c r="D18" s="113" t="s">
        <v>1940</v>
      </c>
      <c r="E18" s="113" t="s">
        <v>1940</v>
      </c>
      <c r="F18" s="113" t="s">
        <v>1940</v>
      </c>
      <c r="G18" s="113" t="s">
        <v>1940</v>
      </c>
      <c r="H18" s="63">
        <v>2.3389292159999999</v>
      </c>
      <c r="I18" s="113" t="s">
        <v>1940</v>
      </c>
      <c r="J18" s="64">
        <f t="shared" si="0"/>
        <v>2.2433344569738979E-2</v>
      </c>
      <c r="K18" s="64">
        <f>H18/'סכום נכסי הקרן'!$C$41</f>
        <v>6.1707364957139001E-7</v>
      </c>
    </row>
    <row r="19" spans="1:11">
      <c r="A19" s="58" t="s">
        <v>1019</v>
      </c>
      <c r="B19" s="54" t="s">
        <v>1020</v>
      </c>
      <c r="C19" s="65" t="s">
        <v>727</v>
      </c>
      <c r="D19" s="65" t="s">
        <v>1897</v>
      </c>
      <c r="E19" s="65" t="s">
        <v>110</v>
      </c>
      <c r="F19" s="66">
        <v>13153.310999999998</v>
      </c>
      <c r="G19" s="67">
        <v>4.1100000000000003</v>
      </c>
      <c r="H19" s="66">
        <v>1.960760125</v>
      </c>
      <c r="I19" s="68">
        <v>3.9381170658682631E-4</v>
      </c>
      <c r="J19" s="68">
        <f t="shared" si="0"/>
        <v>1.8806215768237031E-2</v>
      </c>
      <c r="K19" s="68">
        <f>H19/'סכום נכסי הקרן'!$C$41</f>
        <v>5.1730227575549039E-7</v>
      </c>
    </row>
    <row r="20" spans="1:11">
      <c r="A20" s="58" t="s">
        <v>1021</v>
      </c>
      <c r="B20" s="54" t="s">
        <v>1022</v>
      </c>
      <c r="C20" s="65" t="s">
        <v>750</v>
      </c>
      <c r="D20" s="65" t="s">
        <v>781</v>
      </c>
      <c r="E20" s="65" t="s">
        <v>110</v>
      </c>
      <c r="F20" s="66">
        <v>3475.499366</v>
      </c>
      <c r="G20" s="67">
        <v>3</v>
      </c>
      <c r="H20" s="66">
        <v>0.37816909099999996</v>
      </c>
      <c r="I20" s="68">
        <v>1.3737151644268775E-4</v>
      </c>
      <c r="J20" s="68">
        <f t="shared" si="0"/>
        <v>3.6271288015019502E-3</v>
      </c>
      <c r="K20" s="68">
        <f>H20/'סכום נכסי הקרן'!$C$41</f>
        <v>9.9771373815899646E-8</v>
      </c>
    </row>
    <row r="21" spans="1:11">
      <c r="A21" s="115" t="s">
        <v>1940</v>
      </c>
      <c r="B21" s="116" t="s">
        <v>1940</v>
      </c>
      <c r="C21" s="116" t="s">
        <v>1940</v>
      </c>
      <c r="D21" s="116" t="s">
        <v>1940</v>
      </c>
      <c r="E21" s="116" t="s">
        <v>1940</v>
      </c>
      <c r="F21" s="116" t="s">
        <v>1940</v>
      </c>
      <c r="G21" s="116" t="s">
        <v>1940</v>
      </c>
      <c r="H21" s="116" t="s">
        <v>1940</v>
      </c>
      <c r="I21" s="116" t="s">
        <v>1940</v>
      </c>
      <c r="J21" s="116" t="s">
        <v>1940</v>
      </c>
      <c r="K21" s="116" t="s">
        <v>1940</v>
      </c>
    </row>
    <row r="22" spans="1:11">
      <c r="A22" s="116" t="s">
        <v>1940</v>
      </c>
      <c r="B22" s="116" t="s">
        <v>1940</v>
      </c>
      <c r="C22" s="116" t="s">
        <v>1940</v>
      </c>
      <c r="D22" s="116" t="s">
        <v>1940</v>
      </c>
      <c r="E22" s="116" t="s">
        <v>1940</v>
      </c>
      <c r="F22" s="116" t="s">
        <v>1940</v>
      </c>
      <c r="G22" s="116" t="s">
        <v>1940</v>
      </c>
      <c r="H22" s="116" t="s">
        <v>1940</v>
      </c>
      <c r="I22" s="116" t="s">
        <v>1940</v>
      </c>
      <c r="J22" s="116" t="s">
        <v>1940</v>
      </c>
      <c r="K22" s="116" t="s">
        <v>1940</v>
      </c>
    </row>
    <row r="23" spans="1:11">
      <c r="A23" s="116" t="s">
        <v>1940</v>
      </c>
      <c r="B23" s="116" t="s">
        <v>1940</v>
      </c>
      <c r="C23" s="116" t="s">
        <v>1940</v>
      </c>
      <c r="D23" s="116" t="s">
        <v>1940</v>
      </c>
      <c r="E23" s="116" t="s">
        <v>1940</v>
      </c>
      <c r="F23" s="116" t="s">
        <v>1940</v>
      </c>
      <c r="G23" s="116" t="s">
        <v>1940</v>
      </c>
      <c r="H23" s="116" t="s">
        <v>1940</v>
      </c>
      <c r="I23" s="116" t="s">
        <v>1940</v>
      </c>
      <c r="J23" s="116" t="s">
        <v>1940</v>
      </c>
      <c r="K23" s="116" t="s">
        <v>1940</v>
      </c>
    </row>
    <row r="24" spans="1:11">
      <c r="A24" s="86" t="s">
        <v>184</v>
      </c>
      <c r="B24" s="116" t="s">
        <v>1940</v>
      </c>
      <c r="C24" s="116" t="s">
        <v>1940</v>
      </c>
      <c r="D24" s="116" t="s">
        <v>1940</v>
      </c>
      <c r="E24" s="116" t="s">
        <v>1940</v>
      </c>
      <c r="F24" s="116" t="s">
        <v>1940</v>
      </c>
      <c r="G24" s="116" t="s">
        <v>1940</v>
      </c>
      <c r="H24" s="116" t="s">
        <v>1940</v>
      </c>
      <c r="I24" s="116" t="s">
        <v>1940</v>
      </c>
      <c r="J24" s="116" t="s">
        <v>1940</v>
      </c>
      <c r="K24" s="116" t="s">
        <v>1940</v>
      </c>
    </row>
    <row r="25" spans="1:11">
      <c r="A25" s="86" t="s">
        <v>92</v>
      </c>
      <c r="B25" s="116" t="s">
        <v>1940</v>
      </c>
      <c r="C25" s="116" t="s">
        <v>1940</v>
      </c>
      <c r="D25" s="116" t="s">
        <v>1940</v>
      </c>
      <c r="E25" s="116" t="s">
        <v>1940</v>
      </c>
      <c r="F25" s="116" t="s">
        <v>1940</v>
      </c>
      <c r="G25" s="116" t="s">
        <v>1940</v>
      </c>
      <c r="H25" s="116" t="s">
        <v>1940</v>
      </c>
      <c r="I25" s="116" t="s">
        <v>1940</v>
      </c>
      <c r="J25" s="116" t="s">
        <v>1940</v>
      </c>
      <c r="K25" s="116" t="s">
        <v>1940</v>
      </c>
    </row>
    <row r="26" spans="1:11">
      <c r="A26" s="86" t="s">
        <v>167</v>
      </c>
      <c r="B26" s="116" t="s">
        <v>1940</v>
      </c>
      <c r="C26" s="116" t="s">
        <v>1940</v>
      </c>
      <c r="D26" s="116" t="s">
        <v>1940</v>
      </c>
      <c r="E26" s="116" t="s">
        <v>1940</v>
      </c>
      <c r="F26" s="116" t="s">
        <v>1940</v>
      </c>
      <c r="G26" s="116" t="s">
        <v>1940</v>
      </c>
      <c r="H26" s="116" t="s">
        <v>1940</v>
      </c>
      <c r="I26" s="116" t="s">
        <v>1940</v>
      </c>
      <c r="J26" s="116" t="s">
        <v>1940</v>
      </c>
      <c r="K26" s="116" t="s">
        <v>1940</v>
      </c>
    </row>
    <row r="27" spans="1:11">
      <c r="A27" s="86" t="s">
        <v>175</v>
      </c>
      <c r="B27" s="116" t="s">
        <v>1940</v>
      </c>
      <c r="C27" s="116" t="s">
        <v>1940</v>
      </c>
      <c r="D27" s="116" t="s">
        <v>1940</v>
      </c>
      <c r="E27" s="116" t="s">
        <v>1940</v>
      </c>
      <c r="F27" s="116" t="s">
        <v>1940</v>
      </c>
      <c r="G27" s="116" t="s">
        <v>1940</v>
      </c>
      <c r="H27" s="116" t="s">
        <v>1940</v>
      </c>
      <c r="I27" s="116" t="s">
        <v>1940</v>
      </c>
      <c r="J27" s="116" t="s">
        <v>1940</v>
      </c>
      <c r="K27" s="116" t="s">
        <v>1940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9:A23 A1:A17 A25:A1048576 B5:B1048576 C1:AY1048576 BA1:XFD1048576 AZ1:AZ9999 AZ10001:AZ1048576" xr:uid="{00000000-0002-0000-08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49.425781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124</v>
      </c>
      <c r="B1" s="36" t="s" vm="1">
        <v>191</v>
      </c>
    </row>
    <row r="2" spans="1:12">
      <c r="A2" s="36" t="s">
        <v>123</v>
      </c>
      <c r="B2" s="36" t="s">
        <v>192</v>
      </c>
    </row>
    <row r="3" spans="1:12">
      <c r="A3" s="36" t="s">
        <v>125</v>
      </c>
      <c r="B3" s="36" t="s">
        <v>193</v>
      </c>
    </row>
    <row r="4" spans="1:12">
      <c r="A4" s="36" t="s">
        <v>126</v>
      </c>
      <c r="B4" s="36">
        <v>2142</v>
      </c>
    </row>
    <row r="5" spans="1:12" ht="18.75">
      <c r="A5" s="139" t="s">
        <v>75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3"/>
    </row>
    <row r="6" spans="1:12" s="3" customFormat="1">
      <c r="A6" s="37" t="s">
        <v>96</v>
      </c>
      <c r="B6" s="38" t="s">
        <v>34</v>
      </c>
      <c r="C6" s="38" t="s">
        <v>99</v>
      </c>
      <c r="D6" s="38" t="s">
        <v>49</v>
      </c>
      <c r="E6" s="38" t="s">
        <v>83</v>
      </c>
      <c r="F6" s="38" t="s">
        <v>169</v>
      </c>
      <c r="G6" s="38" t="s">
        <v>168</v>
      </c>
      <c r="H6" s="38" t="s">
        <v>46</v>
      </c>
      <c r="I6" s="38" t="s">
        <v>45</v>
      </c>
      <c r="J6" s="38" t="s">
        <v>127</v>
      </c>
      <c r="K6" s="40" t="s">
        <v>129</v>
      </c>
    </row>
    <row r="7" spans="1:12" s="3" customFormat="1">
      <c r="A7" s="109" t="s">
        <v>1940</v>
      </c>
      <c r="B7" s="128" t="s">
        <v>1940</v>
      </c>
      <c r="C7" s="128" t="s">
        <v>1940</v>
      </c>
      <c r="D7" s="128" t="s">
        <v>1940</v>
      </c>
      <c r="E7" s="128" t="s">
        <v>1940</v>
      </c>
      <c r="F7" s="12" t="s">
        <v>176</v>
      </c>
      <c r="G7" s="110" t="s">
        <v>1940</v>
      </c>
      <c r="H7" s="12" t="s">
        <v>172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2" t="s">
        <v>37</v>
      </c>
      <c r="B9" s="113" t="s">
        <v>1940</v>
      </c>
      <c r="C9" s="113" t="s">
        <v>1940</v>
      </c>
      <c r="D9" s="113" t="s">
        <v>1940</v>
      </c>
      <c r="E9" s="113" t="s">
        <v>1940</v>
      </c>
      <c r="F9" s="113" t="s">
        <v>1940</v>
      </c>
      <c r="G9" s="113" t="s">
        <v>1940</v>
      </c>
      <c r="H9" s="63">
        <v>2640.033439499</v>
      </c>
      <c r="I9" s="113" t="s">
        <v>1940</v>
      </c>
      <c r="J9" s="64">
        <f>IFERROR(H9/$H$9,0)</f>
        <v>1</v>
      </c>
      <c r="K9" s="64">
        <f>H9/'סכום נכסי הקרן'!$C$41</f>
        <v>6.965131985858941E-4</v>
      </c>
    </row>
    <row r="10" spans="1:12">
      <c r="A10" s="69" t="s">
        <v>163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66">
        <v>1306.0711690559999</v>
      </c>
      <c r="I10" s="116" t="s">
        <v>1940</v>
      </c>
      <c r="J10" s="68">
        <f t="shared" ref="J10:J18" si="0">IFERROR(H10/$H$9,0)</f>
        <v>0.49471766134290079</v>
      </c>
      <c r="K10" s="68">
        <f>H10/'סכום נכסי הקרן'!$C$41</f>
        <v>3.4457738069887698E-4</v>
      </c>
    </row>
    <row r="11" spans="1:12">
      <c r="A11" s="57" t="s">
        <v>157</v>
      </c>
      <c r="B11" s="113" t="s">
        <v>1940</v>
      </c>
      <c r="C11" s="113" t="s">
        <v>1940</v>
      </c>
      <c r="D11" s="113" t="s">
        <v>1940</v>
      </c>
      <c r="E11" s="113" t="s">
        <v>1940</v>
      </c>
      <c r="F11" s="113" t="s">
        <v>1940</v>
      </c>
      <c r="G11" s="113" t="s">
        <v>1940</v>
      </c>
      <c r="H11" s="63">
        <v>1306.0711690559999</v>
      </c>
      <c r="I11" s="113" t="s">
        <v>1940</v>
      </c>
      <c r="J11" s="64">
        <f t="shared" si="0"/>
        <v>0.49471766134290079</v>
      </c>
      <c r="K11" s="64">
        <f>H11/'סכום נכסי הקרן'!$C$41</f>
        <v>3.4457738069887698E-4</v>
      </c>
    </row>
    <row r="12" spans="1:12">
      <c r="A12" s="58" t="s">
        <v>1023</v>
      </c>
      <c r="B12" s="54" t="s">
        <v>1024</v>
      </c>
      <c r="C12" s="65" t="s">
        <v>100</v>
      </c>
      <c r="D12" s="65" t="s">
        <v>1031</v>
      </c>
      <c r="E12" s="65" t="s">
        <v>111</v>
      </c>
      <c r="F12" s="66">
        <v>47.680752000000005</v>
      </c>
      <c r="G12" s="67">
        <v>2988900</v>
      </c>
      <c r="H12" s="66">
        <v>1425.1300077360002</v>
      </c>
      <c r="I12" s="116" t="s">
        <v>1940</v>
      </c>
      <c r="J12" s="68">
        <f t="shared" si="0"/>
        <v>0.53981513507133738</v>
      </c>
      <c r="K12" s="68">
        <f>H12/'סכום נכסי הקרן'!$C$41</f>
        <v>3.7598836637361364E-4</v>
      </c>
    </row>
    <row r="13" spans="1:12">
      <c r="A13" s="58" t="s">
        <v>1025</v>
      </c>
      <c r="B13" s="54" t="s">
        <v>1026</v>
      </c>
      <c r="C13" s="65" t="s">
        <v>100</v>
      </c>
      <c r="D13" s="65" t="s">
        <v>1031</v>
      </c>
      <c r="E13" s="65" t="s">
        <v>111</v>
      </c>
      <c r="F13" s="66">
        <v>-47.680752000000005</v>
      </c>
      <c r="G13" s="67">
        <v>249700</v>
      </c>
      <c r="H13" s="66">
        <v>-119.05883867999999</v>
      </c>
      <c r="I13" s="116" t="s">
        <v>1940</v>
      </c>
      <c r="J13" s="68">
        <f t="shared" si="0"/>
        <v>-4.5097473728436498E-2</v>
      </c>
      <c r="K13" s="68">
        <f>H13/'סכום נכסי הקרן'!$C$41</f>
        <v>-3.1410985674736627E-5</v>
      </c>
    </row>
    <row r="14" spans="1:12">
      <c r="A14" s="115" t="s">
        <v>1940</v>
      </c>
      <c r="B14" s="116" t="s">
        <v>1940</v>
      </c>
      <c r="C14" s="116" t="s">
        <v>1940</v>
      </c>
      <c r="D14" s="116" t="s">
        <v>1940</v>
      </c>
      <c r="E14" s="116" t="s">
        <v>1940</v>
      </c>
      <c r="F14" s="116" t="s">
        <v>1940</v>
      </c>
      <c r="G14" s="116" t="s">
        <v>1940</v>
      </c>
      <c r="H14" s="116" t="s">
        <v>1940</v>
      </c>
      <c r="I14" s="116" t="s">
        <v>1940</v>
      </c>
      <c r="J14" s="116" t="s">
        <v>1940</v>
      </c>
      <c r="K14" s="116" t="s">
        <v>1940</v>
      </c>
    </row>
    <row r="15" spans="1:12">
      <c r="A15" s="69" t="s">
        <v>162</v>
      </c>
      <c r="B15" s="116" t="s">
        <v>1940</v>
      </c>
      <c r="C15" s="116" t="s">
        <v>1940</v>
      </c>
      <c r="D15" s="116" t="s">
        <v>1940</v>
      </c>
      <c r="E15" s="116" t="s">
        <v>1940</v>
      </c>
      <c r="F15" s="116" t="s">
        <v>1940</v>
      </c>
      <c r="G15" s="116" t="s">
        <v>1940</v>
      </c>
      <c r="H15" s="66">
        <v>1333.9622704429999</v>
      </c>
      <c r="I15" s="116" t="s">
        <v>1940</v>
      </c>
      <c r="J15" s="68">
        <f t="shared" si="0"/>
        <v>0.50528233865709915</v>
      </c>
      <c r="K15" s="68">
        <f>H15/'סכום נכסי הקרן'!$C$41</f>
        <v>3.5193581788701701E-4</v>
      </c>
    </row>
    <row r="16" spans="1:12">
      <c r="A16" s="57" t="s">
        <v>157</v>
      </c>
      <c r="B16" s="113" t="s">
        <v>1940</v>
      </c>
      <c r="C16" s="113" t="s">
        <v>1940</v>
      </c>
      <c r="D16" s="113" t="s">
        <v>1940</v>
      </c>
      <c r="E16" s="113" t="s">
        <v>1940</v>
      </c>
      <c r="F16" s="113" t="s">
        <v>1940</v>
      </c>
      <c r="G16" s="113" t="s">
        <v>1940</v>
      </c>
      <c r="H16" s="63">
        <v>1333.9622704429999</v>
      </c>
      <c r="I16" s="113" t="s">
        <v>1940</v>
      </c>
      <c r="J16" s="64">
        <f t="shared" si="0"/>
        <v>0.50528233865709915</v>
      </c>
      <c r="K16" s="64">
        <f>H16/'סכום נכסי הקרן'!$C$41</f>
        <v>3.5193581788701701E-4</v>
      </c>
    </row>
    <row r="17" spans="1:11">
      <c r="A17" s="58" t="s">
        <v>1027</v>
      </c>
      <c r="B17" s="54" t="s">
        <v>1027</v>
      </c>
      <c r="C17" s="65" t="s">
        <v>727</v>
      </c>
      <c r="D17" s="65" t="s">
        <v>1031</v>
      </c>
      <c r="E17" s="65" t="s">
        <v>110</v>
      </c>
      <c r="F17" s="66">
        <v>1449.467705</v>
      </c>
      <c r="G17" s="67">
        <v>160</v>
      </c>
      <c r="H17" s="66">
        <v>841.15509856599999</v>
      </c>
      <c r="I17" s="116" t="s">
        <v>1940</v>
      </c>
      <c r="J17" s="68">
        <f t="shared" si="0"/>
        <v>0.31861531978383817</v>
      </c>
      <c r="K17" s="68">
        <f>H17/'סכום נכסי הקרן'!$C$41</f>
        <v>2.2191977550110859E-4</v>
      </c>
    </row>
    <row r="18" spans="1:11">
      <c r="A18" s="58" t="s">
        <v>1028</v>
      </c>
      <c r="B18" s="54" t="s">
        <v>1028</v>
      </c>
      <c r="C18" s="65" t="s">
        <v>727</v>
      </c>
      <c r="D18" s="65" t="s">
        <v>1031</v>
      </c>
      <c r="E18" s="65" t="s">
        <v>110</v>
      </c>
      <c r="F18" s="66">
        <v>970.51315899999997</v>
      </c>
      <c r="G18" s="67">
        <v>140</v>
      </c>
      <c r="H18" s="66">
        <v>492.80717187700003</v>
      </c>
      <c r="I18" s="116" t="s">
        <v>1940</v>
      </c>
      <c r="J18" s="68">
        <f t="shared" si="0"/>
        <v>0.18666701887326101</v>
      </c>
      <c r="K18" s="68">
        <f>H18/'סכום נכסי הקרן'!$C$41</f>
        <v>1.3001604238590847E-4</v>
      </c>
    </row>
    <row r="19" spans="1:11">
      <c r="A19" s="115" t="s">
        <v>1940</v>
      </c>
      <c r="B19" s="116" t="s">
        <v>1940</v>
      </c>
      <c r="C19" s="116" t="s">
        <v>1940</v>
      </c>
      <c r="D19" s="116" t="s">
        <v>1940</v>
      </c>
      <c r="E19" s="116" t="s">
        <v>1940</v>
      </c>
      <c r="F19" s="116" t="s">
        <v>1940</v>
      </c>
      <c r="G19" s="116" t="s">
        <v>1940</v>
      </c>
      <c r="H19" s="116" t="s">
        <v>1940</v>
      </c>
      <c r="I19" s="116" t="s">
        <v>1940</v>
      </c>
      <c r="J19" s="116" t="s">
        <v>1940</v>
      </c>
      <c r="K19" s="116" t="s">
        <v>1940</v>
      </c>
    </row>
    <row r="20" spans="1:11">
      <c r="A20" s="116" t="s">
        <v>1940</v>
      </c>
      <c r="B20" s="116" t="s">
        <v>1940</v>
      </c>
      <c r="C20" s="116" t="s">
        <v>1940</v>
      </c>
      <c r="D20" s="116" t="s">
        <v>1940</v>
      </c>
      <c r="E20" s="116" t="s">
        <v>1940</v>
      </c>
      <c r="F20" s="116" t="s">
        <v>1940</v>
      </c>
      <c r="G20" s="116" t="s">
        <v>1940</v>
      </c>
      <c r="H20" s="116" t="s">
        <v>1940</v>
      </c>
      <c r="I20" s="116" t="s">
        <v>1940</v>
      </c>
      <c r="J20" s="116" t="s">
        <v>1940</v>
      </c>
      <c r="K20" s="116" t="s">
        <v>1940</v>
      </c>
    </row>
    <row r="21" spans="1:11">
      <c r="A21" s="116" t="s">
        <v>1940</v>
      </c>
      <c r="B21" s="116" t="s">
        <v>1940</v>
      </c>
      <c r="C21" s="116" t="s">
        <v>1940</v>
      </c>
      <c r="D21" s="116" t="s">
        <v>1940</v>
      </c>
      <c r="E21" s="116" t="s">
        <v>1940</v>
      </c>
      <c r="F21" s="116" t="s">
        <v>1940</v>
      </c>
      <c r="G21" s="116" t="s">
        <v>1940</v>
      </c>
      <c r="H21" s="116" t="s">
        <v>1940</v>
      </c>
      <c r="I21" s="116" t="s">
        <v>1940</v>
      </c>
      <c r="J21" s="116" t="s">
        <v>1940</v>
      </c>
      <c r="K21" s="116" t="s">
        <v>1940</v>
      </c>
    </row>
    <row r="22" spans="1:11">
      <c r="A22" s="86" t="s">
        <v>184</v>
      </c>
      <c r="B22" s="116" t="s">
        <v>1940</v>
      </c>
      <c r="C22" s="116" t="s">
        <v>1940</v>
      </c>
      <c r="D22" s="116" t="s">
        <v>1940</v>
      </c>
      <c r="E22" s="116" t="s">
        <v>1940</v>
      </c>
      <c r="F22" s="116" t="s">
        <v>1940</v>
      </c>
      <c r="G22" s="116" t="s">
        <v>1940</v>
      </c>
      <c r="H22" s="116" t="s">
        <v>1940</v>
      </c>
      <c r="I22" s="116" t="s">
        <v>1940</v>
      </c>
      <c r="J22" s="116" t="s">
        <v>1940</v>
      </c>
      <c r="K22" s="116" t="s">
        <v>1940</v>
      </c>
    </row>
    <row r="23" spans="1:11">
      <c r="A23" s="86" t="s">
        <v>92</v>
      </c>
      <c r="B23" s="116" t="s">
        <v>1940</v>
      </c>
      <c r="C23" s="116" t="s">
        <v>1940</v>
      </c>
      <c r="D23" s="116" t="s">
        <v>1940</v>
      </c>
      <c r="E23" s="116" t="s">
        <v>1940</v>
      </c>
      <c r="F23" s="116" t="s">
        <v>1940</v>
      </c>
      <c r="G23" s="116" t="s">
        <v>1940</v>
      </c>
      <c r="H23" s="116" t="s">
        <v>1940</v>
      </c>
      <c r="I23" s="116" t="s">
        <v>1940</v>
      </c>
      <c r="J23" s="116" t="s">
        <v>1940</v>
      </c>
      <c r="K23" s="116" t="s">
        <v>1940</v>
      </c>
    </row>
    <row r="24" spans="1:11">
      <c r="A24" s="86" t="s">
        <v>167</v>
      </c>
      <c r="B24" s="116" t="s">
        <v>1940</v>
      </c>
      <c r="C24" s="116" t="s">
        <v>1940</v>
      </c>
      <c r="D24" s="116" t="s">
        <v>1940</v>
      </c>
      <c r="E24" s="116" t="s">
        <v>1940</v>
      </c>
      <c r="F24" s="116" t="s">
        <v>1940</v>
      </c>
      <c r="G24" s="116" t="s">
        <v>1940</v>
      </c>
      <c r="H24" s="116" t="s">
        <v>1940</v>
      </c>
      <c r="I24" s="116" t="s">
        <v>1940</v>
      </c>
      <c r="J24" s="116" t="s">
        <v>1940</v>
      </c>
      <c r="K24" s="116" t="s">
        <v>1940</v>
      </c>
    </row>
    <row r="25" spans="1:11">
      <c r="A25" s="86" t="s">
        <v>175</v>
      </c>
      <c r="B25" s="116" t="s">
        <v>1940</v>
      </c>
      <c r="C25" s="116" t="s">
        <v>1940</v>
      </c>
      <c r="D25" s="116" t="s">
        <v>1940</v>
      </c>
      <c r="E25" s="116" t="s">
        <v>1940</v>
      </c>
      <c r="F25" s="116" t="s">
        <v>1940</v>
      </c>
      <c r="G25" s="116" t="s">
        <v>1940</v>
      </c>
      <c r="H25" s="116" t="s">
        <v>1940</v>
      </c>
      <c r="I25" s="116" t="s">
        <v>1940</v>
      </c>
      <c r="J25" s="116" t="s">
        <v>1940</v>
      </c>
      <c r="K25" s="116" t="s">
        <v>1940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140625" style="2" bestFit="1" customWidth="1"/>
    <col min="2" max="2" width="49.425781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124</v>
      </c>
      <c r="B1" s="36" t="s" vm="1">
        <v>191</v>
      </c>
    </row>
    <row r="2" spans="1:10">
      <c r="A2" s="36" t="s">
        <v>123</v>
      </c>
      <c r="B2" s="36" t="s">
        <v>192</v>
      </c>
    </row>
    <row r="3" spans="1:10">
      <c r="A3" s="36" t="s">
        <v>125</v>
      </c>
      <c r="B3" s="36" t="s">
        <v>193</v>
      </c>
    </row>
    <row r="4" spans="1:10">
      <c r="A4" s="36" t="s">
        <v>126</v>
      </c>
      <c r="B4" s="36">
        <v>2142</v>
      </c>
    </row>
    <row r="5" spans="1:10" ht="18.75">
      <c r="A5" s="139" t="s">
        <v>76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 s="3" customFormat="1">
      <c r="A6" s="37" t="s">
        <v>96</v>
      </c>
      <c r="B6" s="38" t="s">
        <v>34</v>
      </c>
      <c r="C6" s="38" t="s">
        <v>99</v>
      </c>
      <c r="D6" s="38" t="s">
        <v>49</v>
      </c>
      <c r="E6" s="38" t="s">
        <v>83</v>
      </c>
      <c r="F6" s="38" t="s">
        <v>169</v>
      </c>
      <c r="G6" s="38" t="s">
        <v>168</v>
      </c>
      <c r="H6" s="38" t="s">
        <v>46</v>
      </c>
      <c r="I6" s="38" t="s">
        <v>127</v>
      </c>
      <c r="J6" s="40" t="s">
        <v>129</v>
      </c>
    </row>
    <row r="7" spans="1:10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2" t="s">
        <v>176</v>
      </c>
      <c r="G7" s="110" t="s">
        <v>1940</v>
      </c>
      <c r="H7" s="12" t="s">
        <v>172</v>
      </c>
      <c r="I7" s="26" t="s">
        <v>19</v>
      </c>
      <c r="J7" s="27" t="s">
        <v>19</v>
      </c>
    </row>
    <row r="8" spans="1:10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36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66">
        <v>17388.653661582</v>
      </c>
      <c r="I9" s="68">
        <f>IFERROR(H9/$H$9,0)</f>
        <v>1</v>
      </c>
      <c r="J9" s="68">
        <f>H9/'סכום נכסי הקרן'!$C$41</f>
        <v>4.587603550669111E-3</v>
      </c>
    </row>
    <row r="10" spans="1:10">
      <c r="A10" s="69" t="s">
        <v>164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66">
        <v>17388.653661582</v>
      </c>
      <c r="I10" s="68">
        <f t="shared" ref="I10:I15" si="0">IFERROR(H10/$H$9,0)</f>
        <v>1</v>
      </c>
      <c r="J10" s="68">
        <f>H10/'סכום נכסי הקרן'!$C$41</f>
        <v>4.587603550669111E-3</v>
      </c>
    </row>
    <row r="11" spans="1:10">
      <c r="A11" s="59" t="s">
        <v>1029</v>
      </c>
      <c r="B11" s="54" t="s">
        <v>1030</v>
      </c>
      <c r="C11" s="65" t="s">
        <v>24</v>
      </c>
      <c r="D11" s="65" t="s">
        <v>1031</v>
      </c>
      <c r="E11" s="65" t="s">
        <v>112</v>
      </c>
      <c r="F11" s="66">
        <v>187.95184699999999</v>
      </c>
      <c r="G11" s="67">
        <v>454300</v>
      </c>
      <c r="H11" s="66">
        <v>523.73522633999994</v>
      </c>
      <c r="I11" s="68">
        <f t="shared" si="0"/>
        <v>3.0119366141446922E-2</v>
      </c>
      <c r="J11" s="68">
        <f>H11/'סכום נכסי הקרן'!$C$41</f>
        <v>1.381757110544049E-4</v>
      </c>
    </row>
    <row r="12" spans="1:10">
      <c r="A12" s="59" t="s">
        <v>1032</v>
      </c>
      <c r="B12" s="54" t="s">
        <v>1033</v>
      </c>
      <c r="C12" s="65" t="s">
        <v>24</v>
      </c>
      <c r="D12" s="65" t="s">
        <v>1031</v>
      </c>
      <c r="E12" s="65" t="s">
        <v>110</v>
      </c>
      <c r="F12" s="66">
        <v>114.67180200000001</v>
      </c>
      <c r="G12" s="67">
        <v>103370</v>
      </c>
      <c r="H12" s="66">
        <v>959.73877197299998</v>
      </c>
      <c r="I12" s="68">
        <f t="shared" si="0"/>
        <v>5.5193391659379566E-2</v>
      </c>
      <c r="J12" s="68">
        <f>H12/'סכום נכסי הקרן'!$C$41</f>
        <v>2.5320539955004062E-4</v>
      </c>
    </row>
    <row r="13" spans="1:10">
      <c r="A13" s="59" t="s">
        <v>1034</v>
      </c>
      <c r="B13" s="54" t="s">
        <v>1035</v>
      </c>
      <c r="C13" s="65" t="s">
        <v>24</v>
      </c>
      <c r="D13" s="65" t="s">
        <v>1031</v>
      </c>
      <c r="E13" s="65" t="s">
        <v>110</v>
      </c>
      <c r="F13" s="66">
        <v>56.264555000000001</v>
      </c>
      <c r="G13" s="67">
        <v>1702350</v>
      </c>
      <c r="H13" s="66">
        <v>2401.804645106</v>
      </c>
      <c r="I13" s="68">
        <f t="shared" si="0"/>
        <v>0.13812481931320991</v>
      </c>
      <c r="J13" s="68">
        <f>H13/'סכום נכסי הקרן'!$C$41</f>
        <v>6.3366191151681124E-4</v>
      </c>
    </row>
    <row r="14" spans="1:10">
      <c r="A14" s="59" t="s">
        <v>1036</v>
      </c>
      <c r="B14" s="54" t="s">
        <v>1037</v>
      </c>
      <c r="C14" s="65" t="s">
        <v>24</v>
      </c>
      <c r="D14" s="65" t="s">
        <v>1031</v>
      </c>
      <c r="E14" s="65" t="s">
        <v>119</v>
      </c>
      <c r="F14" s="66">
        <v>16.763408999999999</v>
      </c>
      <c r="G14" s="67">
        <v>3345000</v>
      </c>
      <c r="H14" s="66">
        <v>275.58504895900001</v>
      </c>
      <c r="I14" s="68">
        <f t="shared" si="0"/>
        <v>1.5848555864211029E-2</v>
      </c>
      <c r="J14" s="68">
        <f>H14/'סכום נכסי הקרן'!$C$41</f>
        <v>7.2706891155632284E-5</v>
      </c>
    </row>
    <row r="15" spans="1:10">
      <c r="A15" s="59" t="s">
        <v>1038</v>
      </c>
      <c r="B15" s="54" t="s">
        <v>1039</v>
      </c>
      <c r="C15" s="65" t="s">
        <v>24</v>
      </c>
      <c r="D15" s="65" t="s">
        <v>1031</v>
      </c>
      <c r="E15" s="65" t="s">
        <v>110</v>
      </c>
      <c r="F15" s="66">
        <v>559.82223999999997</v>
      </c>
      <c r="G15" s="67">
        <v>482000</v>
      </c>
      <c r="H15" s="66">
        <v>13227.789969203999</v>
      </c>
      <c r="I15" s="68">
        <f t="shared" si="0"/>
        <v>0.76071386702175248</v>
      </c>
      <c r="J15" s="68">
        <f>H15/'סכום נכסי הקרן'!$C$41</f>
        <v>3.4898536373922213E-3</v>
      </c>
    </row>
    <row r="16" spans="1:10">
      <c r="A16" s="129" t="s">
        <v>1940</v>
      </c>
      <c r="B16" s="116" t="s">
        <v>1940</v>
      </c>
      <c r="C16" s="116" t="s">
        <v>1940</v>
      </c>
      <c r="D16" s="116" t="s">
        <v>1940</v>
      </c>
      <c r="E16" s="116" t="s">
        <v>1940</v>
      </c>
      <c r="F16" s="116" t="s">
        <v>1940</v>
      </c>
      <c r="G16" s="116" t="s">
        <v>1940</v>
      </c>
      <c r="H16" s="116" t="s">
        <v>1940</v>
      </c>
      <c r="I16" s="116" t="s">
        <v>1940</v>
      </c>
      <c r="J16" s="116" t="s">
        <v>1940</v>
      </c>
    </row>
    <row r="17" spans="1:10">
      <c r="A17" s="116" t="s">
        <v>1940</v>
      </c>
      <c r="B17" s="116" t="s">
        <v>1940</v>
      </c>
      <c r="C17" s="116" t="s">
        <v>1940</v>
      </c>
      <c r="D17" s="116" t="s">
        <v>1940</v>
      </c>
      <c r="E17" s="116" t="s">
        <v>1940</v>
      </c>
      <c r="F17" s="116" t="s">
        <v>1940</v>
      </c>
      <c r="G17" s="116" t="s">
        <v>1940</v>
      </c>
      <c r="H17" s="116" t="s">
        <v>1940</v>
      </c>
      <c r="I17" s="116" t="s">
        <v>1940</v>
      </c>
      <c r="J17" s="116" t="s">
        <v>1940</v>
      </c>
    </row>
    <row r="18" spans="1:10">
      <c r="A18" s="116" t="s">
        <v>1940</v>
      </c>
      <c r="B18" s="116" t="s">
        <v>1940</v>
      </c>
      <c r="C18" s="116" t="s">
        <v>1940</v>
      </c>
      <c r="D18" s="116" t="s">
        <v>1940</v>
      </c>
      <c r="E18" s="116" t="s">
        <v>1940</v>
      </c>
      <c r="F18" s="116" t="s">
        <v>1940</v>
      </c>
      <c r="G18" s="116" t="s">
        <v>1940</v>
      </c>
      <c r="H18" s="116" t="s">
        <v>1940</v>
      </c>
      <c r="I18" s="116" t="s">
        <v>1940</v>
      </c>
      <c r="J18" s="116" t="s">
        <v>1940</v>
      </c>
    </row>
    <row r="19" spans="1:10">
      <c r="A19" s="86" t="s">
        <v>184</v>
      </c>
      <c r="B19" s="116" t="s">
        <v>1940</v>
      </c>
      <c r="C19" s="116" t="s">
        <v>1940</v>
      </c>
      <c r="D19" s="116" t="s">
        <v>1940</v>
      </c>
      <c r="E19" s="116" t="s">
        <v>1940</v>
      </c>
      <c r="F19" s="116" t="s">
        <v>1940</v>
      </c>
      <c r="G19" s="116" t="s">
        <v>1940</v>
      </c>
      <c r="H19" s="116" t="s">
        <v>1940</v>
      </c>
      <c r="I19" s="116" t="s">
        <v>1940</v>
      </c>
      <c r="J19" s="116" t="s">
        <v>1940</v>
      </c>
    </row>
    <row r="20" spans="1:10">
      <c r="A20" s="86" t="s">
        <v>92</v>
      </c>
      <c r="B20" s="116" t="s">
        <v>1940</v>
      </c>
      <c r="C20" s="116" t="s">
        <v>1940</v>
      </c>
      <c r="D20" s="116" t="s">
        <v>1940</v>
      </c>
      <c r="E20" s="116" t="s">
        <v>1940</v>
      </c>
      <c r="F20" s="116" t="s">
        <v>1940</v>
      </c>
      <c r="G20" s="116" t="s">
        <v>1940</v>
      </c>
      <c r="H20" s="116" t="s">
        <v>1940</v>
      </c>
      <c r="I20" s="116" t="s">
        <v>1940</v>
      </c>
      <c r="J20" s="116" t="s">
        <v>1940</v>
      </c>
    </row>
    <row r="21" spans="1:10">
      <c r="A21" s="86" t="s">
        <v>167</v>
      </c>
      <c r="B21" s="116" t="s">
        <v>1940</v>
      </c>
      <c r="C21" s="116" t="s">
        <v>1940</v>
      </c>
      <c r="D21" s="116" t="s">
        <v>1940</v>
      </c>
      <c r="E21" s="116" t="s">
        <v>1940</v>
      </c>
      <c r="F21" s="116" t="s">
        <v>1940</v>
      </c>
      <c r="G21" s="116" t="s">
        <v>1940</v>
      </c>
      <c r="H21" s="116" t="s">
        <v>1940</v>
      </c>
      <c r="I21" s="116" t="s">
        <v>1940</v>
      </c>
      <c r="J21" s="116" t="s">
        <v>1940</v>
      </c>
    </row>
    <row r="22" spans="1:10">
      <c r="A22" s="86" t="s">
        <v>175</v>
      </c>
      <c r="B22" s="116" t="s">
        <v>1940</v>
      </c>
      <c r="C22" s="116" t="s">
        <v>1940</v>
      </c>
      <c r="D22" s="116" t="s">
        <v>1940</v>
      </c>
      <c r="E22" s="116" t="s">
        <v>1940</v>
      </c>
      <c r="F22" s="116" t="s">
        <v>1940</v>
      </c>
      <c r="G22" s="116" t="s">
        <v>1940</v>
      </c>
      <c r="H22" s="116" t="s">
        <v>1940</v>
      </c>
      <c r="I22" s="116" t="s">
        <v>1940</v>
      </c>
      <c r="J22" s="116" t="s">
        <v>1940</v>
      </c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B116" s="3"/>
      <c r="C116" s="3"/>
      <c r="D116" s="3"/>
      <c r="E116" s="3"/>
      <c r="F116" s="3"/>
      <c r="G116" s="3"/>
    </row>
    <row r="117" spans="1:10" hidden="1">
      <c r="B117" s="3"/>
      <c r="C117" s="3"/>
      <c r="D117" s="3"/>
      <c r="E117" s="3"/>
      <c r="F117" s="3"/>
      <c r="G117" s="3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124</v>
      </c>
      <c r="B1" s="36" t="s" vm="1">
        <v>191</v>
      </c>
    </row>
    <row r="2" spans="1:34">
      <c r="A2" s="36" t="s">
        <v>123</v>
      </c>
      <c r="B2" s="36" t="s">
        <v>192</v>
      </c>
    </row>
    <row r="3" spans="1:34">
      <c r="A3" s="36" t="s">
        <v>125</v>
      </c>
      <c r="B3" s="36" t="s">
        <v>193</v>
      </c>
      <c r="D3" s="2"/>
    </row>
    <row r="4" spans="1:34">
      <c r="A4" s="36" t="s">
        <v>126</v>
      </c>
      <c r="B4" s="36">
        <v>2142</v>
      </c>
    </row>
    <row r="5" spans="1:34" ht="18.75">
      <c r="A5" s="139" t="s">
        <v>77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</row>
    <row r="6" spans="1:34" s="3" customFormat="1">
      <c r="A6" s="37" t="s">
        <v>96</v>
      </c>
      <c r="B6" s="38" t="s">
        <v>34</v>
      </c>
      <c r="C6" s="39" t="s">
        <v>38</v>
      </c>
      <c r="D6" s="38" t="s">
        <v>14</v>
      </c>
      <c r="E6" s="38" t="s">
        <v>50</v>
      </c>
      <c r="F6" s="38" t="s">
        <v>84</v>
      </c>
      <c r="G6" s="38" t="s">
        <v>17</v>
      </c>
      <c r="H6" s="38" t="s">
        <v>83</v>
      </c>
      <c r="I6" s="38" t="s">
        <v>16</v>
      </c>
      <c r="J6" s="38" t="s">
        <v>18</v>
      </c>
      <c r="K6" s="38" t="s">
        <v>169</v>
      </c>
      <c r="L6" s="38" t="s">
        <v>168</v>
      </c>
      <c r="M6" s="38" t="s">
        <v>46</v>
      </c>
      <c r="N6" s="38" t="s">
        <v>45</v>
      </c>
      <c r="O6" s="38" t="s">
        <v>127</v>
      </c>
      <c r="P6" s="40" t="s">
        <v>129</v>
      </c>
    </row>
    <row r="7" spans="1:34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26" t="s">
        <v>21</v>
      </c>
      <c r="G7" s="26" t="s">
        <v>20</v>
      </c>
      <c r="H7" s="110" t="s">
        <v>1940</v>
      </c>
      <c r="I7" s="26" t="s">
        <v>19</v>
      </c>
      <c r="J7" s="26" t="s">
        <v>19</v>
      </c>
      <c r="K7" s="26" t="s">
        <v>176</v>
      </c>
      <c r="L7" s="110" t="s">
        <v>1940</v>
      </c>
      <c r="M7" s="26" t="s">
        <v>172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93</v>
      </c>
    </row>
    <row r="9" spans="1:34" s="4" customFormat="1" ht="20.25">
      <c r="A9" s="83" t="s">
        <v>1887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84">
        <v>0</v>
      </c>
      <c r="N9" s="116" t="s">
        <v>1940</v>
      </c>
      <c r="O9" s="85">
        <v>0</v>
      </c>
      <c r="P9" s="85">
        <v>0</v>
      </c>
      <c r="AH9" s="1"/>
    </row>
    <row r="10" spans="1:34">
      <c r="A10" s="86" t="s">
        <v>184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  <c r="P10" s="116" t="s">
        <v>1940</v>
      </c>
    </row>
    <row r="11" spans="1:34">
      <c r="A11" s="86" t="s">
        <v>92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  <c r="P11" s="116" t="s">
        <v>1940</v>
      </c>
    </row>
    <row r="12" spans="1:34">
      <c r="A12" s="86" t="s">
        <v>167</v>
      </c>
      <c r="B12" s="116" t="s">
        <v>1940</v>
      </c>
      <c r="C12" s="116" t="s">
        <v>1940</v>
      </c>
      <c r="D12" s="116" t="s">
        <v>1940</v>
      </c>
      <c r="E12" s="116" t="s">
        <v>1940</v>
      </c>
      <c r="F12" s="116" t="s">
        <v>1940</v>
      </c>
      <c r="G12" s="116" t="s">
        <v>1940</v>
      </c>
      <c r="H12" s="116" t="s">
        <v>1940</v>
      </c>
      <c r="I12" s="116" t="s">
        <v>1940</v>
      </c>
      <c r="J12" s="116" t="s">
        <v>1940</v>
      </c>
      <c r="K12" s="116" t="s">
        <v>1940</v>
      </c>
      <c r="L12" s="116" t="s">
        <v>1940</v>
      </c>
      <c r="M12" s="116" t="s">
        <v>1940</v>
      </c>
      <c r="N12" s="116" t="s">
        <v>1940</v>
      </c>
      <c r="O12" s="116" t="s">
        <v>1940</v>
      </c>
      <c r="P12" s="116" t="s">
        <v>1940</v>
      </c>
    </row>
    <row r="13" spans="1:34">
      <c r="A13" s="86" t="s">
        <v>175</v>
      </c>
      <c r="B13" s="116" t="s">
        <v>1940</v>
      </c>
      <c r="C13" s="116" t="s">
        <v>1940</v>
      </c>
      <c r="D13" s="116" t="s">
        <v>1940</v>
      </c>
      <c r="E13" s="116" t="s">
        <v>1940</v>
      </c>
      <c r="F13" s="116" t="s">
        <v>1940</v>
      </c>
      <c r="G13" s="116" t="s">
        <v>1940</v>
      </c>
      <c r="H13" s="116" t="s">
        <v>1940</v>
      </c>
      <c r="I13" s="116" t="s">
        <v>1940</v>
      </c>
      <c r="J13" s="116" t="s">
        <v>1940</v>
      </c>
      <c r="K13" s="116" t="s">
        <v>1940</v>
      </c>
      <c r="L13" s="116" t="s">
        <v>1940</v>
      </c>
      <c r="M13" s="116" t="s">
        <v>1940</v>
      </c>
      <c r="N13" s="116" t="s">
        <v>1940</v>
      </c>
      <c r="O13" s="116" t="s">
        <v>1940</v>
      </c>
      <c r="P13" s="116" t="s">
        <v>1940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49.425781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bestFit="1" customWidth="1"/>
    <col min="11" max="11" width="9.5703125" style="1" customWidth="1"/>
    <col min="12" max="12" width="13.140625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124</v>
      </c>
      <c r="B1" s="36" t="s" vm="1">
        <v>191</v>
      </c>
    </row>
    <row r="2" spans="1:15">
      <c r="A2" s="36" t="s">
        <v>123</v>
      </c>
      <c r="B2" s="36" t="s">
        <v>192</v>
      </c>
    </row>
    <row r="3" spans="1:15">
      <c r="A3" s="36" t="s">
        <v>125</v>
      </c>
      <c r="B3" s="36" t="s">
        <v>193</v>
      </c>
    </row>
    <row r="4" spans="1:15">
      <c r="A4" s="36" t="s">
        <v>126</v>
      </c>
      <c r="B4" s="36">
        <v>2142</v>
      </c>
    </row>
    <row r="5" spans="1:15" ht="18.75">
      <c r="A5" s="139" t="s">
        <v>69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3" customFormat="1">
      <c r="A6" s="37" t="s">
        <v>96</v>
      </c>
      <c r="B6" s="38" t="s">
        <v>34</v>
      </c>
      <c r="C6" s="38" t="s">
        <v>14</v>
      </c>
      <c r="D6" s="38" t="s">
        <v>50</v>
      </c>
      <c r="E6" s="38" t="s">
        <v>84</v>
      </c>
      <c r="F6" s="38" t="s">
        <v>17</v>
      </c>
      <c r="G6" s="38" t="s">
        <v>83</v>
      </c>
      <c r="H6" s="38" t="s">
        <v>16</v>
      </c>
      <c r="I6" s="38" t="s">
        <v>18</v>
      </c>
      <c r="J6" s="38" t="s">
        <v>169</v>
      </c>
      <c r="K6" s="38" t="s">
        <v>168</v>
      </c>
      <c r="L6" s="38" t="s">
        <v>91</v>
      </c>
      <c r="M6" s="38" t="s">
        <v>45</v>
      </c>
      <c r="N6" s="38" t="s">
        <v>127</v>
      </c>
      <c r="O6" s="40" t="s">
        <v>129</v>
      </c>
    </row>
    <row r="7" spans="1:15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26" t="s">
        <v>21</v>
      </c>
      <c r="F7" s="26" t="s">
        <v>20</v>
      </c>
      <c r="G7" s="110" t="s">
        <v>1940</v>
      </c>
      <c r="H7" s="26" t="s">
        <v>19</v>
      </c>
      <c r="I7" s="26" t="s">
        <v>19</v>
      </c>
      <c r="J7" s="26" t="s">
        <v>176</v>
      </c>
      <c r="K7" s="110" t="s">
        <v>1940</v>
      </c>
      <c r="L7" s="26" t="s">
        <v>172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5" t="s">
        <v>23</v>
      </c>
      <c r="B9" s="112" t="s">
        <v>1940</v>
      </c>
      <c r="C9" s="112" t="s">
        <v>1940</v>
      </c>
      <c r="D9" s="112" t="s">
        <v>1940</v>
      </c>
      <c r="E9" s="112" t="s">
        <v>1940</v>
      </c>
      <c r="F9" s="60">
        <v>6.0420354300145176</v>
      </c>
      <c r="G9" s="112" t="s">
        <v>1940</v>
      </c>
      <c r="H9" s="112" t="s">
        <v>1940</v>
      </c>
      <c r="I9" s="70">
        <v>4.8786079844163596E-2</v>
      </c>
      <c r="J9" s="112" t="s">
        <v>1940</v>
      </c>
      <c r="K9" s="112" t="s">
        <v>1940</v>
      </c>
      <c r="L9" s="60">
        <v>973536.1409876612</v>
      </c>
      <c r="M9" s="112" t="s">
        <v>1940</v>
      </c>
      <c r="N9" s="61">
        <f>IFERROR(L9/$L$9,0)</f>
        <v>1</v>
      </c>
      <c r="O9" s="61">
        <f>L9/'סכום נכסי הקרן'!$C$41</f>
        <v>0.25684552375479131</v>
      </c>
    </row>
    <row r="10" spans="1:15">
      <c r="A10" s="56" t="s">
        <v>163</v>
      </c>
      <c r="B10" s="113" t="s">
        <v>1940</v>
      </c>
      <c r="C10" s="113" t="s">
        <v>1940</v>
      </c>
      <c r="D10" s="113" t="s">
        <v>1940</v>
      </c>
      <c r="E10" s="113" t="s">
        <v>1940</v>
      </c>
      <c r="F10" s="63">
        <v>6.0420354300145149</v>
      </c>
      <c r="G10" s="113" t="s">
        <v>1940</v>
      </c>
      <c r="H10" s="113" t="s">
        <v>1940</v>
      </c>
      <c r="I10" s="71">
        <v>4.8786079844163589E-2</v>
      </c>
      <c r="J10" s="113" t="s">
        <v>1940</v>
      </c>
      <c r="K10" s="113" t="s">
        <v>1940</v>
      </c>
      <c r="L10" s="63">
        <f>L11+L21</f>
        <v>973536.14098766085</v>
      </c>
      <c r="M10" s="113" t="s">
        <v>1940</v>
      </c>
      <c r="N10" s="64">
        <f t="shared" ref="N10:N75" si="0">IFERROR(L10/$L$9,0)</f>
        <v>0.99999999999999967</v>
      </c>
      <c r="O10" s="64">
        <f>L10/'סכום נכסי הקרן'!$C$41</f>
        <v>0.25684552375479119</v>
      </c>
    </row>
    <row r="11" spans="1:15">
      <c r="A11" s="74" t="s">
        <v>1898</v>
      </c>
      <c r="B11" s="113" t="s">
        <v>1940</v>
      </c>
      <c r="C11" s="113" t="s">
        <v>1940</v>
      </c>
      <c r="D11" s="113" t="s">
        <v>1940</v>
      </c>
      <c r="E11" s="113" t="s">
        <v>1940</v>
      </c>
      <c r="F11" s="63">
        <v>4.5142775911523483</v>
      </c>
      <c r="G11" s="113" t="s">
        <v>1940</v>
      </c>
      <c r="H11" s="113" t="s">
        <v>1940</v>
      </c>
      <c r="I11" s="87">
        <v>5.1400000000000071E-2</v>
      </c>
      <c r="J11" s="113" t="s">
        <v>1940</v>
      </c>
      <c r="K11" s="113" t="s">
        <v>1940</v>
      </c>
      <c r="L11" s="63">
        <f>SUM(L12:L19)</f>
        <v>89554.068759328002</v>
      </c>
      <c r="M11" s="113" t="s">
        <v>1940</v>
      </c>
      <c r="N11" s="64">
        <f t="shared" ref="N11" si="1">IFERROR(L11/$L$9,0)</f>
        <v>9.1988437808250847E-2</v>
      </c>
      <c r="O11" s="64">
        <f>L11/'סכום נכסי הקרן'!$C$41</f>
        <v>2.3626818488245237E-2</v>
      </c>
    </row>
    <row r="12" spans="1:15">
      <c r="A12" s="58" t="s">
        <v>1040</v>
      </c>
      <c r="B12" s="54">
        <v>9444</v>
      </c>
      <c r="C12" s="54" t="s">
        <v>1041</v>
      </c>
      <c r="D12" s="116" t="s">
        <v>1940</v>
      </c>
      <c r="E12" s="72">
        <v>44958</v>
      </c>
      <c r="F12" s="66">
        <v>4.089999999999673</v>
      </c>
      <c r="G12" s="65" t="s">
        <v>111</v>
      </c>
      <c r="H12" s="73">
        <v>5.1500000000000004E-2</v>
      </c>
      <c r="I12" s="73">
        <v>5.1399999999995553E-2</v>
      </c>
      <c r="J12" s="66">
        <v>3167345.8003679998</v>
      </c>
      <c r="K12" s="67">
        <v>107.90034828123049</v>
      </c>
      <c r="L12" s="66">
        <v>3417.5771498679992</v>
      </c>
      <c r="M12" s="116" t="s">
        <v>1940</v>
      </c>
      <c r="N12" s="68">
        <f t="shared" ref="N12:N19" si="2">IFERROR(L12/$L$9,0)</f>
        <v>3.510477943223388E-3</v>
      </c>
      <c r="O12" s="68">
        <f>L12/'סכום נכסי הקרן'!$C$41</f>
        <v>9.0165054595685366E-4</v>
      </c>
    </row>
    <row r="13" spans="1:15">
      <c r="A13" s="58" t="s">
        <v>1042</v>
      </c>
      <c r="B13" s="54">
        <v>9499</v>
      </c>
      <c r="C13" s="54" t="s">
        <v>1041</v>
      </c>
      <c r="D13" s="116" t="s">
        <v>1940</v>
      </c>
      <c r="E13" s="72">
        <v>44986</v>
      </c>
      <c r="F13" s="66">
        <v>4.1700000000037765</v>
      </c>
      <c r="G13" s="65" t="s">
        <v>111</v>
      </c>
      <c r="H13" s="73">
        <v>5.1500000000000004E-2</v>
      </c>
      <c r="I13" s="73">
        <v>5.1400000000033176E-2</v>
      </c>
      <c r="J13" s="66">
        <v>264384.39715199999</v>
      </c>
      <c r="K13" s="67">
        <v>107.15028957103377</v>
      </c>
      <c r="L13" s="66">
        <v>283.28864712899997</v>
      </c>
      <c r="M13" s="116" t="s">
        <v>1940</v>
      </c>
      <c r="N13" s="68">
        <f t="shared" si="2"/>
        <v>2.9098934821423383E-4</v>
      </c>
      <c r="O13" s="68">
        <f>L13/'סכום נכסי הקרן'!$C$41</f>
        <v>7.4739311549150238E-5</v>
      </c>
    </row>
    <row r="14" spans="1:15">
      <c r="A14" s="58" t="s">
        <v>1043</v>
      </c>
      <c r="B14" s="54">
        <v>9528</v>
      </c>
      <c r="C14" s="54" t="s">
        <v>1041</v>
      </c>
      <c r="D14" s="116" t="s">
        <v>1940</v>
      </c>
      <c r="E14" s="72">
        <v>45047</v>
      </c>
      <c r="F14" s="66">
        <v>4.340000000000102</v>
      </c>
      <c r="G14" s="65" t="s">
        <v>111</v>
      </c>
      <c r="H14" s="73">
        <v>5.1500000000000004E-2</v>
      </c>
      <c r="I14" s="73">
        <v>5.1400000000001021E-2</v>
      </c>
      <c r="J14" s="66">
        <v>17692053.560256001</v>
      </c>
      <c r="K14" s="67">
        <v>105.32936263559084</v>
      </c>
      <c r="L14" s="66">
        <v>18634.927252165002</v>
      </c>
      <c r="M14" s="116" t="s">
        <v>1940</v>
      </c>
      <c r="N14" s="68">
        <f t="shared" si="2"/>
        <v>1.9141484807394721E-2</v>
      </c>
      <c r="O14" s="68">
        <f>L14/'סכום נכסי הקרן'!$C$41</f>
        <v>4.916404690799678E-3</v>
      </c>
    </row>
    <row r="15" spans="1:15">
      <c r="A15" s="58" t="s">
        <v>1044</v>
      </c>
      <c r="B15" s="54">
        <v>9586</v>
      </c>
      <c r="C15" s="54" t="s">
        <v>1041</v>
      </c>
      <c r="D15" s="116" t="s">
        <v>1940</v>
      </c>
      <c r="E15" s="72">
        <v>45078</v>
      </c>
      <c r="F15" s="66">
        <v>4.4199999999999475</v>
      </c>
      <c r="G15" s="65" t="s">
        <v>111</v>
      </c>
      <c r="H15" s="73">
        <v>5.1500000000000004E-2</v>
      </c>
      <c r="I15" s="73">
        <v>5.1399999999999821E-2</v>
      </c>
      <c r="J15" s="66">
        <v>9898383.7469759993</v>
      </c>
      <c r="K15" s="67">
        <v>104.06179235457334</v>
      </c>
      <c r="L15" s="66">
        <v>10300.435541237001</v>
      </c>
      <c r="M15" s="116" t="s">
        <v>1940</v>
      </c>
      <c r="N15" s="68">
        <f t="shared" si="2"/>
        <v>1.058043467270472E-2</v>
      </c>
      <c r="O15" s="68">
        <f>L15/'סכום נכסי הקרן'!$C$41</f>
        <v>2.7175372850641974E-3</v>
      </c>
    </row>
    <row r="16" spans="1:15">
      <c r="A16" s="58" t="s">
        <v>1045</v>
      </c>
      <c r="B16" s="54">
        <v>9636</v>
      </c>
      <c r="C16" s="54" t="s">
        <v>1041</v>
      </c>
      <c r="D16" s="116" t="s">
        <v>1940</v>
      </c>
      <c r="E16" s="72">
        <v>45108</v>
      </c>
      <c r="F16" s="66">
        <v>4.5000000000000338</v>
      </c>
      <c r="G16" s="65" t="s">
        <v>111</v>
      </c>
      <c r="H16" s="73">
        <v>5.1500000000000004E-2</v>
      </c>
      <c r="I16" s="73">
        <v>5.1400000000001035E-2</v>
      </c>
      <c r="J16" s="66">
        <v>13950800.496001</v>
      </c>
      <c r="K16" s="67">
        <v>103.42836290584978</v>
      </c>
      <c r="L16" s="66">
        <v>14429.084565275003</v>
      </c>
      <c r="M16" s="116" t="s">
        <v>1940</v>
      </c>
      <c r="N16" s="68">
        <f t="shared" si="2"/>
        <v>1.4821313721991426E-2</v>
      </c>
      <c r="O16" s="68">
        <f>L16/'סכום נכסי הקרן'!$C$41</f>
        <v>3.8067880856589632E-3</v>
      </c>
    </row>
    <row r="17" spans="1:15">
      <c r="A17" s="58" t="s">
        <v>1046</v>
      </c>
      <c r="B17" s="54">
        <v>9689</v>
      </c>
      <c r="C17" s="54" t="s">
        <v>1041</v>
      </c>
      <c r="D17" s="116" t="s">
        <v>1940</v>
      </c>
      <c r="E17" s="72">
        <v>45139</v>
      </c>
      <c r="F17" s="66">
        <v>4.5900000000000452</v>
      </c>
      <c r="G17" s="65" t="s">
        <v>111</v>
      </c>
      <c r="H17" s="73">
        <v>5.1500000000000004E-2</v>
      </c>
      <c r="I17" s="73">
        <v>5.1400000000000369E-2</v>
      </c>
      <c r="J17" s="66">
        <v>29458425.607728001</v>
      </c>
      <c r="K17" s="67">
        <v>102.99643928212997</v>
      </c>
      <c r="L17" s="66">
        <v>30341.129444534999</v>
      </c>
      <c r="M17" s="116" t="s">
        <v>1940</v>
      </c>
      <c r="N17" s="68">
        <f t="shared" si="2"/>
        <v>3.1165899412582309E-2</v>
      </c>
      <c r="O17" s="68">
        <f>L17/'סכום נכסי הקרן'!$C$41</f>
        <v>8.0048217579138468E-3</v>
      </c>
    </row>
    <row r="18" spans="1:15">
      <c r="A18" s="58" t="s">
        <v>1047</v>
      </c>
      <c r="B18" s="54">
        <v>9731</v>
      </c>
      <c r="C18" s="54" t="s">
        <v>1041</v>
      </c>
      <c r="D18" s="116" t="s">
        <v>1940</v>
      </c>
      <c r="E18" s="72">
        <v>45170</v>
      </c>
      <c r="F18" s="66">
        <v>4.6699999999998028</v>
      </c>
      <c r="G18" s="65" t="s">
        <v>111</v>
      </c>
      <c r="H18" s="73">
        <v>5.1500000000000004E-2</v>
      </c>
      <c r="I18" s="73">
        <v>5.1399999999998842E-2</v>
      </c>
      <c r="J18" s="66">
        <v>4903688.7456959998</v>
      </c>
      <c r="K18" s="67">
        <v>102.27183929850321</v>
      </c>
      <c r="L18" s="66">
        <v>5015.0926736970005</v>
      </c>
      <c r="M18" s="116" t="s">
        <v>1940</v>
      </c>
      <c r="N18" s="68">
        <f t="shared" si="2"/>
        <v>5.1514191025400901E-3</v>
      </c>
      <c r="O18" s="68">
        <f>L18/'סכום נכסי הקרן'!$C$41</f>
        <v>1.3231189374723466E-3</v>
      </c>
    </row>
    <row r="19" spans="1:15">
      <c r="A19" s="58" t="s">
        <v>1048</v>
      </c>
      <c r="B19" s="54">
        <v>9787</v>
      </c>
      <c r="C19" s="54" t="s">
        <v>1041</v>
      </c>
      <c r="D19" s="116" t="s">
        <v>1940</v>
      </c>
      <c r="E19" s="72">
        <v>45261</v>
      </c>
      <c r="F19" s="66">
        <v>4.9200000000003854</v>
      </c>
      <c r="G19" s="65" t="s">
        <v>111</v>
      </c>
      <c r="H19" s="73">
        <v>5.1500000000000004E-2</v>
      </c>
      <c r="I19" s="73">
        <v>5.140000000000268E-2</v>
      </c>
      <c r="J19" s="66">
        <v>7102747.5578880003</v>
      </c>
      <c r="K19" s="67">
        <v>100.41935782302895</v>
      </c>
      <c r="L19" s="66">
        <v>7132.5334854220009</v>
      </c>
      <c r="M19" s="116" t="s">
        <v>1940</v>
      </c>
      <c r="N19" s="68">
        <f t="shared" si="2"/>
        <v>7.326418799599963E-3</v>
      </c>
      <c r="O19" s="68">
        <f>L19/'סכום נכסי הקרן'!$C$41</f>
        <v>1.881757873830202E-3</v>
      </c>
    </row>
    <row r="20" spans="1:15">
      <c r="A20" s="119" t="s">
        <v>1940</v>
      </c>
      <c r="B20" s="116" t="s">
        <v>1940</v>
      </c>
      <c r="C20" s="116" t="s">
        <v>1940</v>
      </c>
      <c r="D20" s="116" t="s">
        <v>1940</v>
      </c>
      <c r="E20" s="116" t="s">
        <v>1940</v>
      </c>
      <c r="F20" s="116" t="s">
        <v>1940</v>
      </c>
      <c r="G20" s="116" t="s">
        <v>1940</v>
      </c>
      <c r="H20" s="116" t="s">
        <v>1940</v>
      </c>
      <c r="I20" s="116" t="s">
        <v>1940</v>
      </c>
      <c r="J20" s="116" t="s">
        <v>1940</v>
      </c>
      <c r="K20" s="116" t="s">
        <v>1940</v>
      </c>
      <c r="L20" s="116" t="s">
        <v>1940</v>
      </c>
      <c r="M20" s="116" t="s">
        <v>1940</v>
      </c>
      <c r="N20" s="116" t="s">
        <v>1940</v>
      </c>
      <c r="O20" s="116" t="s">
        <v>1940</v>
      </c>
    </row>
    <row r="21" spans="1:15">
      <c r="A21" s="57" t="s">
        <v>51</v>
      </c>
      <c r="B21" s="113" t="s">
        <v>1940</v>
      </c>
      <c r="C21" s="113" t="s">
        <v>1940</v>
      </c>
      <c r="D21" s="113" t="s">
        <v>1940</v>
      </c>
      <c r="E21" s="113" t="s">
        <v>1940</v>
      </c>
      <c r="F21" s="88">
        <v>6.1968088522901308</v>
      </c>
      <c r="G21" s="113" t="s">
        <v>1940</v>
      </c>
      <c r="H21" s="113" t="s">
        <v>1940</v>
      </c>
      <c r="I21" s="76">
        <v>4.8521269965409945E-2</v>
      </c>
      <c r="J21" s="113" t="s">
        <v>1940</v>
      </c>
      <c r="K21" s="113" t="s">
        <v>1940</v>
      </c>
      <c r="L21" s="75">
        <f>SUM(L22:L162)</f>
        <v>883982.07222833287</v>
      </c>
      <c r="M21" s="113" t="s">
        <v>1940</v>
      </c>
      <c r="N21" s="64">
        <f t="shared" ref="N21" si="3">IFERROR(L21/$L$9,0)</f>
        <v>0.90801156219174883</v>
      </c>
      <c r="O21" s="64">
        <f>L21/'סכום נכסי הקרן'!$C$41</f>
        <v>0.23321870526654598</v>
      </c>
    </row>
    <row r="22" spans="1:15">
      <c r="A22" s="58" t="s">
        <v>1049</v>
      </c>
      <c r="B22" s="54" t="s">
        <v>1050</v>
      </c>
      <c r="C22" s="54" t="s">
        <v>1041</v>
      </c>
      <c r="D22" s="116" t="s">
        <v>1940</v>
      </c>
      <c r="E22" s="72">
        <v>39845</v>
      </c>
      <c r="F22" s="66">
        <v>8.9999999996610194E-2</v>
      </c>
      <c r="G22" s="65" t="s">
        <v>111</v>
      </c>
      <c r="H22" s="73">
        <v>4.8000000000000001E-2</v>
      </c>
      <c r="I22" s="73">
        <v>4.6200000000122768E-2</v>
      </c>
      <c r="J22" s="66">
        <v>85336.352880000006</v>
      </c>
      <c r="K22" s="67">
        <v>127.906463</v>
      </c>
      <c r="L22" s="66">
        <v>109.150710393</v>
      </c>
      <c r="M22" s="116" t="s">
        <v>1940</v>
      </c>
      <c r="N22" s="68">
        <f t="shared" si="0"/>
        <v>1.1211777950253148E-4</v>
      </c>
      <c r="O22" s="68">
        <f>L22/'סכום נכסי הקרן'!$C$41</f>
        <v>2.8796949798551905E-5</v>
      </c>
    </row>
    <row r="23" spans="1:15">
      <c r="A23" s="58" t="s">
        <v>1051</v>
      </c>
      <c r="B23" s="54" t="s">
        <v>1052</v>
      </c>
      <c r="C23" s="54" t="s">
        <v>1041</v>
      </c>
      <c r="D23" s="116" t="s">
        <v>1940</v>
      </c>
      <c r="E23" s="72">
        <v>39873</v>
      </c>
      <c r="F23" s="66">
        <v>0.17000000000006973</v>
      </c>
      <c r="G23" s="65" t="s">
        <v>111</v>
      </c>
      <c r="H23" s="73">
        <v>4.8000000000000001E-2</v>
      </c>
      <c r="I23" s="73">
        <v>4.8199999999999701E-2</v>
      </c>
      <c r="J23" s="66">
        <v>3136722.5695199994</v>
      </c>
      <c r="K23" s="67">
        <v>128.081064</v>
      </c>
      <c r="L23" s="66">
        <v>4017.547626216</v>
      </c>
      <c r="M23" s="116" t="s">
        <v>1940</v>
      </c>
      <c r="N23" s="68">
        <f t="shared" si="0"/>
        <v>4.1267575563657677E-3</v>
      </c>
      <c r="O23" s="68">
        <f>L23/'סכום נכסי הקרן'!$C$41</f>
        <v>1.0599392059738083E-3</v>
      </c>
    </row>
    <row r="24" spans="1:15">
      <c r="A24" s="58" t="s">
        <v>1053</v>
      </c>
      <c r="B24" s="54" t="s">
        <v>1054</v>
      </c>
      <c r="C24" s="54" t="s">
        <v>1041</v>
      </c>
      <c r="D24" s="116" t="s">
        <v>1940</v>
      </c>
      <c r="E24" s="72">
        <v>39934</v>
      </c>
      <c r="F24" s="66">
        <v>0.33000000000008078</v>
      </c>
      <c r="G24" s="65" t="s">
        <v>111</v>
      </c>
      <c r="H24" s="73">
        <v>4.8000000000000001E-2</v>
      </c>
      <c r="I24" s="73">
        <v>4.8300000000001952E-2</v>
      </c>
      <c r="J24" s="66">
        <v>3422951.9217599998</v>
      </c>
      <c r="K24" s="67">
        <v>126.569211</v>
      </c>
      <c r="L24" s="66">
        <v>4332.4032428050004</v>
      </c>
      <c r="M24" s="116" t="s">
        <v>1940</v>
      </c>
      <c r="N24" s="68">
        <f t="shared" si="0"/>
        <v>4.4501719663018755E-3</v>
      </c>
      <c r="O24" s="68">
        <f>L24/'סכום נכסי הקרן'!$C$41</f>
        <v>1.1430067494836947E-3</v>
      </c>
    </row>
    <row r="25" spans="1:15">
      <c r="A25" s="58" t="s">
        <v>1055</v>
      </c>
      <c r="B25" s="54" t="s">
        <v>1056</v>
      </c>
      <c r="C25" s="54" t="s">
        <v>1041</v>
      </c>
      <c r="D25" s="116" t="s">
        <v>1940</v>
      </c>
      <c r="E25" s="72">
        <v>40148</v>
      </c>
      <c r="F25" s="66">
        <v>0.90999999999999115</v>
      </c>
      <c r="G25" s="65" t="s">
        <v>111</v>
      </c>
      <c r="H25" s="73">
        <v>4.8000000000000001E-2</v>
      </c>
      <c r="I25" s="73">
        <v>4.8299999999997026E-2</v>
      </c>
      <c r="J25" s="66">
        <v>4561163.3036639998</v>
      </c>
      <c r="K25" s="67">
        <v>121.502201</v>
      </c>
      <c r="L25" s="66">
        <v>5541.9137942549996</v>
      </c>
      <c r="M25" s="116" t="s">
        <v>1940</v>
      </c>
      <c r="N25" s="68">
        <f t="shared" si="0"/>
        <v>5.6925609239659846E-3</v>
      </c>
      <c r="O25" s="68">
        <f>L25/'סכום נכסי הקרן'!$C$41</f>
        <v>1.4621087920221021E-3</v>
      </c>
    </row>
    <row r="26" spans="1:15">
      <c r="A26" s="58" t="s">
        <v>1057</v>
      </c>
      <c r="B26" s="54" t="s">
        <v>1058</v>
      </c>
      <c r="C26" s="54" t="s">
        <v>1041</v>
      </c>
      <c r="D26" s="116" t="s">
        <v>1940</v>
      </c>
      <c r="E26" s="72">
        <v>40269</v>
      </c>
      <c r="F26" s="66">
        <v>1.2200000000001097</v>
      </c>
      <c r="G26" s="65" t="s">
        <v>111</v>
      </c>
      <c r="H26" s="73">
        <v>4.8000000000000001E-2</v>
      </c>
      <c r="I26" s="73">
        <v>4.8500000000001181E-2</v>
      </c>
      <c r="J26" s="66">
        <v>5171469.3282239996</v>
      </c>
      <c r="K26" s="67">
        <v>123.288242</v>
      </c>
      <c r="L26" s="66">
        <v>6375.8136122650003</v>
      </c>
      <c r="M26" s="116" t="s">
        <v>1940</v>
      </c>
      <c r="N26" s="68">
        <f t="shared" si="0"/>
        <v>6.5491288343919925E-3</v>
      </c>
      <c r="O26" s="68">
        <f>L26/'סכום נכסי הקרן'!$C$41</f>
        <v>1.6821144256070173E-3</v>
      </c>
    </row>
    <row r="27" spans="1:15">
      <c r="A27" s="58" t="s">
        <v>1059</v>
      </c>
      <c r="B27" s="54" t="s">
        <v>1060</v>
      </c>
      <c r="C27" s="54" t="s">
        <v>1041</v>
      </c>
      <c r="D27" s="116" t="s">
        <v>1940</v>
      </c>
      <c r="E27" s="72">
        <v>40391</v>
      </c>
      <c r="F27" s="66">
        <v>1.519999999999784</v>
      </c>
      <c r="G27" s="65" t="s">
        <v>111</v>
      </c>
      <c r="H27" s="73">
        <v>4.8000000000000001E-2</v>
      </c>
      <c r="I27" s="73">
        <v>4.8499999999995665E-2</v>
      </c>
      <c r="J27" s="66">
        <v>3484083.2585280002</v>
      </c>
      <c r="K27" s="67">
        <v>122.272352</v>
      </c>
      <c r="L27" s="66">
        <v>4260.0705297210006</v>
      </c>
      <c r="M27" s="116" t="s">
        <v>1940</v>
      </c>
      <c r="N27" s="68">
        <f t="shared" si="0"/>
        <v>4.3758730162797247E-3</v>
      </c>
      <c r="O27" s="68">
        <f>L27/'סכום נכסי הקרן'!$C$41</f>
        <v>1.1239233967508244E-3</v>
      </c>
    </row>
    <row r="28" spans="1:15">
      <c r="A28" s="58" t="s">
        <v>1061</v>
      </c>
      <c r="B28" s="54" t="s">
        <v>1062</v>
      </c>
      <c r="C28" s="54" t="s">
        <v>1041</v>
      </c>
      <c r="D28" s="116" t="s">
        <v>1940</v>
      </c>
      <c r="E28" s="72">
        <v>40452</v>
      </c>
      <c r="F28" s="66">
        <v>1.680000000000065</v>
      </c>
      <c r="G28" s="65" t="s">
        <v>111</v>
      </c>
      <c r="H28" s="73">
        <v>4.8000000000000001E-2</v>
      </c>
      <c r="I28" s="73">
        <v>4.8500000000000806E-2</v>
      </c>
      <c r="J28" s="66">
        <v>4618409.1741119996</v>
      </c>
      <c r="K28" s="67">
        <v>120.162972</v>
      </c>
      <c r="L28" s="66">
        <v>5549.6177233230001</v>
      </c>
      <c r="M28" s="116" t="s">
        <v>1940</v>
      </c>
      <c r="N28" s="68">
        <f t="shared" si="0"/>
        <v>5.7004742707269839E-3</v>
      </c>
      <c r="O28" s="68">
        <f>L28/'סכום נכסי הקרן'!$C$41</f>
        <v>1.4641412997155841E-3</v>
      </c>
    </row>
    <row r="29" spans="1:15">
      <c r="A29" s="58" t="s">
        <v>1063</v>
      </c>
      <c r="B29" s="54" t="s">
        <v>1064</v>
      </c>
      <c r="C29" s="54" t="s">
        <v>1041</v>
      </c>
      <c r="D29" s="116" t="s">
        <v>1940</v>
      </c>
      <c r="E29" s="72">
        <v>40909</v>
      </c>
      <c r="F29" s="66">
        <v>2.7699999999999072</v>
      </c>
      <c r="G29" s="65" t="s">
        <v>111</v>
      </c>
      <c r="H29" s="73">
        <v>4.8000000000000001E-2</v>
      </c>
      <c r="I29" s="73">
        <v>4.8499999999995345E-2</v>
      </c>
      <c r="J29" s="66">
        <v>3284312.7272159997</v>
      </c>
      <c r="K29" s="67">
        <v>117.813993</v>
      </c>
      <c r="L29" s="66">
        <v>3869.3799549679998</v>
      </c>
      <c r="M29" s="116" t="s">
        <v>1940</v>
      </c>
      <c r="N29" s="68">
        <f t="shared" si="0"/>
        <v>3.9745622089001021E-3</v>
      </c>
      <c r="O29" s="68">
        <f>L29/'סכום נכסי הקרן'!$C$41</f>
        <v>1.0208485122409469E-3</v>
      </c>
    </row>
    <row r="30" spans="1:15">
      <c r="A30" s="58" t="s">
        <v>1065</v>
      </c>
      <c r="B30" s="54">
        <v>8790</v>
      </c>
      <c r="C30" s="54" t="s">
        <v>1041</v>
      </c>
      <c r="D30" s="116" t="s">
        <v>1940</v>
      </c>
      <c r="E30" s="72">
        <v>41030</v>
      </c>
      <c r="F30" s="66">
        <v>3.1000000000001142</v>
      </c>
      <c r="G30" s="65" t="s">
        <v>111</v>
      </c>
      <c r="H30" s="73">
        <v>4.8000000000000001E-2</v>
      </c>
      <c r="I30" s="73">
        <v>4.8600000000003349E-2</v>
      </c>
      <c r="J30" s="66">
        <v>4542772.0964160003</v>
      </c>
      <c r="K30" s="67">
        <v>115.497479</v>
      </c>
      <c r="L30" s="66">
        <v>5246.787235584</v>
      </c>
      <c r="M30" s="116" t="s">
        <v>1940</v>
      </c>
      <c r="N30" s="68">
        <f t="shared" si="0"/>
        <v>5.3894118715110944E-3</v>
      </c>
      <c r="O30" s="68">
        <f>L30/'סכום נכסי הקרן'!$C$41</f>
        <v>1.3842463148685572E-3</v>
      </c>
    </row>
    <row r="31" spans="1:15">
      <c r="A31" s="58" t="s">
        <v>1066</v>
      </c>
      <c r="B31" s="54" t="s">
        <v>1067</v>
      </c>
      <c r="C31" s="54" t="s">
        <v>1041</v>
      </c>
      <c r="D31" s="116" t="s">
        <v>1940</v>
      </c>
      <c r="E31" s="72">
        <v>41091</v>
      </c>
      <c r="F31" s="66">
        <v>3.1900000000013242</v>
      </c>
      <c r="G31" s="65" t="s">
        <v>111</v>
      </c>
      <c r="H31" s="73">
        <v>4.8000000000000001E-2</v>
      </c>
      <c r="I31" s="73">
        <v>4.8600000000009677E-2</v>
      </c>
      <c r="J31" s="66">
        <v>675006.23409599985</v>
      </c>
      <c r="K31" s="67">
        <v>116.333029</v>
      </c>
      <c r="L31" s="66">
        <v>785.25519658400003</v>
      </c>
      <c r="M31" s="116" t="s">
        <v>1940</v>
      </c>
      <c r="N31" s="68">
        <f t="shared" si="0"/>
        <v>8.0660097095866577E-4</v>
      </c>
      <c r="O31" s="68">
        <f>L31/'סכום נכסי הקרן'!$C$41</f>
        <v>2.0717184884700172E-4</v>
      </c>
    </row>
    <row r="32" spans="1:15">
      <c r="A32" s="58" t="s">
        <v>1068</v>
      </c>
      <c r="B32" s="54" t="s">
        <v>1069</v>
      </c>
      <c r="C32" s="54" t="s">
        <v>1041</v>
      </c>
      <c r="D32" s="116" t="s">
        <v>1940</v>
      </c>
      <c r="E32" s="72">
        <v>41122</v>
      </c>
      <c r="F32" s="66">
        <v>3.2700000000002816</v>
      </c>
      <c r="G32" s="65" t="s">
        <v>111</v>
      </c>
      <c r="H32" s="73">
        <v>4.8000000000000001E-2</v>
      </c>
      <c r="I32" s="73">
        <v>4.8600000000007061E-2</v>
      </c>
      <c r="J32" s="66">
        <v>2168262.893952</v>
      </c>
      <c r="K32" s="67">
        <v>116.22693099999999</v>
      </c>
      <c r="L32" s="66">
        <v>2520.1054266269998</v>
      </c>
      <c r="M32" s="116" t="s">
        <v>1940</v>
      </c>
      <c r="N32" s="68">
        <f t="shared" si="0"/>
        <v>2.5886100377026889E-3</v>
      </c>
      <c r="O32" s="68">
        <f>L32/'סכום נכסי הקרן'!$C$41</f>
        <v>6.6487290093065717E-4</v>
      </c>
    </row>
    <row r="33" spans="1:15">
      <c r="A33" s="58" t="s">
        <v>1070</v>
      </c>
      <c r="B33" s="54" t="s">
        <v>1071</v>
      </c>
      <c r="C33" s="54" t="s">
        <v>1041</v>
      </c>
      <c r="D33" s="116" t="s">
        <v>1940</v>
      </c>
      <c r="E33" s="72">
        <v>41154</v>
      </c>
      <c r="F33" s="66">
        <v>3.3600000000002739</v>
      </c>
      <c r="G33" s="65" t="s">
        <v>111</v>
      </c>
      <c r="H33" s="73">
        <v>4.8000000000000001E-2</v>
      </c>
      <c r="I33" s="73">
        <v>4.8600000000003876E-2</v>
      </c>
      <c r="J33" s="66">
        <v>3782832.4466880001</v>
      </c>
      <c r="K33" s="67">
        <v>115.65342200000001</v>
      </c>
      <c r="L33" s="66">
        <v>4374.9751748050003</v>
      </c>
      <c r="M33" s="116" t="s">
        <v>1940</v>
      </c>
      <c r="N33" s="68">
        <f t="shared" si="0"/>
        <v>4.4939011410162428E-3</v>
      </c>
      <c r="O33" s="68">
        <f>L33/'סכום נכסי הקרן'!$C$41</f>
        <v>1.1542383922665711E-3</v>
      </c>
    </row>
    <row r="34" spans="1:15">
      <c r="A34" s="58" t="s">
        <v>1072</v>
      </c>
      <c r="B34" s="54" t="s">
        <v>1073</v>
      </c>
      <c r="C34" s="54" t="s">
        <v>1041</v>
      </c>
      <c r="D34" s="116" t="s">
        <v>1940</v>
      </c>
      <c r="E34" s="72">
        <v>41184</v>
      </c>
      <c r="F34" s="66">
        <v>3.439999999999686</v>
      </c>
      <c r="G34" s="65" t="s">
        <v>111</v>
      </c>
      <c r="H34" s="73">
        <v>4.8000000000000001E-2</v>
      </c>
      <c r="I34" s="73">
        <v>4.8599999999995085E-2</v>
      </c>
      <c r="J34" s="66">
        <v>4246613.2191359997</v>
      </c>
      <c r="K34" s="67">
        <v>113.99917600000001</v>
      </c>
      <c r="L34" s="66">
        <v>4841.1040908329996</v>
      </c>
      <c r="M34" s="116" t="s">
        <v>1940</v>
      </c>
      <c r="N34" s="68">
        <f t="shared" si="0"/>
        <v>4.9727009476213755E-3</v>
      </c>
      <c r="O34" s="68">
        <f>L34/'סכום נכסי הקרן'!$C$41</f>
        <v>1.2772159793677591E-3</v>
      </c>
    </row>
    <row r="35" spans="1:15">
      <c r="A35" s="58" t="s">
        <v>1074</v>
      </c>
      <c r="B35" s="54" t="s">
        <v>1075</v>
      </c>
      <c r="C35" s="54" t="s">
        <v>1041</v>
      </c>
      <c r="D35" s="116" t="s">
        <v>1940</v>
      </c>
      <c r="E35" s="72">
        <v>41214</v>
      </c>
      <c r="F35" s="66">
        <v>3.5200000000002918</v>
      </c>
      <c r="G35" s="65" t="s">
        <v>111</v>
      </c>
      <c r="H35" s="73">
        <v>4.8000000000000001E-2</v>
      </c>
      <c r="I35" s="73">
        <v>4.8500000000003742E-2</v>
      </c>
      <c r="J35" s="66">
        <v>4469754.1108320002</v>
      </c>
      <c r="K35" s="67">
        <v>113.55918699999999</v>
      </c>
      <c r="L35" s="66">
        <v>5075.8164397259998</v>
      </c>
      <c r="M35" s="116" t="s">
        <v>1940</v>
      </c>
      <c r="N35" s="68">
        <f t="shared" si="0"/>
        <v>5.2137935368034086E-3</v>
      </c>
      <c r="O35" s="68">
        <f>L35/'סכום נכסי הקרן'!$C$41</f>
        <v>1.3391395317096173E-3</v>
      </c>
    </row>
    <row r="36" spans="1:15">
      <c r="A36" s="58" t="s">
        <v>1076</v>
      </c>
      <c r="B36" s="54" t="s">
        <v>1077</v>
      </c>
      <c r="C36" s="54" t="s">
        <v>1041</v>
      </c>
      <c r="D36" s="116" t="s">
        <v>1940</v>
      </c>
      <c r="E36" s="72">
        <v>41245</v>
      </c>
      <c r="F36" s="66">
        <v>3.6100000000001193</v>
      </c>
      <c r="G36" s="65" t="s">
        <v>111</v>
      </c>
      <c r="H36" s="73">
        <v>4.8000000000000001E-2</v>
      </c>
      <c r="I36" s="73">
        <v>4.8600000000000726E-2</v>
      </c>
      <c r="J36" s="66">
        <v>4668488.5177920004</v>
      </c>
      <c r="K36" s="67">
        <v>113.309814</v>
      </c>
      <c r="L36" s="66">
        <v>5289.8556490169995</v>
      </c>
      <c r="M36" s="116" t="s">
        <v>1940</v>
      </c>
      <c r="N36" s="68">
        <f t="shared" si="0"/>
        <v>5.433651023628556E-3</v>
      </c>
      <c r="O36" s="68">
        <f>L36/'סכום נכסי הקרן'!$C$41</f>
        <v>1.3956089430646344E-3</v>
      </c>
    </row>
    <row r="37" spans="1:15">
      <c r="A37" s="58" t="s">
        <v>1078</v>
      </c>
      <c r="B37" s="54" t="s">
        <v>1079</v>
      </c>
      <c r="C37" s="54" t="s">
        <v>1041</v>
      </c>
      <c r="D37" s="116" t="s">
        <v>1940</v>
      </c>
      <c r="E37" s="72">
        <v>41275</v>
      </c>
      <c r="F37" s="66">
        <v>3.6100000000002765</v>
      </c>
      <c r="G37" s="65" t="s">
        <v>111</v>
      </c>
      <c r="H37" s="73">
        <v>4.8000000000000001E-2</v>
      </c>
      <c r="I37" s="73">
        <v>4.8600000000002294E-2</v>
      </c>
      <c r="J37" s="66">
        <v>4573280.2023360003</v>
      </c>
      <c r="K37" s="67">
        <v>116.124005</v>
      </c>
      <c r="L37" s="66">
        <v>5310.6761096729997</v>
      </c>
      <c r="M37" s="116" t="s">
        <v>1940</v>
      </c>
      <c r="N37" s="68">
        <f t="shared" si="0"/>
        <v>5.4550374517018654E-3</v>
      </c>
      <c r="O37" s="68">
        <f>L37/'סכום נכסי הקרן'!$C$41</f>
        <v>1.4011019513843679E-3</v>
      </c>
    </row>
    <row r="38" spans="1:15">
      <c r="A38" s="58" t="s">
        <v>1080</v>
      </c>
      <c r="B38" s="54" t="s">
        <v>1081</v>
      </c>
      <c r="C38" s="54" t="s">
        <v>1041</v>
      </c>
      <c r="D38" s="116" t="s">
        <v>1940</v>
      </c>
      <c r="E38" s="72">
        <v>41306</v>
      </c>
      <c r="F38" s="66">
        <v>3.6900000000003477</v>
      </c>
      <c r="G38" s="65" t="s">
        <v>111</v>
      </c>
      <c r="H38" s="73">
        <v>4.8000000000000001E-2</v>
      </c>
      <c r="I38" s="73">
        <v>4.8500000000004435E-2</v>
      </c>
      <c r="J38" s="66">
        <v>5366980.2372000003</v>
      </c>
      <c r="K38" s="67">
        <v>115.447581</v>
      </c>
      <c r="L38" s="66">
        <v>6196.0488338650002</v>
      </c>
      <c r="M38" s="116" t="s">
        <v>1940</v>
      </c>
      <c r="N38" s="68">
        <f t="shared" si="0"/>
        <v>6.364477468272573E-3</v>
      </c>
      <c r="O38" s="68">
        <f>L38/'סכום נכסי הקרן'!$C$41</f>
        <v>1.6346875487640372E-3</v>
      </c>
    </row>
    <row r="39" spans="1:15">
      <c r="A39" s="58" t="s">
        <v>1082</v>
      </c>
      <c r="B39" s="54" t="s">
        <v>1083</v>
      </c>
      <c r="C39" s="54" t="s">
        <v>1041</v>
      </c>
      <c r="D39" s="116" t="s">
        <v>1940</v>
      </c>
      <c r="E39" s="72">
        <v>41334</v>
      </c>
      <c r="F39" s="66">
        <v>3.770000000000409</v>
      </c>
      <c r="G39" s="65" t="s">
        <v>111</v>
      </c>
      <c r="H39" s="73">
        <v>4.8000000000000001E-2</v>
      </c>
      <c r="I39" s="73">
        <v>4.8600000000004737E-2</v>
      </c>
      <c r="J39" s="66">
        <v>4032480.8530560001</v>
      </c>
      <c r="K39" s="67">
        <v>115.193015</v>
      </c>
      <c r="L39" s="66">
        <v>4645.1362861299995</v>
      </c>
      <c r="M39" s="116" t="s">
        <v>1940</v>
      </c>
      <c r="N39" s="68">
        <f t="shared" si="0"/>
        <v>4.7714061045720053E-3</v>
      </c>
      <c r="O39" s="68">
        <f>L39/'סכום נכסי הקרן'!$C$41</f>
        <v>1.2255142999756054E-3</v>
      </c>
    </row>
    <row r="40" spans="1:15">
      <c r="A40" s="58" t="s">
        <v>1084</v>
      </c>
      <c r="B40" s="54" t="s">
        <v>1085</v>
      </c>
      <c r="C40" s="54" t="s">
        <v>1041</v>
      </c>
      <c r="D40" s="116" t="s">
        <v>1940</v>
      </c>
      <c r="E40" s="72">
        <v>41366</v>
      </c>
      <c r="F40" s="66">
        <v>3.8500000000001022</v>
      </c>
      <c r="G40" s="65" t="s">
        <v>111</v>
      </c>
      <c r="H40" s="73">
        <v>4.8000000000000001E-2</v>
      </c>
      <c r="I40" s="73">
        <v>4.8600000000001149E-2</v>
      </c>
      <c r="J40" s="66">
        <v>5588653.2860639999</v>
      </c>
      <c r="K40" s="67">
        <v>114.73222800000001</v>
      </c>
      <c r="L40" s="66">
        <v>6411.9864160910001</v>
      </c>
      <c r="M40" s="116" t="s">
        <v>1940</v>
      </c>
      <c r="N40" s="68">
        <f t="shared" si="0"/>
        <v>6.5862849319450866E-3</v>
      </c>
      <c r="O40" s="68">
        <f>L40/'סכום נכסי הקרן'!$C$41</f>
        <v>1.6916578029437257E-3</v>
      </c>
    </row>
    <row r="41" spans="1:15">
      <c r="A41" s="58" t="s">
        <v>1086</v>
      </c>
      <c r="B41" s="54">
        <v>2704</v>
      </c>
      <c r="C41" s="54" t="s">
        <v>1041</v>
      </c>
      <c r="D41" s="116" t="s">
        <v>1940</v>
      </c>
      <c r="E41" s="72">
        <v>41395</v>
      </c>
      <c r="F41" s="66">
        <v>3.9399999999999724</v>
      </c>
      <c r="G41" s="65" t="s">
        <v>111</v>
      </c>
      <c r="H41" s="73">
        <v>4.8000000000000001E-2</v>
      </c>
      <c r="I41" s="73">
        <v>4.8599999999999366E-2</v>
      </c>
      <c r="J41" s="66">
        <v>3826867.731648</v>
      </c>
      <c r="K41" s="67">
        <v>114.058114</v>
      </c>
      <c r="L41" s="66">
        <v>4364.8531605979997</v>
      </c>
      <c r="M41" s="116" t="s">
        <v>1940</v>
      </c>
      <c r="N41" s="68">
        <f t="shared" si="0"/>
        <v>4.4835039777463394E-3</v>
      </c>
      <c r="O41" s="68">
        <f>L41/'סכום נכסי הקרן'!$C$41</f>
        <v>1.1515679274209487E-3</v>
      </c>
    </row>
    <row r="42" spans="1:15">
      <c r="A42" s="58" t="s">
        <v>1087</v>
      </c>
      <c r="B42" s="54" t="s">
        <v>1088</v>
      </c>
      <c r="C42" s="54" t="s">
        <v>1041</v>
      </c>
      <c r="D42" s="116" t="s">
        <v>1940</v>
      </c>
      <c r="E42" s="72">
        <v>41427</v>
      </c>
      <c r="F42" s="66">
        <v>4.0199999999999436</v>
      </c>
      <c r="G42" s="65" t="s">
        <v>111</v>
      </c>
      <c r="H42" s="73">
        <v>4.8000000000000001E-2</v>
      </c>
      <c r="I42" s="73">
        <v>4.8599999999999255E-2</v>
      </c>
      <c r="J42" s="66">
        <v>7565434.6435200004</v>
      </c>
      <c r="K42" s="67">
        <v>113.152174</v>
      </c>
      <c r="L42" s="66">
        <v>8560.4537746740007</v>
      </c>
      <c r="M42" s="116" t="s">
        <v>1940</v>
      </c>
      <c r="N42" s="68">
        <f t="shared" si="0"/>
        <v>8.7931545776917357E-3</v>
      </c>
      <c r="O42" s="68">
        <f>L42/'סכום נכסי הקרן'!$C$41</f>
        <v>2.2584823929640749E-3</v>
      </c>
    </row>
    <row r="43" spans="1:15">
      <c r="A43" s="58" t="s">
        <v>1089</v>
      </c>
      <c r="B43" s="54">
        <v>8805</v>
      </c>
      <c r="C43" s="54" t="s">
        <v>1041</v>
      </c>
      <c r="D43" s="116" t="s">
        <v>1940</v>
      </c>
      <c r="E43" s="72">
        <v>41487</v>
      </c>
      <c r="F43" s="66">
        <v>4.0899999999995886</v>
      </c>
      <c r="G43" s="65" t="s">
        <v>111</v>
      </c>
      <c r="H43" s="73">
        <v>4.8000000000000001E-2</v>
      </c>
      <c r="I43" s="73">
        <v>4.8499999999994395E-2</v>
      </c>
      <c r="J43" s="66">
        <v>3987668.4748320002</v>
      </c>
      <c r="K43" s="67">
        <v>113.944827</v>
      </c>
      <c r="L43" s="66">
        <v>4543.7419623429996</v>
      </c>
      <c r="M43" s="116" t="s">
        <v>1940</v>
      </c>
      <c r="N43" s="68">
        <f t="shared" si="0"/>
        <v>4.6672555553339112E-3</v>
      </c>
      <c r="O43" s="68">
        <f>L43/'סכום נכסי הקרן'!$C$41</f>
        <v>1.1987636976071977E-3</v>
      </c>
    </row>
    <row r="44" spans="1:15">
      <c r="A44" s="58" t="s">
        <v>1090</v>
      </c>
      <c r="B44" s="54" t="s">
        <v>1091</v>
      </c>
      <c r="C44" s="54" t="s">
        <v>1041</v>
      </c>
      <c r="D44" s="116" t="s">
        <v>1940</v>
      </c>
      <c r="E44" s="72">
        <v>41518</v>
      </c>
      <c r="F44" s="66">
        <v>4.1799999999972242</v>
      </c>
      <c r="G44" s="65" t="s">
        <v>111</v>
      </c>
      <c r="H44" s="73">
        <v>4.8000000000000001E-2</v>
      </c>
      <c r="I44" s="73">
        <v>4.84999999999551E-2</v>
      </c>
      <c r="J44" s="66">
        <v>432898.51051200001</v>
      </c>
      <c r="K44" s="67">
        <v>113.164751</v>
      </c>
      <c r="L44" s="66">
        <v>489.888521852</v>
      </c>
      <c r="M44" s="116" t="s">
        <v>1940</v>
      </c>
      <c r="N44" s="68">
        <f t="shared" si="0"/>
        <v>5.0320527531212526E-4</v>
      </c>
      <c r="O44" s="68">
        <f>L44/'סכום נכסי הקרן'!$C$41</f>
        <v>1.2924602249371676E-4</v>
      </c>
    </row>
    <row r="45" spans="1:15">
      <c r="A45" s="58" t="s">
        <v>1092</v>
      </c>
      <c r="B45" s="54" t="s">
        <v>1093</v>
      </c>
      <c r="C45" s="54" t="s">
        <v>1041</v>
      </c>
      <c r="D45" s="116" t="s">
        <v>1940</v>
      </c>
      <c r="E45" s="72">
        <v>41548</v>
      </c>
      <c r="F45" s="66">
        <v>4.2600000000001881</v>
      </c>
      <c r="G45" s="65" t="s">
        <v>111</v>
      </c>
      <c r="H45" s="73">
        <v>4.8000000000000001E-2</v>
      </c>
      <c r="I45" s="73">
        <v>4.8500000000002007E-2</v>
      </c>
      <c r="J45" s="66">
        <v>9956003.7734399997</v>
      </c>
      <c r="K45" s="67">
        <v>112.49197700000001</v>
      </c>
      <c r="L45" s="66">
        <v>11199.705493115</v>
      </c>
      <c r="M45" s="116" t="s">
        <v>1940</v>
      </c>
      <c r="N45" s="68">
        <f t="shared" si="0"/>
        <v>1.1504149688529074E-2</v>
      </c>
      <c r="O45" s="68">
        <f>L45/'סכום נכסי הקרן'!$C$41</f>
        <v>2.9547893521037695E-3</v>
      </c>
    </row>
    <row r="46" spans="1:15">
      <c r="A46" s="58" t="s">
        <v>1094</v>
      </c>
      <c r="B46" s="54" t="s">
        <v>1095</v>
      </c>
      <c r="C46" s="54" t="s">
        <v>1041</v>
      </c>
      <c r="D46" s="116" t="s">
        <v>1940</v>
      </c>
      <c r="E46" s="72">
        <v>41579</v>
      </c>
      <c r="F46" s="66">
        <v>4.3400000000002095</v>
      </c>
      <c r="G46" s="65" t="s">
        <v>111</v>
      </c>
      <c r="H46" s="73">
        <v>4.8000000000000001E-2</v>
      </c>
      <c r="I46" s="73">
        <v>4.8500000000001355E-2</v>
      </c>
      <c r="J46" s="66">
        <v>6908474.2418879997</v>
      </c>
      <c r="K46" s="67">
        <v>112.048484</v>
      </c>
      <c r="L46" s="66">
        <v>7740.8406301069999</v>
      </c>
      <c r="M46" s="116" t="s">
        <v>1940</v>
      </c>
      <c r="N46" s="68">
        <f t="shared" si="0"/>
        <v>7.9512616986708341E-3</v>
      </c>
      <c r="O46" s="68">
        <f>L46/'סכום נכסי הקרן'!$C$41</f>
        <v>2.0422459755065222E-3</v>
      </c>
    </row>
    <row r="47" spans="1:15">
      <c r="A47" s="58" t="s">
        <v>1096</v>
      </c>
      <c r="B47" s="54" t="s">
        <v>1097</v>
      </c>
      <c r="C47" s="54" t="s">
        <v>1041</v>
      </c>
      <c r="D47" s="116" t="s">
        <v>1940</v>
      </c>
      <c r="E47" s="72">
        <v>41609</v>
      </c>
      <c r="F47" s="66">
        <v>4.4300000000002031</v>
      </c>
      <c r="G47" s="65" t="s">
        <v>111</v>
      </c>
      <c r="H47" s="73">
        <v>4.8000000000000001E-2</v>
      </c>
      <c r="I47" s="73">
        <v>4.8500000000001882E-2</v>
      </c>
      <c r="J47" s="66">
        <v>6700731.3093119999</v>
      </c>
      <c r="K47" s="67">
        <v>111.287283</v>
      </c>
      <c r="L47" s="66">
        <v>7457.0618400359999</v>
      </c>
      <c r="M47" s="116" t="s">
        <v>1940</v>
      </c>
      <c r="N47" s="68">
        <f t="shared" si="0"/>
        <v>7.6597688838451784E-3</v>
      </c>
      <c r="O47" s="68">
        <f>L47/'סכום נכסי הקרן'!$C$41</f>
        <v>1.967377350811868E-3</v>
      </c>
    </row>
    <row r="48" spans="1:15">
      <c r="A48" s="58" t="s">
        <v>1098</v>
      </c>
      <c r="B48" s="54" t="s">
        <v>1099</v>
      </c>
      <c r="C48" s="54" t="s">
        <v>1041</v>
      </c>
      <c r="D48" s="116" t="s">
        <v>1940</v>
      </c>
      <c r="E48" s="72">
        <v>41672</v>
      </c>
      <c r="F48" s="66">
        <v>4.4900000000003946</v>
      </c>
      <c r="G48" s="65" t="s">
        <v>111</v>
      </c>
      <c r="H48" s="73">
        <v>4.8000000000000001E-2</v>
      </c>
      <c r="I48" s="73">
        <v>4.8500000000001917E-2</v>
      </c>
      <c r="J48" s="66">
        <v>2079098.6372159999</v>
      </c>
      <c r="K48" s="67">
        <v>113.389481</v>
      </c>
      <c r="L48" s="66">
        <v>2357.4791549430001</v>
      </c>
      <c r="M48" s="116" t="s">
        <v>1940</v>
      </c>
      <c r="N48" s="68">
        <f t="shared" si="0"/>
        <v>2.4215630583075388E-3</v>
      </c>
      <c r="O48" s="68">
        <f>L48/'סכום נכסי הקרן'!$C$41</f>
        <v>6.2196763201625407E-4</v>
      </c>
    </row>
    <row r="49" spans="1:15">
      <c r="A49" s="58" t="s">
        <v>1100</v>
      </c>
      <c r="B49" s="54" t="s">
        <v>1101</v>
      </c>
      <c r="C49" s="54" t="s">
        <v>1041</v>
      </c>
      <c r="D49" s="116" t="s">
        <v>1940</v>
      </c>
      <c r="E49" s="72">
        <v>41700</v>
      </c>
      <c r="F49" s="66">
        <v>4.5700000000000403</v>
      </c>
      <c r="G49" s="65" t="s">
        <v>111</v>
      </c>
      <c r="H49" s="73">
        <v>4.8000000000000001E-2</v>
      </c>
      <c r="I49" s="73">
        <v>4.8600000000000171E-2</v>
      </c>
      <c r="J49" s="66">
        <v>9006654.8359200004</v>
      </c>
      <c r="K49" s="67">
        <v>113.608948</v>
      </c>
      <c r="L49" s="66">
        <v>10232.365789687001</v>
      </c>
      <c r="M49" s="116" t="s">
        <v>1940</v>
      </c>
      <c r="N49" s="68">
        <f t="shared" si="0"/>
        <v>1.0510514565289968E-2</v>
      </c>
      <c r="O49" s="68">
        <f>L49/'סכום נכסי הקרן'!$C$41</f>
        <v>2.6995786184542646E-3</v>
      </c>
    </row>
    <row r="50" spans="1:15">
      <c r="A50" s="58" t="s">
        <v>1102</v>
      </c>
      <c r="B50" s="54" t="s">
        <v>1103</v>
      </c>
      <c r="C50" s="54" t="s">
        <v>1041</v>
      </c>
      <c r="D50" s="116" t="s">
        <v>1940</v>
      </c>
      <c r="E50" s="72">
        <v>41730</v>
      </c>
      <c r="F50" s="66">
        <v>4.650000000000051</v>
      </c>
      <c r="G50" s="65" t="s">
        <v>111</v>
      </c>
      <c r="H50" s="73">
        <v>4.8000000000000001E-2</v>
      </c>
      <c r="I50" s="73">
        <v>4.8499999999999481E-2</v>
      </c>
      <c r="J50" s="66">
        <v>5215130.4571679998</v>
      </c>
      <c r="K50" s="67">
        <v>113.389898</v>
      </c>
      <c r="L50" s="66">
        <v>5913.4311267579997</v>
      </c>
      <c r="M50" s="116" t="s">
        <v>1940</v>
      </c>
      <c r="N50" s="68">
        <f t="shared" si="0"/>
        <v>6.0741772983987736E-3</v>
      </c>
      <c r="O50" s="68">
        <f>L50/'סכום נכסי הקרן'!$C$41</f>
        <v>1.5601252495866965E-3</v>
      </c>
    </row>
    <row r="51" spans="1:15">
      <c r="A51" s="58" t="s">
        <v>1104</v>
      </c>
      <c r="B51" s="54" t="s">
        <v>1105</v>
      </c>
      <c r="C51" s="54" t="s">
        <v>1041</v>
      </c>
      <c r="D51" s="116" t="s">
        <v>1940</v>
      </c>
      <c r="E51" s="72">
        <v>41760</v>
      </c>
      <c r="F51" s="66">
        <v>4.7399999999987488</v>
      </c>
      <c r="G51" s="65" t="s">
        <v>111</v>
      </c>
      <c r="H51" s="73">
        <v>4.8000000000000001E-2</v>
      </c>
      <c r="I51" s="73">
        <v>4.8599999999989339E-2</v>
      </c>
      <c r="J51" s="66">
        <v>1916369.551488</v>
      </c>
      <c r="K51" s="67">
        <v>112.56057800000001</v>
      </c>
      <c r="L51" s="66">
        <v>2157.0766367050001</v>
      </c>
      <c r="M51" s="116" t="s">
        <v>1940</v>
      </c>
      <c r="N51" s="68">
        <f t="shared" si="0"/>
        <v>2.2157129518752395E-3</v>
      </c>
      <c r="O51" s="68">
        <f>L51/'סכום נכסי הקרן'!$C$41</f>
        <v>5.6909595361467056E-4</v>
      </c>
    </row>
    <row r="52" spans="1:15">
      <c r="A52" s="58" t="s">
        <v>1106</v>
      </c>
      <c r="B52" s="54" t="s">
        <v>1107</v>
      </c>
      <c r="C52" s="54" t="s">
        <v>1041</v>
      </c>
      <c r="D52" s="116" t="s">
        <v>1940</v>
      </c>
      <c r="E52" s="72">
        <v>41791</v>
      </c>
      <c r="F52" s="66">
        <v>4.820000000000018</v>
      </c>
      <c r="G52" s="65" t="s">
        <v>111</v>
      </c>
      <c r="H52" s="73">
        <v>4.8000000000000001E-2</v>
      </c>
      <c r="I52" s="73">
        <v>4.8599999999999623E-2</v>
      </c>
      <c r="J52" s="66">
        <v>7673076.4512</v>
      </c>
      <c r="K52" s="67">
        <v>112.045067</v>
      </c>
      <c r="L52" s="66">
        <v>8597.3036149620002</v>
      </c>
      <c r="M52" s="116" t="s">
        <v>1940</v>
      </c>
      <c r="N52" s="68">
        <f t="shared" si="0"/>
        <v>8.8310061157462101E-3</v>
      </c>
      <c r="O52" s="68">
        <f>L52/'סכום נכסי הקרן'!$C$41</f>
        <v>2.2682043910806004E-3</v>
      </c>
    </row>
    <row r="53" spans="1:15">
      <c r="A53" s="58" t="s">
        <v>1108</v>
      </c>
      <c r="B53" s="54" t="s">
        <v>1109</v>
      </c>
      <c r="C53" s="54" t="s">
        <v>1041</v>
      </c>
      <c r="D53" s="116" t="s">
        <v>1940</v>
      </c>
      <c r="E53" s="72">
        <v>41821</v>
      </c>
      <c r="F53" s="66">
        <v>4.790000000000429</v>
      </c>
      <c r="G53" s="65" t="s">
        <v>111</v>
      </c>
      <c r="H53" s="73">
        <v>4.8000000000000001E-2</v>
      </c>
      <c r="I53" s="73">
        <v>4.8600000000004029E-2</v>
      </c>
      <c r="J53" s="66">
        <v>4994205.7203360004</v>
      </c>
      <c r="K53" s="67">
        <v>114.165436</v>
      </c>
      <c r="L53" s="66">
        <v>5701.6567307449995</v>
      </c>
      <c r="M53" s="116" t="s">
        <v>1940</v>
      </c>
      <c r="N53" s="68">
        <f t="shared" si="0"/>
        <v>5.8566461897969369E-3</v>
      </c>
      <c r="O53" s="68">
        <f>L53/'סכום נכסי הקרן'!$C$41</f>
        <v>1.5042533580648973E-3</v>
      </c>
    </row>
    <row r="54" spans="1:15">
      <c r="A54" s="58" t="s">
        <v>1110</v>
      </c>
      <c r="B54" s="54" t="s">
        <v>1111</v>
      </c>
      <c r="C54" s="54" t="s">
        <v>1041</v>
      </c>
      <c r="D54" s="116" t="s">
        <v>1940</v>
      </c>
      <c r="E54" s="72">
        <v>41852</v>
      </c>
      <c r="F54" s="66">
        <v>4.8700000000005348</v>
      </c>
      <c r="G54" s="65" t="s">
        <v>111</v>
      </c>
      <c r="H54" s="73">
        <v>4.8000000000000001E-2</v>
      </c>
      <c r="I54" s="73">
        <v>4.8500000000003964E-2</v>
      </c>
      <c r="J54" s="66">
        <v>3675133.0765439998</v>
      </c>
      <c r="K54" s="67">
        <v>113.389836</v>
      </c>
      <c r="L54" s="66">
        <v>4167.2273623709998</v>
      </c>
      <c r="M54" s="116" t="s">
        <v>1940</v>
      </c>
      <c r="N54" s="68">
        <f t="shared" si="0"/>
        <v>4.2805060715499577E-3</v>
      </c>
      <c r="O54" s="68">
        <f>L54/'סכום נכסי הקרן'!$C$41</f>
        <v>1.0994288238828133E-3</v>
      </c>
    </row>
    <row r="55" spans="1:15">
      <c r="A55" s="58" t="s">
        <v>1112</v>
      </c>
      <c r="B55" s="54" t="s">
        <v>1113</v>
      </c>
      <c r="C55" s="54" t="s">
        <v>1041</v>
      </c>
      <c r="D55" s="116" t="s">
        <v>1940</v>
      </c>
      <c r="E55" s="72">
        <v>41883</v>
      </c>
      <c r="F55" s="66">
        <v>4.9600000000001767</v>
      </c>
      <c r="G55" s="65" t="s">
        <v>111</v>
      </c>
      <c r="H55" s="73">
        <v>4.8000000000000001E-2</v>
      </c>
      <c r="I55" s="73">
        <v>4.8500000000000737E-2</v>
      </c>
      <c r="J55" s="66">
        <v>5982725.9146079989</v>
      </c>
      <c r="K55" s="67">
        <v>112.83300199999999</v>
      </c>
      <c r="L55" s="66">
        <v>6750.4892469300003</v>
      </c>
      <c r="M55" s="116" t="s">
        <v>1940</v>
      </c>
      <c r="N55" s="68">
        <f t="shared" si="0"/>
        <v>6.933989363847929E-3</v>
      </c>
      <c r="O55" s="68">
        <f>L55/'סכום נכסי הקרן'!$C$41</f>
        <v>1.7809641298676734E-3</v>
      </c>
    </row>
    <row r="56" spans="1:15">
      <c r="A56" s="58" t="s">
        <v>1114</v>
      </c>
      <c r="B56" s="54" t="s">
        <v>1115</v>
      </c>
      <c r="C56" s="54" t="s">
        <v>1041</v>
      </c>
      <c r="D56" s="116" t="s">
        <v>1940</v>
      </c>
      <c r="E56" s="72">
        <v>41913</v>
      </c>
      <c r="F56" s="66">
        <v>5.0400000000001368</v>
      </c>
      <c r="G56" s="65" t="s">
        <v>111</v>
      </c>
      <c r="H56" s="73">
        <v>4.8000000000000001E-2</v>
      </c>
      <c r="I56" s="73">
        <v>4.8500000000000425E-2</v>
      </c>
      <c r="J56" s="66">
        <v>5203071.12096</v>
      </c>
      <c r="K56" s="67">
        <v>112.502351</v>
      </c>
      <c r="L56" s="66">
        <v>5853.5773327550005</v>
      </c>
      <c r="M56" s="116" t="s">
        <v>1940</v>
      </c>
      <c r="N56" s="68">
        <f t="shared" si="0"/>
        <v>6.0126964848130791E-3</v>
      </c>
      <c r="O56" s="68">
        <f>L56/'סכום נכסי הקרן'!$C$41</f>
        <v>1.5443341778204078E-3</v>
      </c>
    </row>
    <row r="57" spans="1:15">
      <c r="A57" s="58" t="s">
        <v>1116</v>
      </c>
      <c r="B57" s="54" t="s">
        <v>1117</v>
      </c>
      <c r="C57" s="54" t="s">
        <v>1041</v>
      </c>
      <c r="D57" s="116" t="s">
        <v>1940</v>
      </c>
      <c r="E57" s="72">
        <v>41945</v>
      </c>
      <c r="F57" s="66">
        <v>5.1300000000000798</v>
      </c>
      <c r="G57" s="65" t="s">
        <v>111</v>
      </c>
      <c r="H57" s="73">
        <v>4.8000000000000001E-2</v>
      </c>
      <c r="I57" s="73">
        <v>4.8500000000000786E-2</v>
      </c>
      <c r="J57" s="66">
        <v>2796413.282352</v>
      </c>
      <c r="K57" s="67">
        <v>112.370261</v>
      </c>
      <c r="L57" s="66">
        <v>3142.3369048750001</v>
      </c>
      <c r="M57" s="116" t="s">
        <v>1940</v>
      </c>
      <c r="N57" s="68">
        <f t="shared" si="0"/>
        <v>3.227755778729561E-3</v>
      </c>
      <c r="O57" s="68">
        <f>L57/'סכום נכסי הקרן'!$C$41</f>
        <v>8.2903462354034835E-4</v>
      </c>
    </row>
    <row r="58" spans="1:15">
      <c r="A58" s="58" t="s">
        <v>1118</v>
      </c>
      <c r="B58" s="54" t="s">
        <v>1119</v>
      </c>
      <c r="C58" s="54" t="s">
        <v>1041</v>
      </c>
      <c r="D58" s="116" t="s">
        <v>1940</v>
      </c>
      <c r="E58" s="72">
        <v>41974</v>
      </c>
      <c r="F58" s="66">
        <v>5.2099999999997566</v>
      </c>
      <c r="G58" s="65" t="s">
        <v>111</v>
      </c>
      <c r="H58" s="73">
        <v>4.8000000000000001E-2</v>
      </c>
      <c r="I58" s="73">
        <v>4.849999999999783E-2</v>
      </c>
      <c r="J58" s="66">
        <v>9472018.5761280004</v>
      </c>
      <c r="K58" s="67">
        <v>111.614228</v>
      </c>
      <c r="L58" s="66">
        <v>10572.120377898</v>
      </c>
      <c r="M58" s="116" t="s">
        <v>1940</v>
      </c>
      <c r="N58" s="68">
        <f t="shared" si="0"/>
        <v>1.0859504781376157E-2</v>
      </c>
      <c r="O58" s="68">
        <f>L58/'סכום נכסי הקרן'!$C$41</f>
        <v>2.7892151932902196E-3</v>
      </c>
    </row>
    <row r="59" spans="1:15">
      <c r="A59" s="58" t="s">
        <v>1120</v>
      </c>
      <c r="B59" s="54" t="s">
        <v>1121</v>
      </c>
      <c r="C59" s="54" t="s">
        <v>1041</v>
      </c>
      <c r="D59" s="116" t="s">
        <v>1940</v>
      </c>
      <c r="E59" s="72">
        <v>42005</v>
      </c>
      <c r="F59" s="66">
        <v>5.1700000000007886</v>
      </c>
      <c r="G59" s="65" t="s">
        <v>111</v>
      </c>
      <c r="H59" s="73">
        <v>4.8000000000000001E-2</v>
      </c>
      <c r="I59" s="73">
        <v>4.8500000000007031E-2</v>
      </c>
      <c r="J59" s="66">
        <v>811141.46145600011</v>
      </c>
      <c r="K59" s="67">
        <v>114.063997</v>
      </c>
      <c r="L59" s="66">
        <v>925.22037213100009</v>
      </c>
      <c r="M59" s="116" t="s">
        <v>1940</v>
      </c>
      <c r="N59" s="68">
        <f t="shared" si="0"/>
        <v>9.5037085237776144E-4</v>
      </c>
      <c r="O59" s="68">
        <f>L59/'סכום נכסי הקרן'!$C$41</f>
        <v>2.4409849934025357E-4</v>
      </c>
    </row>
    <row r="60" spans="1:15">
      <c r="A60" s="58" t="s">
        <v>1122</v>
      </c>
      <c r="B60" s="54" t="s">
        <v>1123</v>
      </c>
      <c r="C60" s="54" t="s">
        <v>1041</v>
      </c>
      <c r="D60" s="116" t="s">
        <v>1940</v>
      </c>
      <c r="E60" s="72">
        <v>42036</v>
      </c>
      <c r="F60" s="66">
        <v>5.2499999999996847</v>
      </c>
      <c r="G60" s="65" t="s">
        <v>111</v>
      </c>
      <c r="H60" s="73">
        <v>4.8000000000000001E-2</v>
      </c>
      <c r="I60" s="73">
        <v>4.8599999999996847E-2</v>
      </c>
      <c r="J60" s="66">
        <v>5588941.0983840004</v>
      </c>
      <c r="K60" s="67">
        <v>113.556585</v>
      </c>
      <c r="L60" s="66">
        <v>6346.6106506000006</v>
      </c>
      <c r="M60" s="116" t="s">
        <v>1940</v>
      </c>
      <c r="N60" s="68">
        <f t="shared" si="0"/>
        <v>6.5191320418380222E-3</v>
      </c>
      <c r="O60" s="68">
        <f>L60/'סכום נכסי הקרן'!$C$41</f>
        <v>1.6744098837125289E-3</v>
      </c>
    </row>
    <row r="61" spans="1:15">
      <c r="A61" s="58" t="s">
        <v>1124</v>
      </c>
      <c r="B61" s="54" t="s">
        <v>1125</v>
      </c>
      <c r="C61" s="54" t="s">
        <v>1041</v>
      </c>
      <c r="D61" s="116" t="s">
        <v>1940</v>
      </c>
      <c r="E61" s="72">
        <v>42064</v>
      </c>
      <c r="F61" s="66">
        <v>5.3299999999999335</v>
      </c>
      <c r="G61" s="65" t="s">
        <v>111</v>
      </c>
      <c r="H61" s="73">
        <v>4.8000000000000001E-2</v>
      </c>
      <c r="I61" s="73">
        <v>4.8599999999999033E-2</v>
      </c>
      <c r="J61" s="66">
        <v>13856119.740527999</v>
      </c>
      <c r="K61" s="67">
        <v>114.162852</v>
      </c>
      <c r="L61" s="66">
        <v>15818.541523981999</v>
      </c>
      <c r="M61" s="116" t="s">
        <v>1940</v>
      </c>
      <c r="N61" s="68">
        <f t="shared" si="0"/>
        <v>1.6248540611891352E-2</v>
      </c>
      <c r="O61" s="68">
        <f>L61/'סכום נכסי הקרן'!$C$41</f>
        <v>4.1733649237122323E-3</v>
      </c>
    </row>
    <row r="62" spans="1:15">
      <c r="A62" s="58" t="s">
        <v>1126</v>
      </c>
      <c r="B62" s="54" t="s">
        <v>1127</v>
      </c>
      <c r="C62" s="54" t="s">
        <v>1041</v>
      </c>
      <c r="D62" s="116" t="s">
        <v>1940</v>
      </c>
      <c r="E62" s="72">
        <v>42095</v>
      </c>
      <c r="F62" s="66">
        <v>5.4100000000002915</v>
      </c>
      <c r="G62" s="65" t="s">
        <v>111</v>
      </c>
      <c r="H62" s="73">
        <v>4.8000000000000001E-2</v>
      </c>
      <c r="I62" s="73">
        <v>4.8500000000002742E-2</v>
      </c>
      <c r="J62" s="66">
        <v>8280792.1648800001</v>
      </c>
      <c r="K62" s="67">
        <v>114.551188</v>
      </c>
      <c r="L62" s="66">
        <v>9485.7457815639991</v>
      </c>
      <c r="M62" s="116" t="s">
        <v>1940</v>
      </c>
      <c r="N62" s="68">
        <f t="shared" si="0"/>
        <v>9.7435990120927855E-3</v>
      </c>
      <c r="O62" s="68">
        <f>L62/'סכום נכסי הקרן'!$C$41</f>
        <v>2.5025997915176391E-3</v>
      </c>
    </row>
    <row r="63" spans="1:15">
      <c r="A63" s="58" t="s">
        <v>1128</v>
      </c>
      <c r="B63" s="54" t="s">
        <v>1129</v>
      </c>
      <c r="C63" s="54" t="s">
        <v>1041</v>
      </c>
      <c r="D63" s="116" t="s">
        <v>1940</v>
      </c>
      <c r="E63" s="72">
        <v>42125</v>
      </c>
      <c r="F63" s="66">
        <v>5.499999999999944</v>
      </c>
      <c r="G63" s="65" t="s">
        <v>111</v>
      </c>
      <c r="H63" s="73">
        <v>4.8000000000000001E-2</v>
      </c>
      <c r="I63" s="73">
        <v>4.8499999999999502E-2</v>
      </c>
      <c r="J63" s="66">
        <v>7873249.91976</v>
      </c>
      <c r="K63" s="67">
        <v>113.753461</v>
      </c>
      <c r="L63" s="66">
        <v>8956.094245577</v>
      </c>
      <c r="M63" s="116" t="s">
        <v>1940</v>
      </c>
      <c r="N63" s="68">
        <f t="shared" si="0"/>
        <v>9.199549835397957E-3</v>
      </c>
      <c r="O63" s="68">
        <f>L63/'סכום נכסי הקרן'!$C$41</f>
        <v>2.3628631957810921E-3</v>
      </c>
    </row>
    <row r="64" spans="1:15">
      <c r="A64" s="58" t="s">
        <v>1130</v>
      </c>
      <c r="B64" s="54" t="s">
        <v>1131</v>
      </c>
      <c r="C64" s="54" t="s">
        <v>1041</v>
      </c>
      <c r="D64" s="116" t="s">
        <v>1940</v>
      </c>
      <c r="E64" s="72">
        <v>42156</v>
      </c>
      <c r="F64" s="66">
        <v>5.5800000000003118</v>
      </c>
      <c r="G64" s="65" t="s">
        <v>111</v>
      </c>
      <c r="H64" s="73">
        <v>4.8000000000000001E-2</v>
      </c>
      <c r="I64" s="73">
        <v>4.8500000000002402E-2</v>
      </c>
      <c r="J64" s="66">
        <v>2962452.20976</v>
      </c>
      <c r="K64" s="67">
        <v>112.618172</v>
      </c>
      <c r="L64" s="66">
        <v>3336.2595322120001</v>
      </c>
      <c r="M64" s="116" t="s">
        <v>1940</v>
      </c>
      <c r="N64" s="68">
        <f t="shared" si="0"/>
        <v>3.4269498498816229E-3</v>
      </c>
      <c r="O64" s="68">
        <f>L64/'סכום נכסי הקרן'!$C$41</f>
        <v>8.8019672907424886E-4</v>
      </c>
    </row>
    <row r="65" spans="1:15">
      <c r="A65" s="58" t="s">
        <v>1132</v>
      </c>
      <c r="B65" s="54" t="s">
        <v>1133</v>
      </c>
      <c r="C65" s="54" t="s">
        <v>1041</v>
      </c>
      <c r="D65" s="116" t="s">
        <v>1940</v>
      </c>
      <c r="E65" s="72">
        <v>42218</v>
      </c>
      <c r="F65" s="66">
        <v>5.6200000000002959</v>
      </c>
      <c r="G65" s="65" t="s">
        <v>111</v>
      </c>
      <c r="H65" s="73">
        <v>4.8000000000000001E-2</v>
      </c>
      <c r="I65" s="73">
        <v>4.8500000000002021E-2</v>
      </c>
      <c r="J65" s="66">
        <v>3265892.7387359999</v>
      </c>
      <c r="K65" s="67">
        <v>113.827915</v>
      </c>
      <c r="L65" s="66">
        <v>3717.4976190450002</v>
      </c>
      <c r="M65" s="116" t="s">
        <v>1940</v>
      </c>
      <c r="N65" s="68">
        <f t="shared" si="0"/>
        <v>3.8185512201668911E-3</v>
      </c>
      <c r="O65" s="68">
        <f>L65/'סכום נכסי הקרן'!$C$41</f>
        <v>9.8077778812826247E-4</v>
      </c>
    </row>
    <row r="66" spans="1:15">
      <c r="A66" s="58" t="s">
        <v>1134</v>
      </c>
      <c r="B66" s="54" t="s">
        <v>1135</v>
      </c>
      <c r="C66" s="54" t="s">
        <v>1041</v>
      </c>
      <c r="D66" s="116" t="s">
        <v>1940</v>
      </c>
      <c r="E66" s="72">
        <v>42309</v>
      </c>
      <c r="F66" s="66">
        <v>5.8700000000003039</v>
      </c>
      <c r="G66" s="65" t="s">
        <v>111</v>
      </c>
      <c r="H66" s="73">
        <v>4.8000000000000001E-2</v>
      </c>
      <c r="I66" s="73">
        <v>4.8500000000002645E-2</v>
      </c>
      <c r="J66" s="66">
        <v>7039371.2850240003</v>
      </c>
      <c r="K66" s="67">
        <v>112.953007</v>
      </c>
      <c r="L66" s="66">
        <v>7951.1815302340001</v>
      </c>
      <c r="M66" s="116" t="s">
        <v>1940</v>
      </c>
      <c r="N66" s="68">
        <f t="shared" si="0"/>
        <v>8.1673203443350904E-3</v>
      </c>
      <c r="O66" s="68">
        <f>L66/'סכום נכסי הקרן'!$C$41</f>
        <v>2.0977396715139087E-3</v>
      </c>
    </row>
    <row r="67" spans="1:15">
      <c r="A67" s="58" t="s">
        <v>1136</v>
      </c>
      <c r="B67" s="54" t="s">
        <v>1137</v>
      </c>
      <c r="C67" s="54" t="s">
        <v>1041</v>
      </c>
      <c r="D67" s="116" t="s">
        <v>1940</v>
      </c>
      <c r="E67" s="72">
        <v>42339</v>
      </c>
      <c r="F67" s="66">
        <v>5.9500000000002302</v>
      </c>
      <c r="G67" s="65" t="s">
        <v>111</v>
      </c>
      <c r="H67" s="73">
        <v>4.8000000000000001E-2</v>
      </c>
      <c r="I67" s="73">
        <v>4.8500000000002139E-2</v>
      </c>
      <c r="J67" s="66">
        <v>5621406.3280800013</v>
      </c>
      <c r="K67" s="67">
        <v>112.394024</v>
      </c>
      <c r="L67" s="66">
        <v>6318.124791749</v>
      </c>
      <c r="M67" s="116" t="s">
        <v>1940</v>
      </c>
      <c r="N67" s="68">
        <f t="shared" si="0"/>
        <v>6.4898718452703827E-3</v>
      </c>
      <c r="O67" s="68">
        <f>L67/'סכום נכסי הקרן'!$C$41</f>
        <v>1.6668945331999453E-3</v>
      </c>
    </row>
    <row r="68" spans="1:15">
      <c r="A68" s="58" t="s">
        <v>1138</v>
      </c>
      <c r="B68" s="54" t="s">
        <v>1139</v>
      </c>
      <c r="C68" s="54" t="s">
        <v>1041</v>
      </c>
      <c r="D68" s="116" t="s">
        <v>1940</v>
      </c>
      <c r="E68" s="72">
        <v>42370</v>
      </c>
      <c r="F68" s="66">
        <v>5.8899999999995343</v>
      </c>
      <c r="G68" s="65" t="s">
        <v>111</v>
      </c>
      <c r="H68" s="73">
        <v>4.8000000000000001E-2</v>
      </c>
      <c r="I68" s="73">
        <v>4.8499999999995227E-2</v>
      </c>
      <c r="J68" s="66">
        <v>2996500.4072159999</v>
      </c>
      <c r="K68" s="67">
        <v>115.09980400000001</v>
      </c>
      <c r="L68" s="66">
        <v>3448.9660875489994</v>
      </c>
      <c r="M68" s="116" t="s">
        <v>1940</v>
      </c>
      <c r="N68" s="68">
        <f t="shared" si="0"/>
        <v>3.542720133687068E-3</v>
      </c>
      <c r="O68" s="68">
        <f>L68/'סכום נכסי הקרן'!$C$41</f>
        <v>9.0993180825349928E-4</v>
      </c>
    </row>
    <row r="69" spans="1:15">
      <c r="A69" s="58" t="s">
        <v>1140</v>
      </c>
      <c r="B69" s="54" t="s">
        <v>1141</v>
      </c>
      <c r="C69" s="54" t="s">
        <v>1041</v>
      </c>
      <c r="D69" s="116" t="s">
        <v>1940</v>
      </c>
      <c r="E69" s="72">
        <v>42461</v>
      </c>
      <c r="F69" s="66">
        <v>6.1399999999999704</v>
      </c>
      <c r="G69" s="65" t="s">
        <v>111</v>
      </c>
      <c r="H69" s="73">
        <v>4.8000000000000001E-2</v>
      </c>
      <c r="I69" s="73">
        <v>4.8499999999999259E-2</v>
      </c>
      <c r="J69" s="66">
        <v>8163451.0820159996</v>
      </c>
      <c r="K69" s="67">
        <v>114.780339</v>
      </c>
      <c r="L69" s="66">
        <v>9370.0368107020004</v>
      </c>
      <c r="M69" s="116" t="s">
        <v>1940</v>
      </c>
      <c r="N69" s="68">
        <f t="shared" si="0"/>
        <v>9.624744697403851E-3</v>
      </c>
      <c r="O69" s="68">
        <f>L69/'סכום נכסי הקרן'!$C$41</f>
        <v>2.4720725928108426E-3</v>
      </c>
    </row>
    <row r="70" spans="1:15">
      <c r="A70" s="58" t="s">
        <v>1142</v>
      </c>
      <c r="B70" s="54" t="s">
        <v>1143</v>
      </c>
      <c r="C70" s="54" t="s">
        <v>1041</v>
      </c>
      <c r="D70" s="116" t="s">
        <v>1940</v>
      </c>
      <c r="E70" s="72">
        <v>42491</v>
      </c>
      <c r="F70" s="66">
        <v>6.2199999999999367</v>
      </c>
      <c r="G70" s="65" t="s">
        <v>111</v>
      </c>
      <c r="H70" s="73">
        <v>4.8000000000000001E-2</v>
      </c>
      <c r="I70" s="73">
        <v>4.8599999999999685E-2</v>
      </c>
      <c r="J70" s="66">
        <v>8777124.5107199997</v>
      </c>
      <c r="K70" s="67">
        <v>114.564193</v>
      </c>
      <c r="L70" s="66">
        <v>10055.441881212</v>
      </c>
      <c r="M70" s="116" t="s">
        <v>1940</v>
      </c>
      <c r="N70" s="68">
        <f t="shared" si="0"/>
        <v>1.0328781293122476E-2</v>
      </c>
      <c r="O70" s="68">
        <f>L70/'סכום נכסי הקרן'!$C$41</f>
        <v>2.6529012409807328E-3</v>
      </c>
    </row>
    <row r="71" spans="1:15">
      <c r="A71" s="58" t="s">
        <v>1144</v>
      </c>
      <c r="B71" s="54" t="s">
        <v>1145</v>
      </c>
      <c r="C71" s="54" t="s">
        <v>1041</v>
      </c>
      <c r="D71" s="116" t="s">
        <v>1940</v>
      </c>
      <c r="E71" s="72">
        <v>42522</v>
      </c>
      <c r="F71" s="66">
        <v>6.3100000000005023</v>
      </c>
      <c r="G71" s="65" t="s">
        <v>111</v>
      </c>
      <c r="H71" s="73">
        <v>4.8000000000000001E-2</v>
      </c>
      <c r="I71" s="73">
        <v>4.8500000000003075E-2</v>
      </c>
      <c r="J71" s="66">
        <v>4998148.7491199998</v>
      </c>
      <c r="K71" s="67">
        <v>113.64869400000001</v>
      </c>
      <c r="L71" s="66">
        <v>5680.3307887649999</v>
      </c>
      <c r="M71" s="116" t="s">
        <v>1940</v>
      </c>
      <c r="N71" s="68">
        <f t="shared" si="0"/>
        <v>5.8347405397834052E-3</v>
      </c>
      <c r="O71" s="68">
        <f>L71/'סכום נכסי הקרן'!$C$41</f>
        <v>1.4986269899139825E-3</v>
      </c>
    </row>
    <row r="72" spans="1:15">
      <c r="A72" s="58" t="s">
        <v>1146</v>
      </c>
      <c r="B72" s="54" t="s">
        <v>1147</v>
      </c>
      <c r="C72" s="54" t="s">
        <v>1041</v>
      </c>
      <c r="D72" s="116" t="s">
        <v>1940</v>
      </c>
      <c r="E72" s="72">
        <v>42552</v>
      </c>
      <c r="F72" s="66">
        <v>6.2400000000019338</v>
      </c>
      <c r="G72" s="65" t="s">
        <v>111</v>
      </c>
      <c r="H72" s="73">
        <v>4.8000000000000001E-2</v>
      </c>
      <c r="I72" s="73">
        <v>4.8500000000014615E-2</v>
      </c>
      <c r="J72" s="66">
        <v>1538471.9753279998</v>
      </c>
      <c r="K72" s="67">
        <v>115.56699999999999</v>
      </c>
      <c r="L72" s="66">
        <v>1777.9659120440001</v>
      </c>
      <c r="M72" s="116" t="s">
        <v>1940</v>
      </c>
      <c r="N72" s="68">
        <f t="shared" si="0"/>
        <v>1.8262967723419467E-3</v>
      </c>
      <c r="O72" s="68">
        <f>L72/'סכום נכסי הקרן'!$C$41</f>
        <v>4.6907615102385219E-4</v>
      </c>
    </row>
    <row r="73" spans="1:15">
      <c r="A73" s="58" t="s">
        <v>1148</v>
      </c>
      <c r="B73" s="54" t="s">
        <v>1149</v>
      </c>
      <c r="C73" s="54" t="s">
        <v>1041</v>
      </c>
      <c r="D73" s="116" t="s">
        <v>1940</v>
      </c>
      <c r="E73" s="72">
        <v>42583</v>
      </c>
      <c r="F73" s="66">
        <v>6.3300000000001733</v>
      </c>
      <c r="G73" s="65" t="s">
        <v>111</v>
      </c>
      <c r="H73" s="73">
        <v>4.8000000000000001E-2</v>
      </c>
      <c r="I73" s="73">
        <v>4.8500000000000959E-2</v>
      </c>
      <c r="J73" s="66">
        <v>13170982.512768002</v>
      </c>
      <c r="K73" s="67">
        <v>114.769786</v>
      </c>
      <c r="L73" s="66">
        <v>15116.308389182999</v>
      </c>
      <c r="M73" s="116" t="s">
        <v>1940</v>
      </c>
      <c r="N73" s="68">
        <f t="shared" si="0"/>
        <v>1.5527218510704049E-2</v>
      </c>
      <c r="O73" s="68">
        <f>L73/'סכום נכסי הקרן'!$C$41</f>
        <v>3.9880965708368717E-3</v>
      </c>
    </row>
    <row r="74" spans="1:15">
      <c r="A74" s="58" t="s">
        <v>1150</v>
      </c>
      <c r="B74" s="54" t="s">
        <v>1151</v>
      </c>
      <c r="C74" s="54" t="s">
        <v>1041</v>
      </c>
      <c r="D74" s="116" t="s">
        <v>1940</v>
      </c>
      <c r="E74" s="72">
        <v>42614</v>
      </c>
      <c r="F74" s="66">
        <v>6.4100000000001645</v>
      </c>
      <c r="G74" s="65" t="s">
        <v>111</v>
      </c>
      <c r="H74" s="73">
        <v>4.8000000000000001E-2</v>
      </c>
      <c r="I74" s="73">
        <v>4.8500000000001299E-2</v>
      </c>
      <c r="J74" s="66">
        <v>4034783.3516159998</v>
      </c>
      <c r="K74" s="67">
        <v>113.84910000000001</v>
      </c>
      <c r="L74" s="66">
        <v>4593.5645483640001</v>
      </c>
      <c r="M74" s="116" t="s">
        <v>1940</v>
      </c>
      <c r="N74" s="68">
        <f t="shared" si="0"/>
        <v>4.7184324802814074E-3</v>
      </c>
      <c r="O74" s="68">
        <f>L74/'סכום נכסי הקרן'!$C$41</f>
        <v>1.2119082616994972E-3</v>
      </c>
    </row>
    <row r="75" spans="1:15">
      <c r="A75" s="58" t="s">
        <v>1152</v>
      </c>
      <c r="B75" s="54" t="s">
        <v>1153</v>
      </c>
      <c r="C75" s="54" t="s">
        <v>1041</v>
      </c>
      <c r="D75" s="116" t="s">
        <v>1940</v>
      </c>
      <c r="E75" s="72">
        <v>42644</v>
      </c>
      <c r="F75" s="66">
        <v>6.4900000000008014</v>
      </c>
      <c r="G75" s="65" t="s">
        <v>111</v>
      </c>
      <c r="H75" s="73">
        <v>4.8000000000000001E-2</v>
      </c>
      <c r="I75" s="73">
        <v>4.8600000000004584E-2</v>
      </c>
      <c r="J75" s="66">
        <v>3103509.0277920002</v>
      </c>
      <c r="K75" s="67">
        <v>113.741338</v>
      </c>
      <c r="L75" s="66">
        <v>3529.9727041330002</v>
      </c>
      <c r="M75" s="116" t="s">
        <v>1940</v>
      </c>
      <c r="N75" s="68">
        <f t="shared" si="0"/>
        <v>3.6259287719424683E-3</v>
      </c>
      <c r="O75" s="68">
        <f>L75/'סכום נכסי הקרן'!$C$41</f>
        <v>9.3130357452713059E-4</v>
      </c>
    </row>
    <row r="76" spans="1:15">
      <c r="A76" s="58" t="s">
        <v>1154</v>
      </c>
      <c r="B76" s="54" t="s">
        <v>1155</v>
      </c>
      <c r="C76" s="54" t="s">
        <v>1041</v>
      </c>
      <c r="D76" s="116" t="s">
        <v>1940</v>
      </c>
      <c r="E76" s="72">
        <v>42675</v>
      </c>
      <c r="F76" s="66">
        <v>6.579999999999524</v>
      </c>
      <c r="G76" s="65" t="s">
        <v>111</v>
      </c>
      <c r="H76" s="73">
        <v>4.8000000000000001E-2</v>
      </c>
      <c r="I76" s="73">
        <v>4.8599999999997118E-2</v>
      </c>
      <c r="J76" s="66">
        <v>4526654.6064959997</v>
      </c>
      <c r="K76" s="67">
        <v>113.397054</v>
      </c>
      <c r="L76" s="66">
        <v>5133.0929909679999</v>
      </c>
      <c r="M76" s="116" t="s">
        <v>1940</v>
      </c>
      <c r="N76" s="68">
        <f t="shared" ref="N76:N139" si="4">IFERROR(L76/$L$9,0)</f>
        <v>5.2726270498395988E-3</v>
      </c>
      <c r="O76" s="68">
        <f>L76/'סכום נכסי הקרן'!$C$41</f>
        <v>1.3542506561797318E-3</v>
      </c>
    </row>
    <row r="77" spans="1:15">
      <c r="A77" s="58" t="s">
        <v>1156</v>
      </c>
      <c r="B77" s="54" t="s">
        <v>1157</v>
      </c>
      <c r="C77" s="54" t="s">
        <v>1041</v>
      </c>
      <c r="D77" s="116" t="s">
        <v>1940</v>
      </c>
      <c r="E77" s="72">
        <v>42705</v>
      </c>
      <c r="F77" s="66">
        <v>6.6600000000003678</v>
      </c>
      <c r="G77" s="65" t="s">
        <v>111</v>
      </c>
      <c r="H77" s="73">
        <v>4.8000000000000001E-2</v>
      </c>
      <c r="I77" s="73">
        <v>4.8600000000001919E-2</v>
      </c>
      <c r="J77" s="66">
        <v>5057409.3058080003</v>
      </c>
      <c r="K77" s="67">
        <v>112.70606600000001</v>
      </c>
      <c r="L77" s="66">
        <v>5700.0070947149998</v>
      </c>
      <c r="M77" s="116" t="s">
        <v>1940</v>
      </c>
      <c r="N77" s="68">
        <f t="shared" si="4"/>
        <v>5.8549517113276259E-3</v>
      </c>
      <c r="O77" s="68">
        <f>L77/'סכום נכסי הקרן'!$C$41</f>
        <v>1.5038181388549558E-3</v>
      </c>
    </row>
    <row r="78" spans="1:15">
      <c r="A78" s="58" t="s">
        <v>1158</v>
      </c>
      <c r="B78" s="54" t="s">
        <v>1159</v>
      </c>
      <c r="C78" s="54" t="s">
        <v>1041</v>
      </c>
      <c r="D78" s="116" t="s">
        <v>1940</v>
      </c>
      <c r="E78" s="72">
        <v>42736</v>
      </c>
      <c r="F78" s="66">
        <v>6.5900000000002699</v>
      </c>
      <c r="G78" s="65" t="s">
        <v>111</v>
      </c>
      <c r="H78" s="73">
        <v>4.8000000000000001E-2</v>
      </c>
      <c r="I78" s="73">
        <v>4.8500000000001681E-2</v>
      </c>
      <c r="J78" s="66">
        <v>10243902.437136</v>
      </c>
      <c r="K78" s="67">
        <v>115.44776</v>
      </c>
      <c r="L78" s="66">
        <v>11826.35588832</v>
      </c>
      <c r="M78" s="116" t="s">
        <v>1940</v>
      </c>
      <c r="N78" s="68">
        <f t="shared" si="4"/>
        <v>1.2147834466958829E-2</v>
      </c>
      <c r="O78" s="68">
        <f>L78/'סכום נכסי הקרן'!$C$41</f>
        <v>3.1201169061525463E-3</v>
      </c>
    </row>
    <row r="79" spans="1:15">
      <c r="A79" s="58" t="s">
        <v>1160</v>
      </c>
      <c r="B79" s="54" t="s">
        <v>1161</v>
      </c>
      <c r="C79" s="54" t="s">
        <v>1041</v>
      </c>
      <c r="D79" s="116" t="s">
        <v>1940</v>
      </c>
      <c r="E79" s="72">
        <v>42767</v>
      </c>
      <c r="F79" s="66">
        <v>6.6699999999998765</v>
      </c>
      <c r="G79" s="65" t="s">
        <v>111</v>
      </c>
      <c r="H79" s="73">
        <v>4.8000000000000001E-2</v>
      </c>
      <c r="I79" s="73">
        <v>4.8500000000000008E-2</v>
      </c>
      <c r="J79" s="66">
        <v>5599647.7166879997</v>
      </c>
      <c r="K79" s="67">
        <v>114.983689</v>
      </c>
      <c r="L79" s="66">
        <v>6438.6814983399991</v>
      </c>
      <c r="M79" s="116" t="s">
        <v>1940</v>
      </c>
      <c r="N79" s="68">
        <f t="shared" si="4"/>
        <v>6.6137056728144666E-3</v>
      </c>
      <c r="O79" s="68">
        <f>L79/'סכום נכסי הקרן'!$C$41</f>
        <v>1.698700697494066E-3</v>
      </c>
    </row>
    <row r="80" spans="1:15">
      <c r="A80" s="58" t="s">
        <v>1162</v>
      </c>
      <c r="B80" s="54" t="s">
        <v>1163</v>
      </c>
      <c r="C80" s="54" t="s">
        <v>1041</v>
      </c>
      <c r="D80" s="116" t="s">
        <v>1940</v>
      </c>
      <c r="E80" s="72">
        <v>42795</v>
      </c>
      <c r="F80" s="66">
        <v>6.7500000000000622</v>
      </c>
      <c r="G80" s="65" t="s">
        <v>111</v>
      </c>
      <c r="H80" s="73">
        <v>4.8000000000000001E-2</v>
      </c>
      <c r="I80" s="73">
        <v>4.8500000000000376E-2</v>
      </c>
      <c r="J80" s="66">
        <v>6937744.7548319995</v>
      </c>
      <c r="K80" s="67">
        <v>114.76819</v>
      </c>
      <c r="L80" s="66">
        <v>7962.3240817420001</v>
      </c>
      <c r="M80" s="116" t="s">
        <v>1940</v>
      </c>
      <c r="N80" s="68">
        <f t="shared" si="4"/>
        <v>8.1787657864084533E-3</v>
      </c>
      <c r="O80" s="68">
        <f>L80/'סכום נכסי הקרן'!$C$41</f>
        <v>2.1006793820778471E-3</v>
      </c>
    </row>
    <row r="81" spans="1:15">
      <c r="A81" s="58" t="s">
        <v>1164</v>
      </c>
      <c r="B81" s="54" t="s">
        <v>1165</v>
      </c>
      <c r="C81" s="54" t="s">
        <v>1041</v>
      </c>
      <c r="D81" s="116" t="s">
        <v>1940</v>
      </c>
      <c r="E81" s="72">
        <v>42826</v>
      </c>
      <c r="F81" s="66">
        <v>6.8300000000003305</v>
      </c>
      <c r="G81" s="65" t="s">
        <v>111</v>
      </c>
      <c r="H81" s="73">
        <v>4.8000000000000001E-2</v>
      </c>
      <c r="I81" s="73">
        <v>4.8500000000001348E-2</v>
      </c>
      <c r="J81" s="66">
        <v>4896176.8441439997</v>
      </c>
      <c r="K81" s="67">
        <v>114.315331</v>
      </c>
      <c r="L81" s="66">
        <v>5597.0807871049992</v>
      </c>
      <c r="M81" s="116" t="s">
        <v>1940</v>
      </c>
      <c r="N81" s="68">
        <f t="shared" si="4"/>
        <v>5.7492275339944858E-3</v>
      </c>
      <c r="O81" s="68">
        <f>L81/'סכום נכסי הקרן'!$C$41</f>
        <v>1.476663357154281E-3</v>
      </c>
    </row>
    <row r="82" spans="1:15">
      <c r="A82" s="58" t="s">
        <v>1166</v>
      </c>
      <c r="B82" s="54" t="s">
        <v>1167</v>
      </c>
      <c r="C82" s="54" t="s">
        <v>1041</v>
      </c>
      <c r="D82" s="116" t="s">
        <v>1940</v>
      </c>
      <c r="E82" s="72">
        <v>42856</v>
      </c>
      <c r="F82" s="66">
        <v>6.9199999999998445</v>
      </c>
      <c r="G82" s="65" t="s">
        <v>111</v>
      </c>
      <c r="H82" s="73">
        <v>4.8000000000000001E-2</v>
      </c>
      <c r="I82" s="73">
        <v>4.8499999999998461E-2</v>
      </c>
      <c r="J82" s="66">
        <v>8848559.5285439994</v>
      </c>
      <c r="K82" s="67">
        <v>113.520008</v>
      </c>
      <c r="L82" s="66">
        <v>10044.885458342998</v>
      </c>
      <c r="M82" s="116" t="s">
        <v>1940</v>
      </c>
      <c r="N82" s="68">
        <f t="shared" si="4"/>
        <v>1.0317937912559026E-2</v>
      </c>
      <c r="O82" s="68">
        <f>L82/'סכום נכסי הקרן'!$C$41</f>
        <v>2.6501161672206411E-3</v>
      </c>
    </row>
    <row r="83" spans="1:15">
      <c r="A83" s="58" t="s">
        <v>1168</v>
      </c>
      <c r="B83" s="54" t="s">
        <v>1169</v>
      </c>
      <c r="C83" s="54" t="s">
        <v>1041</v>
      </c>
      <c r="D83" s="116" t="s">
        <v>1940</v>
      </c>
      <c r="E83" s="72">
        <v>42887</v>
      </c>
      <c r="F83" s="66">
        <v>6.9999999999998854</v>
      </c>
      <c r="G83" s="65" t="s">
        <v>111</v>
      </c>
      <c r="H83" s="73">
        <v>4.8000000000000001E-2</v>
      </c>
      <c r="I83" s="73">
        <v>4.8499999999999141E-2</v>
      </c>
      <c r="J83" s="66">
        <v>7770443.3590559997</v>
      </c>
      <c r="K83" s="67">
        <v>112.857688</v>
      </c>
      <c r="L83" s="66">
        <v>8769.5427127950006</v>
      </c>
      <c r="M83" s="116" t="s">
        <v>1940</v>
      </c>
      <c r="N83" s="68">
        <f t="shared" si="4"/>
        <v>9.0079272289760298E-3</v>
      </c>
      <c r="O83" s="68">
        <f>L83/'סכום נכסי הקרן'!$C$41</f>
        <v>2.3136457870713942E-3</v>
      </c>
    </row>
    <row r="84" spans="1:15">
      <c r="A84" s="58" t="s">
        <v>1170</v>
      </c>
      <c r="B84" s="54" t="s">
        <v>1171</v>
      </c>
      <c r="C84" s="54" t="s">
        <v>1041</v>
      </c>
      <c r="D84" s="116" t="s">
        <v>1940</v>
      </c>
      <c r="E84" s="72">
        <v>42918</v>
      </c>
      <c r="F84" s="66">
        <v>6.9199999999998036</v>
      </c>
      <c r="G84" s="65" t="s">
        <v>111</v>
      </c>
      <c r="H84" s="73">
        <v>4.8000000000000001E-2</v>
      </c>
      <c r="I84" s="73">
        <v>4.8599999999998506E-2</v>
      </c>
      <c r="J84" s="66">
        <v>3373505.7651840001</v>
      </c>
      <c r="K84" s="67">
        <v>114.614419</v>
      </c>
      <c r="L84" s="66">
        <v>3866.5240385030002</v>
      </c>
      <c r="M84" s="116" t="s">
        <v>1940</v>
      </c>
      <c r="N84" s="68">
        <f t="shared" si="4"/>
        <v>3.9716286593945828E-3</v>
      </c>
      <c r="O84" s="68">
        <f>L84/'סכום נכסי הקרן'!$C$41</f>
        <v>1.0200950431817411E-3</v>
      </c>
    </row>
    <row r="85" spans="1:15">
      <c r="A85" s="58" t="s">
        <v>1172</v>
      </c>
      <c r="B85" s="54" t="s">
        <v>1173</v>
      </c>
      <c r="C85" s="54" t="s">
        <v>1041</v>
      </c>
      <c r="D85" s="116" t="s">
        <v>1940</v>
      </c>
      <c r="E85" s="72">
        <v>42949</v>
      </c>
      <c r="F85" s="66">
        <v>7.0100000000000238</v>
      </c>
      <c r="G85" s="65" t="s">
        <v>111</v>
      </c>
      <c r="H85" s="73">
        <v>4.8000000000000001E-2</v>
      </c>
      <c r="I85" s="73">
        <v>4.8499999999999523E-2</v>
      </c>
      <c r="J85" s="66">
        <v>8260674.0837120004</v>
      </c>
      <c r="K85" s="67">
        <v>114.985602</v>
      </c>
      <c r="L85" s="66">
        <v>9498.5858538770008</v>
      </c>
      <c r="M85" s="116" t="s">
        <v>1940</v>
      </c>
      <c r="N85" s="68">
        <f t="shared" si="4"/>
        <v>9.7567881190734219E-3</v>
      </c>
      <c r="O85" s="68">
        <f>L85/'סכום נכסי הקרן'!$C$41</f>
        <v>2.5059873546079384E-3</v>
      </c>
    </row>
    <row r="86" spans="1:15">
      <c r="A86" s="58" t="s">
        <v>1174</v>
      </c>
      <c r="B86" s="54" t="s">
        <v>1175</v>
      </c>
      <c r="C86" s="54" t="s">
        <v>1041</v>
      </c>
      <c r="D86" s="116" t="s">
        <v>1940</v>
      </c>
      <c r="E86" s="72">
        <v>42979</v>
      </c>
      <c r="F86" s="66">
        <v>7.0899999999999137</v>
      </c>
      <c r="G86" s="65" t="s">
        <v>111</v>
      </c>
      <c r="H86" s="73">
        <v>4.8000000000000001E-2</v>
      </c>
      <c r="I86" s="73">
        <v>4.8499999999999883E-2</v>
      </c>
      <c r="J86" s="66">
        <v>3710591.554368</v>
      </c>
      <c r="K86" s="67">
        <v>114.662871</v>
      </c>
      <c r="L86" s="66">
        <v>4254.6708093930001</v>
      </c>
      <c r="M86" s="116" t="s">
        <v>1940</v>
      </c>
      <c r="N86" s="68">
        <f t="shared" si="4"/>
        <v>4.3703265141000298E-3</v>
      </c>
      <c r="O86" s="68">
        <f>L86/'סכום נכסי הקרן'!$C$41</f>
        <v>1.1224988024934734E-3</v>
      </c>
    </row>
    <row r="87" spans="1:15">
      <c r="A87" s="58" t="s">
        <v>1176</v>
      </c>
      <c r="B87" s="54" t="s">
        <v>1177</v>
      </c>
      <c r="C87" s="54" t="s">
        <v>1041</v>
      </c>
      <c r="D87" s="116" t="s">
        <v>1940</v>
      </c>
      <c r="E87" s="72">
        <v>43009</v>
      </c>
      <c r="F87" s="66">
        <v>7.1699999999996686</v>
      </c>
      <c r="G87" s="65" t="s">
        <v>111</v>
      </c>
      <c r="H87" s="73">
        <v>4.8000000000000001E-2</v>
      </c>
      <c r="I87" s="73">
        <v>4.8499999999998267E-2</v>
      </c>
      <c r="J87" s="66">
        <v>7091868.2521919999</v>
      </c>
      <c r="K87" s="67">
        <v>113.867862</v>
      </c>
      <c r="L87" s="66">
        <v>8075.3587365039994</v>
      </c>
      <c r="M87" s="116" t="s">
        <v>1940</v>
      </c>
      <c r="N87" s="68">
        <f t="shared" si="4"/>
        <v>8.2948730884417655E-3</v>
      </c>
      <c r="O87" s="68">
        <f>L87/'סכום נכסי הקרן'!$C$41</f>
        <v>2.1305010228803486E-3</v>
      </c>
    </row>
    <row r="88" spans="1:15">
      <c r="A88" s="58" t="s">
        <v>1178</v>
      </c>
      <c r="B88" s="54" t="s">
        <v>1179</v>
      </c>
      <c r="C88" s="54" t="s">
        <v>1041</v>
      </c>
      <c r="D88" s="116" t="s">
        <v>1940</v>
      </c>
      <c r="E88" s="72">
        <v>43040</v>
      </c>
      <c r="F88" s="66">
        <v>7.2500000000003775</v>
      </c>
      <c r="G88" s="65" t="s">
        <v>111</v>
      </c>
      <c r="H88" s="73">
        <v>4.8000000000000001E-2</v>
      </c>
      <c r="I88" s="73">
        <v>4.8500000000002846E-2</v>
      </c>
      <c r="J88" s="66">
        <v>7608462.5853599999</v>
      </c>
      <c r="K88" s="67">
        <v>113.291509</v>
      </c>
      <c r="L88" s="66">
        <v>8619.7420548829996</v>
      </c>
      <c r="M88" s="116" t="s">
        <v>1940</v>
      </c>
      <c r="N88" s="68">
        <f t="shared" si="4"/>
        <v>8.8540545049906345E-3</v>
      </c>
      <c r="O88" s="68">
        <f>L88/'סכום נכסי הקרן'!$C$41</f>
        <v>2.2741242666877892E-3</v>
      </c>
    </row>
    <row r="89" spans="1:15">
      <c r="A89" s="58" t="s">
        <v>1180</v>
      </c>
      <c r="B89" s="54" t="s">
        <v>1181</v>
      </c>
      <c r="C89" s="54" t="s">
        <v>1041</v>
      </c>
      <c r="D89" s="116" t="s">
        <v>1940</v>
      </c>
      <c r="E89" s="72">
        <v>43070</v>
      </c>
      <c r="F89" s="66">
        <v>7.3399999999997112</v>
      </c>
      <c r="G89" s="65" t="s">
        <v>111</v>
      </c>
      <c r="H89" s="73">
        <v>4.8000000000000001E-2</v>
      </c>
      <c r="I89" s="73">
        <v>4.8499999999997934E-2</v>
      </c>
      <c r="J89" s="66">
        <v>7791597.564576</v>
      </c>
      <c r="K89" s="67">
        <v>112.520844</v>
      </c>
      <c r="L89" s="66">
        <v>8767.1713577280007</v>
      </c>
      <c r="M89" s="116" t="s">
        <v>1940</v>
      </c>
      <c r="N89" s="68">
        <f t="shared" si="4"/>
        <v>9.0054914128135256E-3</v>
      </c>
      <c r="O89" s="68">
        <f>L89/'סכום נכסי הקרן'!$C$41</f>
        <v>2.3130201585933657E-3</v>
      </c>
    </row>
    <row r="90" spans="1:15">
      <c r="A90" s="58" t="s">
        <v>1182</v>
      </c>
      <c r="B90" s="54" t="s">
        <v>1183</v>
      </c>
      <c r="C90" s="54" t="s">
        <v>1041</v>
      </c>
      <c r="D90" s="116" t="s">
        <v>1940</v>
      </c>
      <c r="E90" s="72">
        <v>43101</v>
      </c>
      <c r="F90" s="66">
        <v>7.2499999999997344</v>
      </c>
      <c r="G90" s="65" t="s">
        <v>111</v>
      </c>
      <c r="H90" s="73">
        <v>4.8000000000000001E-2</v>
      </c>
      <c r="I90" s="73">
        <v>4.8499999999998329E-2</v>
      </c>
      <c r="J90" s="66">
        <v>10637457.003504001</v>
      </c>
      <c r="K90" s="67">
        <v>115.099919</v>
      </c>
      <c r="L90" s="66">
        <v>12243.704368892999</v>
      </c>
      <c r="M90" s="116" t="s">
        <v>1940</v>
      </c>
      <c r="N90" s="68">
        <f t="shared" si="4"/>
        <v>1.2576527828203328E-2</v>
      </c>
      <c r="O90" s="68">
        <f>L90/'סכום נכסי הקרן'!$C$41</f>
        <v>3.2302248770515918E-3</v>
      </c>
    </row>
    <row r="91" spans="1:15">
      <c r="A91" s="58" t="s">
        <v>1184</v>
      </c>
      <c r="B91" s="54" t="s">
        <v>1185</v>
      </c>
      <c r="C91" s="54" t="s">
        <v>1041</v>
      </c>
      <c r="D91" s="116" t="s">
        <v>1940</v>
      </c>
      <c r="E91" s="72">
        <v>43132</v>
      </c>
      <c r="F91" s="66">
        <v>7.3300000000003207</v>
      </c>
      <c r="G91" s="65" t="s">
        <v>111</v>
      </c>
      <c r="H91" s="73">
        <v>4.8000000000000001E-2</v>
      </c>
      <c r="I91" s="73">
        <v>4.8500000000001507E-2</v>
      </c>
      <c r="J91" s="66">
        <v>10212271.863167999</v>
      </c>
      <c r="K91" s="67">
        <v>114.5279</v>
      </c>
      <c r="L91" s="66">
        <v>11695.900468725</v>
      </c>
      <c r="M91" s="116" t="s">
        <v>1940</v>
      </c>
      <c r="N91" s="68">
        <f t="shared" si="4"/>
        <v>1.2013832847396301E-2</v>
      </c>
      <c r="O91" s="68">
        <f>L91/'סכום נכסי הקרן'!$C$41</f>
        <v>3.0856991899920186E-3</v>
      </c>
    </row>
    <row r="92" spans="1:15">
      <c r="A92" s="58" t="s">
        <v>1186</v>
      </c>
      <c r="B92" s="54" t="s">
        <v>1187</v>
      </c>
      <c r="C92" s="54" t="s">
        <v>1041</v>
      </c>
      <c r="D92" s="116" t="s">
        <v>1940</v>
      </c>
      <c r="E92" s="72">
        <v>43161</v>
      </c>
      <c r="F92" s="66">
        <v>7.4100000000005588</v>
      </c>
      <c r="G92" s="65" t="s">
        <v>111</v>
      </c>
      <c r="H92" s="73">
        <v>4.8000000000000001E-2</v>
      </c>
      <c r="I92" s="73">
        <v>4.8500000000003263E-2</v>
      </c>
      <c r="J92" s="66">
        <v>2402225.5288800001</v>
      </c>
      <c r="K92" s="67">
        <v>114.646511</v>
      </c>
      <c r="L92" s="66">
        <v>2754.0677628060002</v>
      </c>
      <c r="M92" s="116" t="s">
        <v>1940</v>
      </c>
      <c r="N92" s="68">
        <f t="shared" si="4"/>
        <v>2.8289322264009363E-3</v>
      </c>
      <c r="O92" s="68">
        <f>L92/'סכום נכסי הקרן'!$C$41</f>
        <v>7.2659857935675632E-4</v>
      </c>
    </row>
    <row r="93" spans="1:15">
      <c r="A93" s="58" t="s">
        <v>1188</v>
      </c>
      <c r="B93" s="54" t="s">
        <v>1189</v>
      </c>
      <c r="C93" s="54" t="s">
        <v>1041</v>
      </c>
      <c r="D93" s="116" t="s">
        <v>1940</v>
      </c>
      <c r="E93" s="72">
        <v>43221</v>
      </c>
      <c r="F93" s="66">
        <v>7.5800000000001884</v>
      </c>
      <c r="G93" s="65" t="s">
        <v>111</v>
      </c>
      <c r="H93" s="73">
        <v>4.8000000000000001E-2</v>
      </c>
      <c r="I93" s="73">
        <v>4.8600000000001226E-2</v>
      </c>
      <c r="J93" s="66">
        <v>9722933.3567040004</v>
      </c>
      <c r="K93" s="67">
        <v>113.29356199999999</v>
      </c>
      <c r="L93" s="66">
        <v>11015.457558624001</v>
      </c>
      <c r="M93" s="116" t="s">
        <v>1940</v>
      </c>
      <c r="N93" s="68">
        <f t="shared" si="4"/>
        <v>1.1314893299645476E-2</v>
      </c>
      <c r="O93" s="68">
        <f>L93/'סכום נכסי הקרן'!$C$41</f>
        <v>2.9061796957770211E-3</v>
      </c>
    </row>
    <row r="94" spans="1:15">
      <c r="A94" s="58" t="s">
        <v>1190</v>
      </c>
      <c r="B94" s="54" t="s">
        <v>1191</v>
      </c>
      <c r="C94" s="54" t="s">
        <v>1041</v>
      </c>
      <c r="D94" s="116" t="s">
        <v>1940</v>
      </c>
      <c r="E94" s="72">
        <v>43252</v>
      </c>
      <c r="F94" s="66">
        <v>7.659999999999787</v>
      </c>
      <c r="G94" s="65" t="s">
        <v>111</v>
      </c>
      <c r="H94" s="73">
        <v>4.8000000000000001E-2</v>
      </c>
      <c r="I94" s="73">
        <v>4.8499999999999578E-2</v>
      </c>
      <c r="J94" s="66">
        <v>5418268.3926240001</v>
      </c>
      <c r="K94" s="67">
        <v>112.400429</v>
      </c>
      <c r="L94" s="66">
        <v>6090.1568917050008</v>
      </c>
      <c r="M94" s="116" t="s">
        <v>1940</v>
      </c>
      <c r="N94" s="68">
        <f t="shared" si="4"/>
        <v>6.2557070408567287E-3</v>
      </c>
      <c r="O94" s="68">
        <f>L94/'סכום נכסי הקרן'!$C$41</f>
        <v>1.6067503513653822E-3</v>
      </c>
    </row>
    <row r="95" spans="1:15">
      <c r="A95" s="58" t="s">
        <v>1192</v>
      </c>
      <c r="B95" s="54" t="s">
        <v>1193</v>
      </c>
      <c r="C95" s="54" t="s">
        <v>1041</v>
      </c>
      <c r="D95" s="116" t="s">
        <v>1940</v>
      </c>
      <c r="E95" s="72">
        <v>43282</v>
      </c>
      <c r="F95" s="66">
        <v>7.5600000000003122</v>
      </c>
      <c r="G95" s="65" t="s">
        <v>111</v>
      </c>
      <c r="H95" s="73">
        <v>4.8000000000000001E-2</v>
      </c>
      <c r="I95" s="73">
        <v>4.8500000000002215E-2</v>
      </c>
      <c r="J95" s="66">
        <v>4155549.4010879998</v>
      </c>
      <c r="K95" s="67">
        <v>114.084023</v>
      </c>
      <c r="L95" s="66">
        <v>4740.8179509669999</v>
      </c>
      <c r="M95" s="116" t="s">
        <v>1940</v>
      </c>
      <c r="N95" s="68">
        <f t="shared" si="4"/>
        <v>4.8696887063251672E-3</v>
      </c>
      <c r="O95" s="68">
        <f>L95/'סכום נכסי הקרן'!$C$41</f>
        <v>1.2507577462988798E-3</v>
      </c>
    </row>
    <row r="96" spans="1:15">
      <c r="A96" s="58" t="s">
        <v>1194</v>
      </c>
      <c r="B96" s="54" t="s">
        <v>1195</v>
      </c>
      <c r="C96" s="54" t="s">
        <v>1041</v>
      </c>
      <c r="D96" s="116" t="s">
        <v>1940</v>
      </c>
      <c r="E96" s="72">
        <v>43313</v>
      </c>
      <c r="F96" s="66">
        <v>7.6499999999999595</v>
      </c>
      <c r="G96" s="65" t="s">
        <v>111</v>
      </c>
      <c r="H96" s="73">
        <v>4.8000000000000001E-2</v>
      </c>
      <c r="I96" s="73">
        <v>4.8600000000000136E-2</v>
      </c>
      <c r="J96" s="66">
        <v>11740238.688816</v>
      </c>
      <c r="K96" s="67">
        <v>113.488804</v>
      </c>
      <c r="L96" s="66">
        <v>13323.856469487</v>
      </c>
      <c r="M96" s="116" t="s">
        <v>1940</v>
      </c>
      <c r="N96" s="68">
        <f t="shared" si="4"/>
        <v>1.3686041954199901E-2</v>
      </c>
      <c r="O96" s="68">
        <f>L96/'סכום נכסי הקרן'!$C$41</f>
        <v>3.5151986138565209E-3</v>
      </c>
    </row>
    <row r="97" spans="1:15">
      <c r="A97" s="58" t="s">
        <v>1196</v>
      </c>
      <c r="B97" s="54" t="s">
        <v>1197</v>
      </c>
      <c r="C97" s="54" t="s">
        <v>1041</v>
      </c>
      <c r="D97" s="116" t="s">
        <v>1940</v>
      </c>
      <c r="E97" s="72">
        <v>43345</v>
      </c>
      <c r="F97" s="66">
        <v>7.7399999999999798</v>
      </c>
      <c r="G97" s="65" t="s">
        <v>111</v>
      </c>
      <c r="H97" s="73">
        <v>4.8000000000000001E-2</v>
      </c>
      <c r="I97" s="73">
        <v>4.8599999999999713E-2</v>
      </c>
      <c r="J97" s="66">
        <v>10896718.341360001</v>
      </c>
      <c r="K97" s="67">
        <v>113.037572</v>
      </c>
      <c r="L97" s="66">
        <v>12317.385832676</v>
      </c>
      <c r="M97" s="116" t="s">
        <v>1940</v>
      </c>
      <c r="N97" s="68">
        <f t="shared" si="4"/>
        <v>1.2652212192327962E-2</v>
      </c>
      <c r="O97" s="68">
        <f>L97/'סכום נכסי הקרן'!$C$41</f>
        <v>3.2496640671952318E-3</v>
      </c>
    </row>
    <row r="98" spans="1:15">
      <c r="A98" s="58" t="s">
        <v>1198</v>
      </c>
      <c r="B98" s="54" t="s">
        <v>1199</v>
      </c>
      <c r="C98" s="54" t="s">
        <v>1041</v>
      </c>
      <c r="D98" s="116" t="s">
        <v>1940</v>
      </c>
      <c r="E98" s="72">
        <v>43375</v>
      </c>
      <c r="F98" s="66">
        <v>7.8200000000004453</v>
      </c>
      <c r="G98" s="65" t="s">
        <v>111</v>
      </c>
      <c r="H98" s="73">
        <v>4.8000000000000001E-2</v>
      </c>
      <c r="I98" s="73">
        <v>4.8600000000002454E-2</v>
      </c>
      <c r="J98" s="66">
        <v>3913038.7402559994</v>
      </c>
      <c r="K98" s="67">
        <v>112.484824</v>
      </c>
      <c r="L98" s="66">
        <v>4401.5747456720001</v>
      </c>
      <c r="M98" s="116" t="s">
        <v>1940</v>
      </c>
      <c r="N98" s="68">
        <f t="shared" si="4"/>
        <v>4.5212237741955449E-3</v>
      </c>
      <c r="O98" s="68">
        <f>L98/'סכום נכסי הקרן'!$C$41</f>
        <v>1.1612560882958691E-3</v>
      </c>
    </row>
    <row r="99" spans="1:15">
      <c r="A99" s="58" t="s">
        <v>1200</v>
      </c>
      <c r="B99" s="54" t="s">
        <v>1201</v>
      </c>
      <c r="C99" s="54" t="s">
        <v>1041</v>
      </c>
      <c r="D99" s="116" t="s">
        <v>1940</v>
      </c>
      <c r="E99" s="72">
        <v>43405</v>
      </c>
      <c r="F99" s="66">
        <v>7.9000000013829288</v>
      </c>
      <c r="G99" s="65" t="s">
        <v>111</v>
      </c>
      <c r="H99" s="73">
        <v>4.8000000000000001E-2</v>
      </c>
      <c r="I99" s="73">
        <v>4.8500000008938449E-2</v>
      </c>
      <c r="J99" s="66">
        <v>2647.8733440000001</v>
      </c>
      <c r="K99" s="67">
        <v>111.966283</v>
      </c>
      <c r="L99" s="66">
        <v>2.9647253509999998</v>
      </c>
      <c r="M99" s="116" t="s">
        <v>1940</v>
      </c>
      <c r="N99" s="68">
        <f t="shared" si="4"/>
        <v>3.0453161687374638E-6</v>
      </c>
      <c r="O99" s="68">
        <f>L99/'סכום נכסי הקרן'!$C$41</f>
        <v>7.8217582635830836E-7</v>
      </c>
    </row>
    <row r="100" spans="1:15">
      <c r="A100" s="58" t="s">
        <v>1202</v>
      </c>
      <c r="B100" s="54" t="s">
        <v>1203</v>
      </c>
      <c r="C100" s="54" t="s">
        <v>1041</v>
      </c>
      <c r="D100" s="116" t="s">
        <v>1940</v>
      </c>
      <c r="E100" s="72">
        <v>43435</v>
      </c>
      <c r="F100" s="66">
        <v>7.9799999999998299</v>
      </c>
      <c r="G100" s="65" t="s">
        <v>111</v>
      </c>
      <c r="H100" s="73">
        <v>4.8000000000000001E-2</v>
      </c>
      <c r="I100" s="73">
        <v>4.8599999999997978E-2</v>
      </c>
      <c r="J100" s="66">
        <v>4527230.2311359998</v>
      </c>
      <c r="K100" s="67">
        <v>111.13375000000001</v>
      </c>
      <c r="L100" s="66">
        <v>5031.280709007</v>
      </c>
      <c r="M100" s="116" t="s">
        <v>1940</v>
      </c>
      <c r="N100" s="68">
        <f t="shared" si="4"/>
        <v>5.1680471809733945E-3</v>
      </c>
      <c r="O100" s="68">
        <f>L100/'סכום נכסי הקרן'!$C$41</f>
        <v>1.3273897849865844E-3</v>
      </c>
    </row>
    <row r="101" spans="1:15">
      <c r="A101" s="58" t="s">
        <v>1204</v>
      </c>
      <c r="B101" s="54" t="s">
        <v>1205</v>
      </c>
      <c r="C101" s="54" t="s">
        <v>1041</v>
      </c>
      <c r="D101" s="116" t="s">
        <v>1940</v>
      </c>
      <c r="E101" s="72">
        <v>43497</v>
      </c>
      <c r="F101" s="66">
        <v>7.9599999999997877</v>
      </c>
      <c r="G101" s="65" t="s">
        <v>111</v>
      </c>
      <c r="H101" s="73">
        <v>4.8000000000000001E-2</v>
      </c>
      <c r="I101" s="73">
        <v>4.8599999999999047E-2</v>
      </c>
      <c r="J101" s="66">
        <v>6832865.9454239998</v>
      </c>
      <c r="K101" s="67">
        <v>113.591307</v>
      </c>
      <c r="L101" s="66">
        <v>7761.5417252090001</v>
      </c>
      <c r="M101" s="116" t="s">
        <v>1940</v>
      </c>
      <c r="N101" s="68">
        <f t="shared" si="4"/>
        <v>7.9725255164485691E-3</v>
      </c>
      <c r="O101" s="68">
        <f>L101/'סכום נכסי הקרן'!$C$41</f>
        <v>2.0477074919206706E-3</v>
      </c>
    </row>
    <row r="102" spans="1:15">
      <c r="A102" s="58" t="s">
        <v>1206</v>
      </c>
      <c r="B102" s="54" t="s">
        <v>1207</v>
      </c>
      <c r="C102" s="54" t="s">
        <v>1041</v>
      </c>
      <c r="D102" s="116" t="s">
        <v>1940</v>
      </c>
      <c r="E102" s="72">
        <v>43525</v>
      </c>
      <c r="F102" s="66">
        <v>8.0399999999998784</v>
      </c>
      <c r="G102" s="65" t="s">
        <v>111</v>
      </c>
      <c r="H102" s="73">
        <v>4.8000000000000001E-2</v>
      </c>
      <c r="I102" s="73">
        <v>4.8699999999999216E-2</v>
      </c>
      <c r="J102" s="66">
        <v>10722073.825584</v>
      </c>
      <c r="K102" s="67">
        <v>113.188796</v>
      </c>
      <c r="L102" s="66">
        <v>12136.186241362</v>
      </c>
      <c r="M102" s="116" t="s">
        <v>1940</v>
      </c>
      <c r="N102" s="68">
        <f t="shared" si="4"/>
        <v>1.2466087010441882E-2</v>
      </c>
      <c r="O102" s="68">
        <f>L102/'סכום נכסי הקרן'!$C$41</f>
        <v>3.2018586473697461E-3</v>
      </c>
    </row>
    <row r="103" spans="1:15">
      <c r="A103" s="58" t="s">
        <v>1208</v>
      </c>
      <c r="B103" s="54" t="s">
        <v>1209</v>
      </c>
      <c r="C103" s="54" t="s">
        <v>1041</v>
      </c>
      <c r="D103" s="116" t="s">
        <v>1940</v>
      </c>
      <c r="E103" s="72">
        <v>43556</v>
      </c>
      <c r="F103" s="66">
        <v>8.1199999999992674</v>
      </c>
      <c r="G103" s="65" t="s">
        <v>111</v>
      </c>
      <c r="H103" s="73">
        <v>4.8000000000000001E-2</v>
      </c>
      <c r="I103" s="73">
        <v>4.8699999999995011E-2</v>
      </c>
      <c r="J103" s="66">
        <v>4747780.8119519996</v>
      </c>
      <c r="K103" s="67">
        <v>112.60576500000001</v>
      </c>
      <c r="L103" s="66">
        <v>5346.274918741</v>
      </c>
      <c r="M103" s="116" t="s">
        <v>1940</v>
      </c>
      <c r="N103" s="68">
        <f t="shared" si="4"/>
        <v>5.4916039514641499E-3</v>
      </c>
      <c r="O103" s="68">
        <f>L103/'סכום נכסי הקרן'!$C$41</f>
        <v>1.4104938931676911E-3</v>
      </c>
    </row>
    <row r="104" spans="1:15">
      <c r="A104" s="58" t="s">
        <v>1210</v>
      </c>
      <c r="B104" s="54" t="s">
        <v>1211</v>
      </c>
      <c r="C104" s="54" t="s">
        <v>1041</v>
      </c>
      <c r="D104" s="116" t="s">
        <v>1940</v>
      </c>
      <c r="E104" s="72">
        <v>43586</v>
      </c>
      <c r="F104" s="66">
        <v>8.2099999999998268</v>
      </c>
      <c r="G104" s="65" t="s">
        <v>111</v>
      </c>
      <c r="H104" s="73">
        <v>4.8000000000000001E-2</v>
      </c>
      <c r="I104" s="73">
        <v>4.8499999999999453E-2</v>
      </c>
      <c r="J104" s="66">
        <v>11566831.766016001</v>
      </c>
      <c r="K104" s="67">
        <v>111.74923800000001</v>
      </c>
      <c r="L104" s="66">
        <v>12925.846316282001</v>
      </c>
      <c r="M104" s="116" t="s">
        <v>1940</v>
      </c>
      <c r="N104" s="68">
        <f t="shared" si="4"/>
        <v>1.3277212598567335E-2</v>
      </c>
      <c r="O104" s="68">
        <f>L104/'סכום נכסי הקרן'!$C$41</f>
        <v>3.4101926238827409E-3</v>
      </c>
    </row>
    <row r="105" spans="1:15">
      <c r="A105" s="58" t="s">
        <v>1212</v>
      </c>
      <c r="B105" s="54" t="s">
        <v>1213</v>
      </c>
      <c r="C105" s="54" t="s">
        <v>1041</v>
      </c>
      <c r="D105" s="116" t="s">
        <v>1940</v>
      </c>
      <c r="E105" s="72">
        <v>43617</v>
      </c>
      <c r="F105" s="66">
        <v>8.2900000003410064</v>
      </c>
      <c r="G105" s="65" t="s">
        <v>111</v>
      </c>
      <c r="H105" s="73">
        <v>4.8000000000000001E-2</v>
      </c>
      <c r="I105" s="73">
        <v>4.8500000001550046E-2</v>
      </c>
      <c r="J105" s="66">
        <v>2906.9044319999998</v>
      </c>
      <c r="K105" s="67">
        <v>110.968</v>
      </c>
      <c r="L105" s="66">
        <v>3.2257337100000001</v>
      </c>
      <c r="M105" s="116" t="s">
        <v>1940</v>
      </c>
      <c r="N105" s="68">
        <f t="shared" si="4"/>
        <v>3.3134195785761628E-6</v>
      </c>
      <c r="O105" s="68">
        <f>L105/'סכום נכסי הקרן'!$C$41</f>
        <v>8.5103698707877439E-7</v>
      </c>
    </row>
    <row r="106" spans="1:15">
      <c r="A106" s="58" t="s">
        <v>1214</v>
      </c>
      <c r="B106" s="54" t="s">
        <v>1215</v>
      </c>
      <c r="C106" s="54" t="s">
        <v>1041</v>
      </c>
      <c r="D106" s="116" t="s">
        <v>1940</v>
      </c>
      <c r="E106" s="72">
        <v>43647</v>
      </c>
      <c r="F106" s="66">
        <v>8.180000000000911</v>
      </c>
      <c r="G106" s="65" t="s">
        <v>111</v>
      </c>
      <c r="H106" s="73">
        <v>4.8000000000000001E-2</v>
      </c>
      <c r="I106" s="73">
        <v>4.8500000000006434E-2</v>
      </c>
      <c r="J106" s="66">
        <v>3590228.442144</v>
      </c>
      <c r="K106" s="67">
        <v>112.402232</v>
      </c>
      <c r="L106" s="66">
        <v>4035.4968887240007</v>
      </c>
      <c r="M106" s="116" t="s">
        <v>1940</v>
      </c>
      <c r="N106" s="68">
        <f t="shared" si="4"/>
        <v>4.1451947378450199E-3</v>
      </c>
      <c r="O106" s="68">
        <f>L106/'סכום נכסי הקרן'!$C$41</f>
        <v>1.064674713507409E-3</v>
      </c>
    </row>
    <row r="107" spans="1:15">
      <c r="A107" s="58" t="s">
        <v>1216</v>
      </c>
      <c r="B107" s="54" t="s">
        <v>1217</v>
      </c>
      <c r="C107" s="54" t="s">
        <v>1041</v>
      </c>
      <c r="D107" s="116" t="s">
        <v>1940</v>
      </c>
      <c r="E107" s="72">
        <v>43678</v>
      </c>
      <c r="F107" s="66">
        <v>8.2600000000000513</v>
      </c>
      <c r="G107" s="65" t="s">
        <v>111</v>
      </c>
      <c r="H107" s="73">
        <v>4.8000000000000001E-2</v>
      </c>
      <c r="I107" s="73">
        <v>4.8499999999999835E-2</v>
      </c>
      <c r="J107" s="66">
        <v>8064011.9254559996</v>
      </c>
      <c r="K107" s="67">
        <v>112.623751</v>
      </c>
      <c r="L107" s="66">
        <v>9081.9926932790004</v>
      </c>
      <c r="M107" s="116" t="s">
        <v>1940</v>
      </c>
      <c r="N107" s="68">
        <f t="shared" si="4"/>
        <v>9.3288706098422162E-3</v>
      </c>
      <c r="O107" s="68">
        <f>L107/'סכום נכסי הקרן'!$C$41</f>
        <v>2.3960786578256033E-3</v>
      </c>
    </row>
    <row r="108" spans="1:15">
      <c r="A108" s="58" t="s">
        <v>1218</v>
      </c>
      <c r="B108" s="54" t="s">
        <v>1219</v>
      </c>
      <c r="C108" s="54" t="s">
        <v>1041</v>
      </c>
      <c r="D108" s="116" t="s">
        <v>1940</v>
      </c>
      <c r="E108" s="72">
        <v>43709</v>
      </c>
      <c r="F108" s="66">
        <v>8.3499999999744787</v>
      </c>
      <c r="G108" s="65" t="s">
        <v>111</v>
      </c>
      <c r="H108" s="73">
        <v>4.8000000000000001E-2</v>
      </c>
      <c r="I108" s="73">
        <v>4.8499999999744789E-2</v>
      </c>
      <c r="J108" s="66">
        <v>3482.5290719999994</v>
      </c>
      <c r="K108" s="67">
        <v>112.51356199999999</v>
      </c>
      <c r="L108" s="66">
        <v>3.9183175059999997</v>
      </c>
      <c r="M108" s="116" t="s">
        <v>1940</v>
      </c>
      <c r="N108" s="68">
        <f t="shared" si="4"/>
        <v>4.0248300407469532E-6</v>
      </c>
      <c r="O108" s="68">
        <f>L108/'סכום נכסי הקרן'!$C$41</f>
        <v>1.0337595798396692E-6</v>
      </c>
    </row>
    <row r="109" spans="1:15">
      <c r="A109" s="58" t="s">
        <v>1220</v>
      </c>
      <c r="B109" s="54" t="s">
        <v>1221</v>
      </c>
      <c r="C109" s="54" t="s">
        <v>1041</v>
      </c>
      <c r="D109" s="116" t="s">
        <v>1940</v>
      </c>
      <c r="E109" s="72">
        <v>43740</v>
      </c>
      <c r="F109" s="66">
        <v>8.4300000000003283</v>
      </c>
      <c r="G109" s="65" t="s">
        <v>111</v>
      </c>
      <c r="H109" s="73">
        <v>4.8000000000000001E-2</v>
      </c>
      <c r="I109" s="73">
        <v>4.8500000000002041E-2</v>
      </c>
      <c r="J109" s="66">
        <v>9200899.3706880007</v>
      </c>
      <c r="K109" s="67">
        <v>111.81374700000001</v>
      </c>
      <c r="L109" s="66">
        <v>10287.870347534001</v>
      </c>
      <c r="M109" s="116" t="s">
        <v>1940</v>
      </c>
      <c r="N109" s="68">
        <f t="shared" si="4"/>
        <v>1.0567527916423179E-2</v>
      </c>
      <c r="O109" s="68">
        <f>L109/'סכום נכסי הקרן'!$C$41</f>
        <v>2.7142222424870895E-3</v>
      </c>
    </row>
    <row r="110" spans="1:15">
      <c r="A110" s="58" t="s">
        <v>1222</v>
      </c>
      <c r="B110" s="54" t="s">
        <v>1223</v>
      </c>
      <c r="C110" s="54" t="s">
        <v>1041</v>
      </c>
      <c r="D110" s="116" t="s">
        <v>1940</v>
      </c>
      <c r="E110" s="72">
        <v>43770</v>
      </c>
      <c r="F110" s="66">
        <v>8.5099999999999252</v>
      </c>
      <c r="G110" s="65" t="s">
        <v>111</v>
      </c>
      <c r="H110" s="73">
        <v>4.8000000000000001E-2</v>
      </c>
      <c r="I110" s="73">
        <v>4.8499999999999627E-2</v>
      </c>
      <c r="J110" s="66">
        <v>13353513.086112</v>
      </c>
      <c r="K110" s="67">
        <v>111.608464</v>
      </c>
      <c r="L110" s="66">
        <v>14903.650779763</v>
      </c>
      <c r="M110" s="116" t="s">
        <v>1940</v>
      </c>
      <c r="N110" s="68">
        <f t="shared" si="4"/>
        <v>1.5308780180100054E-2</v>
      </c>
      <c r="O110" s="68">
        <f>L110/'סכום נכסי הקרן'!$C$41</f>
        <v>3.931991663404767E-3</v>
      </c>
    </row>
    <row r="111" spans="1:15">
      <c r="A111" s="58" t="s">
        <v>1224</v>
      </c>
      <c r="B111" s="54" t="s">
        <v>1225</v>
      </c>
      <c r="C111" s="54" t="s">
        <v>1041</v>
      </c>
      <c r="D111" s="116" t="s">
        <v>1940</v>
      </c>
      <c r="E111" s="72">
        <v>43800</v>
      </c>
      <c r="F111" s="66">
        <v>8.5999999999995786</v>
      </c>
      <c r="G111" s="65" t="s">
        <v>111</v>
      </c>
      <c r="H111" s="73">
        <v>4.8000000000000001E-2</v>
      </c>
      <c r="I111" s="73">
        <v>4.8499999999996914E-2</v>
      </c>
      <c r="J111" s="66">
        <v>5985431.350416</v>
      </c>
      <c r="K111" s="67">
        <v>110.743578</v>
      </c>
      <c r="L111" s="66">
        <v>6628.4808590329994</v>
      </c>
      <c r="M111" s="116" t="s">
        <v>1940</v>
      </c>
      <c r="N111" s="68">
        <f t="shared" si="4"/>
        <v>6.8086643936077669E-3</v>
      </c>
      <c r="O111" s="68">
        <f>L111/'סכום נכסי הקרן'!$C$41</f>
        <v>1.7487749722467855E-3</v>
      </c>
    </row>
    <row r="112" spans="1:15">
      <c r="A112" s="58" t="s">
        <v>1226</v>
      </c>
      <c r="B112" s="54" t="s">
        <v>1227</v>
      </c>
      <c r="C112" s="54" t="s">
        <v>1041</v>
      </c>
      <c r="D112" s="116" t="s">
        <v>1940</v>
      </c>
      <c r="E112" s="72">
        <v>43831</v>
      </c>
      <c r="F112" s="66">
        <v>8.4800000000000164</v>
      </c>
      <c r="G112" s="65" t="s">
        <v>111</v>
      </c>
      <c r="H112" s="73">
        <v>4.8000000000000001E-2</v>
      </c>
      <c r="I112" s="73">
        <v>4.860000000000067E-2</v>
      </c>
      <c r="J112" s="66">
        <v>8070199.8903360013</v>
      </c>
      <c r="K112" s="67">
        <v>113.373231</v>
      </c>
      <c r="L112" s="66">
        <v>9149.4463595329998</v>
      </c>
      <c r="M112" s="116" t="s">
        <v>1940</v>
      </c>
      <c r="N112" s="68">
        <f t="shared" si="4"/>
        <v>9.3981578847712882E-3</v>
      </c>
      <c r="O112" s="68">
        <f>L112/'סכום נכסי הקרן'!$C$41</f>
        <v>2.4138747842443031E-3</v>
      </c>
    </row>
    <row r="113" spans="1:15">
      <c r="A113" s="58" t="s">
        <v>1228</v>
      </c>
      <c r="B113" s="54" t="s">
        <v>1229</v>
      </c>
      <c r="C113" s="54" t="s">
        <v>1041</v>
      </c>
      <c r="D113" s="116" t="s">
        <v>1940</v>
      </c>
      <c r="E113" s="72">
        <v>43863</v>
      </c>
      <c r="F113" s="66">
        <v>8.5600000000002225</v>
      </c>
      <c r="G113" s="65" t="s">
        <v>111</v>
      </c>
      <c r="H113" s="73">
        <v>4.8000000000000001E-2</v>
      </c>
      <c r="I113" s="73">
        <v>4.880000000000171E-2</v>
      </c>
      <c r="J113" s="66">
        <v>8638082.3789280001</v>
      </c>
      <c r="K113" s="67">
        <v>112.718281</v>
      </c>
      <c r="L113" s="66">
        <v>9736.6979636390006</v>
      </c>
      <c r="M113" s="116" t="s">
        <v>1940</v>
      </c>
      <c r="N113" s="68">
        <f t="shared" si="4"/>
        <v>1.0001372885613711E-2</v>
      </c>
      <c r="O113" s="68">
        <f>L113/'סכום נכסי הקרן'!$C$41</f>
        <v>2.5688078570724219E-3</v>
      </c>
    </row>
    <row r="114" spans="1:15">
      <c r="A114" s="58" t="s">
        <v>1230</v>
      </c>
      <c r="B114" s="54" t="s">
        <v>1231</v>
      </c>
      <c r="C114" s="54" t="s">
        <v>1041</v>
      </c>
      <c r="D114" s="116" t="s">
        <v>1940</v>
      </c>
      <c r="E114" s="72">
        <v>43891</v>
      </c>
      <c r="F114" s="66">
        <v>8.6400000007608924</v>
      </c>
      <c r="G114" s="65" t="s">
        <v>111</v>
      </c>
      <c r="H114" s="73">
        <v>4.8000000000000001E-2</v>
      </c>
      <c r="I114" s="73">
        <v>4.850000000384494E-2</v>
      </c>
      <c r="J114" s="66">
        <v>4374.7472639999996</v>
      </c>
      <c r="K114" s="67">
        <v>112.956461</v>
      </c>
      <c r="L114" s="66">
        <v>4.9415596659999999</v>
      </c>
      <c r="M114" s="116" t="s">
        <v>1940</v>
      </c>
      <c r="N114" s="68">
        <f t="shared" si="4"/>
        <v>5.0758872300177195E-6</v>
      </c>
      <c r="O114" s="68">
        <f>L114/'סכום נכסי הקרן'!$C$41</f>
        <v>1.3037189141141581E-6</v>
      </c>
    </row>
    <row r="115" spans="1:15">
      <c r="A115" s="58" t="s">
        <v>1232</v>
      </c>
      <c r="B115" s="54" t="s">
        <v>1233</v>
      </c>
      <c r="C115" s="54" t="s">
        <v>1041</v>
      </c>
      <c r="D115" s="116" t="s">
        <v>1940</v>
      </c>
      <c r="E115" s="72">
        <v>44045</v>
      </c>
      <c r="F115" s="66">
        <v>8.8500000000018382</v>
      </c>
      <c r="G115" s="65" t="s">
        <v>111</v>
      </c>
      <c r="H115" s="73">
        <v>4.8000000000000001E-2</v>
      </c>
      <c r="I115" s="73">
        <v>4.8500000000011027E-2</v>
      </c>
      <c r="J115" s="66">
        <v>1195716.2834399999</v>
      </c>
      <c r="K115" s="67">
        <v>113.84748399999999</v>
      </c>
      <c r="L115" s="66">
        <v>1361.29290425</v>
      </c>
      <c r="M115" s="116" t="s">
        <v>1940</v>
      </c>
      <c r="N115" s="68">
        <f t="shared" si="4"/>
        <v>1.3982972454098684E-3</v>
      </c>
      <c r="O115" s="68">
        <f>L115/'סכום נכסי הקרן'!$C$41</f>
        <v>3.5914638836217962E-4</v>
      </c>
    </row>
    <row r="116" spans="1:15">
      <c r="A116" s="58" t="s">
        <v>1234</v>
      </c>
      <c r="B116" s="54" t="s">
        <v>1235</v>
      </c>
      <c r="C116" s="54" t="s">
        <v>1041</v>
      </c>
      <c r="D116" s="116" t="s">
        <v>1940</v>
      </c>
      <c r="E116" s="72">
        <v>44075</v>
      </c>
      <c r="F116" s="66">
        <v>8.9299999999998274</v>
      </c>
      <c r="G116" s="65" t="s">
        <v>111</v>
      </c>
      <c r="H116" s="73">
        <v>4.8000000000000001E-2</v>
      </c>
      <c r="I116" s="73">
        <v>4.8599999999999352E-2</v>
      </c>
      <c r="J116" s="66">
        <v>15797212.370304</v>
      </c>
      <c r="K116" s="67">
        <v>113.150803</v>
      </c>
      <c r="L116" s="66">
        <v>17874.672656899002</v>
      </c>
      <c r="M116" s="116" t="s">
        <v>1940</v>
      </c>
      <c r="N116" s="68">
        <f t="shared" si="4"/>
        <v>1.8360564034905765E-2</v>
      </c>
      <c r="O116" s="68">
        <f>L116/'סכום נכסי הקרן'!$C$41</f>
        <v>4.7158286859787556E-3</v>
      </c>
    </row>
    <row r="117" spans="1:15">
      <c r="A117" s="58" t="s">
        <v>1236</v>
      </c>
      <c r="B117" s="54" t="s">
        <v>1237</v>
      </c>
      <c r="C117" s="54" t="s">
        <v>1041</v>
      </c>
      <c r="D117" s="116" t="s">
        <v>1940</v>
      </c>
      <c r="E117" s="72">
        <v>44166</v>
      </c>
      <c r="F117" s="66">
        <v>9.1900000000001345</v>
      </c>
      <c r="G117" s="65" t="s">
        <v>111</v>
      </c>
      <c r="H117" s="73">
        <v>4.8000000000000001E-2</v>
      </c>
      <c r="I117" s="73">
        <v>4.860000000000065E-2</v>
      </c>
      <c r="J117" s="66">
        <v>28838017.370735999</v>
      </c>
      <c r="K117" s="67">
        <v>111.61021</v>
      </c>
      <c r="L117" s="66">
        <v>32186.171795571998</v>
      </c>
      <c r="M117" s="116" t="s">
        <v>1940</v>
      </c>
      <c r="N117" s="68">
        <f t="shared" si="4"/>
        <v>3.3061095978336084E-2</v>
      </c>
      <c r="O117" s="68">
        <f>L117/'סכום נכסי הקרן'!$C$41</f>
        <v>8.4915945124631569E-3</v>
      </c>
    </row>
    <row r="118" spans="1:15">
      <c r="A118" s="58" t="s">
        <v>1238</v>
      </c>
      <c r="B118" s="54" t="s">
        <v>1239</v>
      </c>
      <c r="C118" s="54" t="s">
        <v>1041</v>
      </c>
      <c r="D118" s="116" t="s">
        <v>1940</v>
      </c>
      <c r="E118" s="72">
        <v>44197</v>
      </c>
      <c r="F118" s="66">
        <v>9.0500000000000362</v>
      </c>
      <c r="G118" s="65" t="s">
        <v>111</v>
      </c>
      <c r="H118" s="73">
        <v>4.8000000000000001E-2</v>
      </c>
      <c r="I118" s="73">
        <v>4.8499999999999953E-2</v>
      </c>
      <c r="J118" s="66">
        <v>8697429.2793119997</v>
      </c>
      <c r="K118" s="67">
        <v>114.065203</v>
      </c>
      <c r="L118" s="66">
        <v>9920.7403278929996</v>
      </c>
      <c r="M118" s="116" t="s">
        <v>1940</v>
      </c>
      <c r="N118" s="68">
        <f t="shared" si="4"/>
        <v>1.0190418116196816E-2</v>
      </c>
      <c r="O118" s="68">
        <f>L118/'סכום נכסי הקרן'!$C$41</f>
        <v>2.6173632783348848E-3</v>
      </c>
    </row>
    <row r="119" spans="1:15">
      <c r="A119" s="58" t="s">
        <v>1240</v>
      </c>
      <c r="B119" s="54" t="s">
        <v>1241</v>
      </c>
      <c r="C119" s="54" t="s">
        <v>1041</v>
      </c>
      <c r="D119" s="116" t="s">
        <v>1940</v>
      </c>
      <c r="E119" s="72">
        <v>44228</v>
      </c>
      <c r="F119" s="66">
        <v>9.1300000000002335</v>
      </c>
      <c r="G119" s="65" t="s">
        <v>111</v>
      </c>
      <c r="H119" s="73">
        <v>4.8000000000000001E-2</v>
      </c>
      <c r="I119" s="73">
        <v>4.8500000000000855E-2</v>
      </c>
      <c r="J119" s="66">
        <v>15898464.744480003</v>
      </c>
      <c r="K119" s="67">
        <v>113.748986</v>
      </c>
      <c r="L119" s="66">
        <v>18084.342486336998</v>
      </c>
      <c r="M119" s="116" t="s">
        <v>1940</v>
      </c>
      <c r="N119" s="68">
        <f t="shared" si="4"/>
        <v>1.8575933368010632E-2</v>
      </c>
      <c r="O119" s="68">
        <f>L119/'סכום נכסי הקרן'!$C$41</f>
        <v>4.7711453351407954E-3</v>
      </c>
    </row>
    <row r="120" spans="1:15">
      <c r="A120" s="58" t="s">
        <v>1242</v>
      </c>
      <c r="B120" s="54" t="s">
        <v>1243</v>
      </c>
      <c r="C120" s="54" t="s">
        <v>1041</v>
      </c>
      <c r="D120" s="116" t="s">
        <v>1940</v>
      </c>
      <c r="E120" s="72">
        <v>44256</v>
      </c>
      <c r="F120" s="66">
        <v>9.2199999999996329</v>
      </c>
      <c r="G120" s="65" t="s">
        <v>111</v>
      </c>
      <c r="H120" s="73">
        <v>4.8000000000000001E-2</v>
      </c>
      <c r="I120" s="73">
        <v>4.849999999999817E-2</v>
      </c>
      <c r="J120" s="66">
        <v>6031193.509296</v>
      </c>
      <c r="K120" s="67">
        <v>113.414186</v>
      </c>
      <c r="L120" s="66">
        <v>6840.2289956250006</v>
      </c>
      <c r="M120" s="116" t="s">
        <v>1940</v>
      </c>
      <c r="N120" s="68">
        <f t="shared" si="4"/>
        <v>7.0261685289726653E-3</v>
      </c>
      <c r="O120" s="68">
        <f>L120/'סכום נכסי הקרן'!$C$41</f>
        <v>1.8046399358134157E-3</v>
      </c>
    </row>
    <row r="121" spans="1:15">
      <c r="A121" s="58" t="s">
        <v>1244</v>
      </c>
      <c r="B121" s="54" t="s">
        <v>1245</v>
      </c>
      <c r="C121" s="54" t="s">
        <v>1041</v>
      </c>
      <c r="D121" s="116" t="s">
        <v>1940</v>
      </c>
      <c r="E121" s="72">
        <v>44287</v>
      </c>
      <c r="F121" s="66">
        <v>9.2999999999997804</v>
      </c>
      <c r="G121" s="65" t="s">
        <v>111</v>
      </c>
      <c r="H121" s="73">
        <v>4.8000000000000001E-2</v>
      </c>
      <c r="I121" s="73">
        <v>4.8499999999999002E-2</v>
      </c>
      <c r="J121" s="66">
        <v>8439060.1596479993</v>
      </c>
      <c r="K121" s="67">
        <v>112.628811</v>
      </c>
      <c r="L121" s="66">
        <v>9504.8131356470003</v>
      </c>
      <c r="M121" s="116" t="s">
        <v>1940</v>
      </c>
      <c r="N121" s="68">
        <f t="shared" si="4"/>
        <v>9.7631846784899858E-3</v>
      </c>
      <c r="O121" s="68">
        <f>L121/'סכום נכסי הקרן'!$C$41</f>
        <v>2.5076302822615144E-3</v>
      </c>
    </row>
    <row r="122" spans="1:15">
      <c r="A122" s="58" t="s">
        <v>1246</v>
      </c>
      <c r="B122" s="54" t="s">
        <v>1247</v>
      </c>
      <c r="C122" s="54" t="s">
        <v>1041</v>
      </c>
      <c r="D122" s="116" t="s">
        <v>1940</v>
      </c>
      <c r="E122" s="72">
        <v>44318</v>
      </c>
      <c r="F122" s="66">
        <v>9.389999999999759</v>
      </c>
      <c r="G122" s="65" t="s">
        <v>111</v>
      </c>
      <c r="H122" s="73">
        <v>4.8000000000000001E-2</v>
      </c>
      <c r="I122" s="73">
        <v>4.8499999999998961E-2</v>
      </c>
      <c r="J122" s="66">
        <v>13302656.649168</v>
      </c>
      <c r="K122" s="67">
        <v>111.500624</v>
      </c>
      <c r="L122" s="66">
        <v>14832.545127163001</v>
      </c>
      <c r="M122" s="116" t="s">
        <v>1940</v>
      </c>
      <c r="N122" s="68">
        <f t="shared" si="4"/>
        <v>1.5235741646032011E-2</v>
      </c>
      <c r="O122" s="68">
        <f>L122/'סכום נכסי הקרן'!$C$41</f>
        <v>3.9132320428677779E-3</v>
      </c>
    </row>
    <row r="123" spans="1:15">
      <c r="A123" s="58" t="s">
        <v>1248</v>
      </c>
      <c r="B123" s="54" t="s">
        <v>1249</v>
      </c>
      <c r="C123" s="54" t="s">
        <v>1041</v>
      </c>
      <c r="D123" s="116" t="s">
        <v>1940</v>
      </c>
      <c r="E123" s="72">
        <v>44348</v>
      </c>
      <c r="F123" s="66">
        <v>9.4699999999997875</v>
      </c>
      <c r="G123" s="65" t="s">
        <v>111</v>
      </c>
      <c r="H123" s="73">
        <v>4.8000000000000001E-2</v>
      </c>
      <c r="I123" s="73">
        <v>4.8499999999999127E-2</v>
      </c>
      <c r="J123" s="66">
        <v>10716662.953968</v>
      </c>
      <c r="K123" s="67">
        <v>110.744517</v>
      </c>
      <c r="L123" s="66">
        <v>11868.116596833001</v>
      </c>
      <c r="M123" s="116" t="s">
        <v>1940</v>
      </c>
      <c r="N123" s="68">
        <f t="shared" si="4"/>
        <v>1.2190730366509752E-2</v>
      </c>
      <c r="O123" s="68">
        <f>L123/'סכום נכסי הקרן'!$C$41</f>
        <v>3.1311345259396363E-3</v>
      </c>
    </row>
    <row r="124" spans="1:15">
      <c r="A124" s="58" t="s">
        <v>1250</v>
      </c>
      <c r="B124" s="54" t="s">
        <v>1251</v>
      </c>
      <c r="C124" s="54" t="s">
        <v>1041</v>
      </c>
      <c r="D124" s="116" t="s">
        <v>1940</v>
      </c>
      <c r="E124" s="72">
        <v>44378</v>
      </c>
      <c r="F124" s="66">
        <v>9.3200000000002614</v>
      </c>
      <c r="G124" s="65" t="s">
        <v>111</v>
      </c>
      <c r="H124" s="73">
        <v>4.8000000000000001E-2</v>
      </c>
      <c r="I124" s="73">
        <v>4.8500000000002874E-2</v>
      </c>
      <c r="J124" s="66">
        <v>3249947.9362080004</v>
      </c>
      <c r="K124" s="67">
        <v>112.50970100000001</v>
      </c>
      <c r="L124" s="66">
        <v>3656.506707347</v>
      </c>
      <c r="M124" s="116" t="s">
        <v>1940</v>
      </c>
      <c r="N124" s="68">
        <f t="shared" si="4"/>
        <v>3.7559023783518102E-3</v>
      </c>
      <c r="O124" s="68">
        <f>L124/'סכום נכסי הקרן'!$C$41</f>
        <v>9.6468671353963707E-4</v>
      </c>
    </row>
    <row r="125" spans="1:15">
      <c r="A125" s="58" t="s">
        <v>1252</v>
      </c>
      <c r="B125" s="54" t="s">
        <v>1253</v>
      </c>
      <c r="C125" s="54" t="s">
        <v>1041</v>
      </c>
      <c r="D125" s="116" t="s">
        <v>1940</v>
      </c>
      <c r="E125" s="72">
        <v>44409</v>
      </c>
      <c r="F125" s="66">
        <v>9.4099999999996555</v>
      </c>
      <c r="G125" s="65" t="s">
        <v>111</v>
      </c>
      <c r="H125" s="73">
        <v>4.8000000000000001E-2</v>
      </c>
      <c r="I125" s="73">
        <v>4.8599999999999692E-2</v>
      </c>
      <c r="J125" s="66">
        <v>4114133.2082400001</v>
      </c>
      <c r="K125" s="67">
        <v>111.838185</v>
      </c>
      <c r="L125" s="66">
        <v>4601.1719045989994</v>
      </c>
      <c r="M125" s="116" t="s">
        <v>1940</v>
      </c>
      <c r="N125" s="68">
        <f t="shared" si="4"/>
        <v>4.7262466290476585E-3</v>
      </c>
      <c r="O125" s="68">
        <f>L125/'סכום נכסי הקרן'!$C$41</f>
        <v>1.2139152908320627E-3</v>
      </c>
    </row>
    <row r="126" spans="1:15">
      <c r="A126" s="58" t="s">
        <v>1254</v>
      </c>
      <c r="B126" s="54" t="s">
        <v>1255</v>
      </c>
      <c r="C126" s="54" t="s">
        <v>1041</v>
      </c>
      <c r="D126" s="116" t="s">
        <v>1940</v>
      </c>
      <c r="E126" s="72">
        <v>44440</v>
      </c>
      <c r="F126" s="66">
        <v>9.49000000000032</v>
      </c>
      <c r="G126" s="65" t="s">
        <v>111</v>
      </c>
      <c r="H126" s="73">
        <v>4.8000000000000001E-2</v>
      </c>
      <c r="I126" s="73">
        <v>4.8500000000001597E-2</v>
      </c>
      <c r="J126" s="66">
        <v>12053436.055439999</v>
      </c>
      <c r="K126" s="67">
        <v>111.07546600000001</v>
      </c>
      <c r="L126" s="66">
        <v>13388.410278681002</v>
      </c>
      <c r="M126" s="116" t="s">
        <v>1940</v>
      </c>
      <c r="N126" s="68">
        <f t="shared" si="4"/>
        <v>1.3752350544581056E-2</v>
      </c>
      <c r="O126" s="68">
        <f>L126/'סכום נכסי הקרן'!$C$41</f>
        <v>3.5322296784824109E-3</v>
      </c>
    </row>
    <row r="127" spans="1:15">
      <c r="A127" s="58" t="s">
        <v>1256</v>
      </c>
      <c r="B127" s="54" t="s">
        <v>1257</v>
      </c>
      <c r="C127" s="54" t="s">
        <v>1041</v>
      </c>
      <c r="D127" s="116" t="s">
        <v>1940</v>
      </c>
      <c r="E127" s="72">
        <v>44501</v>
      </c>
      <c r="F127" s="66">
        <v>9.6600000000002737</v>
      </c>
      <c r="G127" s="65" t="s">
        <v>111</v>
      </c>
      <c r="H127" s="73">
        <v>4.8000000000000001E-2</v>
      </c>
      <c r="I127" s="73">
        <v>4.8500000000001597E-2</v>
      </c>
      <c r="J127" s="66">
        <v>15197814.432672</v>
      </c>
      <c r="K127" s="67">
        <v>109.6622</v>
      </c>
      <c r="L127" s="66">
        <v>16666.257696430999</v>
      </c>
      <c r="M127" s="116" t="s">
        <v>1940</v>
      </c>
      <c r="N127" s="68">
        <f t="shared" si="4"/>
        <v>1.7119300449927755E-2</v>
      </c>
      <c r="O127" s="68">
        <f>L127/'סכום נכסי הקרן'!$C$41</f>
        <v>4.3970156903773289E-3</v>
      </c>
    </row>
    <row r="128" spans="1:15">
      <c r="A128" s="58" t="s">
        <v>1258</v>
      </c>
      <c r="B128" s="54" t="s">
        <v>1259</v>
      </c>
      <c r="C128" s="54" t="s">
        <v>1041</v>
      </c>
      <c r="D128" s="116" t="s">
        <v>1940</v>
      </c>
      <c r="E128" s="72">
        <v>44531</v>
      </c>
      <c r="F128" s="66">
        <v>9.7499999999997886</v>
      </c>
      <c r="G128" s="65" t="s">
        <v>111</v>
      </c>
      <c r="H128" s="73">
        <v>4.8000000000000001E-2</v>
      </c>
      <c r="I128" s="73">
        <v>4.8499999999997892E-2</v>
      </c>
      <c r="J128" s="66">
        <v>4355780.432112</v>
      </c>
      <c r="K128" s="67">
        <v>109.122838</v>
      </c>
      <c r="L128" s="66">
        <v>4753.1512416200003</v>
      </c>
      <c r="M128" s="116" t="s">
        <v>1940</v>
      </c>
      <c r="N128" s="68">
        <f t="shared" si="4"/>
        <v>4.8823572556822448E-3</v>
      </c>
      <c r="O128" s="68">
        <f>L128/'סכום נכסי הקרן'!$C$41</f>
        <v>1.2540116064937116E-3</v>
      </c>
    </row>
    <row r="129" spans="1:15">
      <c r="A129" s="58" t="s">
        <v>1260</v>
      </c>
      <c r="B129" s="54" t="s">
        <v>1261</v>
      </c>
      <c r="C129" s="54" t="s">
        <v>1041</v>
      </c>
      <c r="D129" s="116" t="s">
        <v>1940</v>
      </c>
      <c r="E129" s="72">
        <v>44563</v>
      </c>
      <c r="F129" s="66">
        <v>9.6000000000000156</v>
      </c>
      <c r="G129" s="65" t="s">
        <v>111</v>
      </c>
      <c r="H129" s="73">
        <v>4.8000000000000001E-2</v>
      </c>
      <c r="I129" s="73">
        <v>4.8500000000000335E-2</v>
      </c>
      <c r="J129" s="66">
        <v>12512985.986784</v>
      </c>
      <c r="K129" s="67">
        <v>111.391143</v>
      </c>
      <c r="L129" s="66">
        <v>13938.358088502997</v>
      </c>
      <c r="M129" s="116" t="s">
        <v>1940</v>
      </c>
      <c r="N129" s="68">
        <f t="shared" si="4"/>
        <v>1.43172477134361E-2</v>
      </c>
      <c r="O129" s="68">
        <f>L129/'סכום נכסי הקרן'!$C$41</f>
        <v>3.6773209876845834E-3</v>
      </c>
    </row>
    <row r="130" spans="1:15">
      <c r="A130" s="58" t="s">
        <v>1262</v>
      </c>
      <c r="B130" s="54" t="s">
        <v>1263</v>
      </c>
      <c r="C130" s="54" t="s">
        <v>1041</v>
      </c>
      <c r="D130" s="116" t="s">
        <v>1940</v>
      </c>
      <c r="E130" s="72">
        <v>44652</v>
      </c>
      <c r="F130" s="66">
        <v>9.8500000000018648</v>
      </c>
      <c r="G130" s="65" t="s">
        <v>111</v>
      </c>
      <c r="H130" s="73">
        <v>4.8000000000000001E-2</v>
      </c>
      <c r="I130" s="73">
        <v>4.8500000000008293E-2</v>
      </c>
      <c r="J130" s="66">
        <v>886864.88284800004</v>
      </c>
      <c r="K130" s="67">
        <v>108.81998</v>
      </c>
      <c r="L130" s="66">
        <v>965.08619225199993</v>
      </c>
      <c r="M130" s="116" t="s">
        <v>1940</v>
      </c>
      <c r="N130" s="68">
        <f t="shared" si="4"/>
        <v>9.9132035434545984E-4</v>
      </c>
      <c r="O130" s="68">
        <f>L130/'סכום נכסי הקרן'!$C$41</f>
        <v>2.5461619562064494E-4</v>
      </c>
    </row>
    <row r="131" spans="1:15">
      <c r="A131" s="58" t="s">
        <v>1264</v>
      </c>
      <c r="B131" s="54" t="s">
        <v>1265</v>
      </c>
      <c r="C131" s="54" t="s">
        <v>1041</v>
      </c>
      <c r="D131" s="116" t="s">
        <v>1940</v>
      </c>
      <c r="E131" s="72">
        <v>40057</v>
      </c>
      <c r="F131" s="66">
        <v>0.65999999999996872</v>
      </c>
      <c r="G131" s="65" t="s">
        <v>111</v>
      </c>
      <c r="H131" s="73">
        <v>4.8000000000000001E-2</v>
      </c>
      <c r="I131" s="73">
        <v>4.8200000000007182E-2</v>
      </c>
      <c r="J131" s="66">
        <v>3113208.3029760001</v>
      </c>
      <c r="K131" s="67">
        <v>123.422899</v>
      </c>
      <c r="L131" s="66">
        <v>3842.4119394319996</v>
      </c>
      <c r="M131" s="116" t="s">
        <v>1940</v>
      </c>
      <c r="N131" s="68">
        <f t="shared" si="4"/>
        <v>3.9468611155347947E-3</v>
      </c>
      <c r="O131" s="68">
        <f>L131/'סכום נכסי הקרן'!$C$41</f>
        <v>1.0137336104069543E-3</v>
      </c>
    </row>
    <row r="132" spans="1:15">
      <c r="A132" s="58" t="s">
        <v>1266</v>
      </c>
      <c r="B132" s="54" t="s">
        <v>1267</v>
      </c>
      <c r="C132" s="54" t="s">
        <v>1041</v>
      </c>
      <c r="D132" s="116" t="s">
        <v>1940</v>
      </c>
      <c r="E132" s="72">
        <v>40087</v>
      </c>
      <c r="F132" s="66">
        <v>0.74000000000001132</v>
      </c>
      <c r="G132" s="65" t="s">
        <v>111</v>
      </c>
      <c r="H132" s="73">
        <v>4.8000000000000001E-2</v>
      </c>
      <c r="I132" s="73">
        <v>4.830000000000334E-2</v>
      </c>
      <c r="J132" s="66">
        <v>2887678.5690239994</v>
      </c>
      <c r="K132" s="67">
        <v>122.350264</v>
      </c>
      <c r="L132" s="66">
        <v>3533.0823579540001</v>
      </c>
      <c r="M132" s="116" t="s">
        <v>1940</v>
      </c>
      <c r="N132" s="68">
        <f t="shared" si="4"/>
        <v>3.6291229562054636E-3</v>
      </c>
      <c r="O132" s="68">
        <f>L132/'סכום נכסי הקרן'!$C$41</f>
        <v>9.3212398645712885E-4</v>
      </c>
    </row>
    <row r="133" spans="1:15">
      <c r="A133" s="58" t="s">
        <v>1268</v>
      </c>
      <c r="B133" s="54" t="s">
        <v>1269</v>
      </c>
      <c r="C133" s="54" t="s">
        <v>1041</v>
      </c>
      <c r="D133" s="116" t="s">
        <v>1940</v>
      </c>
      <c r="E133" s="72">
        <v>40118</v>
      </c>
      <c r="F133" s="66">
        <v>0.82999999999993979</v>
      </c>
      <c r="G133" s="65" t="s">
        <v>111</v>
      </c>
      <c r="H133" s="73">
        <v>4.8000000000000001E-2</v>
      </c>
      <c r="I133" s="73">
        <v>4.8299999999994771E-2</v>
      </c>
      <c r="J133" s="66">
        <v>3535112.3828639998</v>
      </c>
      <c r="K133" s="67">
        <v>122.216328</v>
      </c>
      <c r="L133" s="66">
        <v>4320.4845547220002</v>
      </c>
      <c r="M133" s="116" t="s">
        <v>1940</v>
      </c>
      <c r="N133" s="68">
        <f t="shared" si="4"/>
        <v>4.4379292897527454E-3</v>
      </c>
      <c r="O133" s="68">
        <f>L133/'סכום נכסי הקרן'!$C$41</f>
        <v>1.139862272813273E-3</v>
      </c>
    </row>
    <row r="134" spans="1:15">
      <c r="A134" s="58" t="s">
        <v>1270</v>
      </c>
      <c r="B134" s="54" t="s">
        <v>1271</v>
      </c>
      <c r="C134" s="54" t="s">
        <v>1041</v>
      </c>
      <c r="D134" s="116" t="s">
        <v>1940</v>
      </c>
      <c r="E134" s="72">
        <v>39904</v>
      </c>
      <c r="F134" s="66">
        <v>0.25</v>
      </c>
      <c r="G134" s="65" t="s">
        <v>111</v>
      </c>
      <c r="H134" s="73">
        <v>4.8000000000000001E-2</v>
      </c>
      <c r="I134" s="73">
        <v>4.8000000000001382E-2</v>
      </c>
      <c r="J134" s="66">
        <v>4498218.7492800001</v>
      </c>
      <c r="K134" s="67">
        <v>127.702336</v>
      </c>
      <c r="L134" s="66">
        <v>5744.3304052640015</v>
      </c>
      <c r="M134" s="116" t="s">
        <v>1940</v>
      </c>
      <c r="N134" s="68">
        <f t="shared" si="4"/>
        <v>5.900479872720828E-3</v>
      </c>
      <c r="O134" s="68">
        <f>L134/'סכום נכסי הקרן'!$C$41</f>
        <v>1.5155118433135854E-3</v>
      </c>
    </row>
    <row r="135" spans="1:15">
      <c r="A135" s="58" t="s">
        <v>1272</v>
      </c>
      <c r="B135" s="54" t="s">
        <v>1273</v>
      </c>
      <c r="C135" s="54" t="s">
        <v>1041</v>
      </c>
      <c r="D135" s="116" t="s">
        <v>1940</v>
      </c>
      <c r="E135" s="72">
        <v>39965</v>
      </c>
      <c r="F135" s="66">
        <v>0.420000000000121</v>
      </c>
      <c r="G135" s="65" t="s">
        <v>111</v>
      </c>
      <c r="H135" s="73">
        <v>4.8000000000000001E-2</v>
      </c>
      <c r="I135" s="73">
        <v>4.8199999999998938E-2</v>
      </c>
      <c r="J135" s="66">
        <v>2119392.3620159999</v>
      </c>
      <c r="K135" s="67">
        <v>124.83431400000001</v>
      </c>
      <c r="L135" s="66">
        <v>2645.7289122540001</v>
      </c>
      <c r="M135" s="116" t="s">
        <v>1940</v>
      </c>
      <c r="N135" s="68">
        <f t="shared" si="4"/>
        <v>2.7176483757140072E-3</v>
      </c>
      <c r="O135" s="68">
        <f>L135/'סכום נכסי הקרן'!$C$41</f>
        <v>6.9801582044162205E-4</v>
      </c>
    </row>
    <row r="136" spans="1:15">
      <c r="A136" s="58" t="s">
        <v>1274</v>
      </c>
      <c r="B136" s="54" t="s">
        <v>1275</v>
      </c>
      <c r="C136" s="54" t="s">
        <v>1041</v>
      </c>
      <c r="D136" s="116" t="s">
        <v>1940</v>
      </c>
      <c r="E136" s="72">
        <v>39995</v>
      </c>
      <c r="F136" s="66">
        <v>0.4900000000000706</v>
      </c>
      <c r="G136" s="65" t="s">
        <v>111</v>
      </c>
      <c r="H136" s="73">
        <v>4.8000000000000001E-2</v>
      </c>
      <c r="I136" s="73">
        <v>4.8600000000002579E-2</v>
      </c>
      <c r="J136" s="66">
        <v>3237773.4750720002</v>
      </c>
      <c r="K136" s="67">
        <v>126.81438</v>
      </c>
      <c r="L136" s="66">
        <v>4105.9623698790001</v>
      </c>
      <c r="M136" s="116" t="s">
        <v>1940</v>
      </c>
      <c r="N136" s="68">
        <f t="shared" si="4"/>
        <v>4.217575698539003E-3</v>
      </c>
      <c r="O136" s="68">
        <f>L136/'סכום נכסי הקרן'!$C$41</f>
        <v>1.0832654392667299E-3</v>
      </c>
    </row>
    <row r="137" spans="1:15">
      <c r="A137" s="58" t="s">
        <v>1276</v>
      </c>
      <c r="B137" s="54" t="s">
        <v>1277</v>
      </c>
      <c r="C137" s="54" t="s">
        <v>1041</v>
      </c>
      <c r="D137" s="116" t="s">
        <v>1940</v>
      </c>
      <c r="E137" s="72">
        <v>40027</v>
      </c>
      <c r="F137" s="66">
        <v>0.57999999999997254</v>
      </c>
      <c r="G137" s="65" t="s">
        <v>111</v>
      </c>
      <c r="H137" s="73">
        <v>4.8000000000000001E-2</v>
      </c>
      <c r="I137" s="73">
        <v>4.8300000000003153E-2</v>
      </c>
      <c r="J137" s="66">
        <v>4076861.5128000001</v>
      </c>
      <c r="K137" s="67">
        <v>125.213633</v>
      </c>
      <c r="L137" s="66">
        <v>5104.7864075329999</v>
      </c>
      <c r="M137" s="116" t="s">
        <v>1940</v>
      </c>
      <c r="N137" s="68">
        <f t="shared" si="4"/>
        <v>5.2435510019732271E-3</v>
      </c>
      <c r="O137" s="68">
        <f>L137/'סכום נכסי הקרן'!$C$41</f>
        <v>1.3467826034367742E-3</v>
      </c>
    </row>
    <row r="138" spans="1:15">
      <c r="A138" s="58" t="s">
        <v>1278</v>
      </c>
      <c r="B138" s="54" t="s">
        <v>1279</v>
      </c>
      <c r="C138" s="54" t="s">
        <v>1041</v>
      </c>
      <c r="D138" s="116" t="s">
        <v>1940</v>
      </c>
      <c r="E138" s="72">
        <v>40179</v>
      </c>
      <c r="F138" s="66">
        <v>0.97000000000030095</v>
      </c>
      <c r="G138" s="65" t="s">
        <v>111</v>
      </c>
      <c r="H138" s="73">
        <v>4.8000000000000001E-2</v>
      </c>
      <c r="I138" s="73">
        <v>4.8300000000005151E-2</v>
      </c>
      <c r="J138" s="66">
        <v>1586191.2579840003</v>
      </c>
      <c r="K138" s="67">
        <v>123.574303</v>
      </c>
      <c r="L138" s="66">
        <v>1960.1247881530001</v>
      </c>
      <c r="M138" s="116" t="s">
        <v>1940</v>
      </c>
      <c r="N138" s="68">
        <f t="shared" si="4"/>
        <v>2.0134073154843904E-3</v>
      </c>
      <c r="O138" s="68">
        <f>L138/'סכום נכסי הקרן'!$C$41</f>
        <v>5.1713465647731667E-4</v>
      </c>
    </row>
    <row r="139" spans="1:15">
      <c r="A139" s="58" t="s">
        <v>1280</v>
      </c>
      <c r="B139" s="54" t="s">
        <v>1281</v>
      </c>
      <c r="C139" s="54" t="s">
        <v>1041</v>
      </c>
      <c r="D139" s="116" t="s">
        <v>1940</v>
      </c>
      <c r="E139" s="72">
        <v>40210</v>
      </c>
      <c r="F139" s="66">
        <v>1.0500000000001573</v>
      </c>
      <c r="G139" s="65" t="s">
        <v>111</v>
      </c>
      <c r="H139" s="73">
        <v>4.8000000000000001E-2</v>
      </c>
      <c r="I139" s="73">
        <v>4.8200000000002727E-2</v>
      </c>
      <c r="J139" s="66">
        <v>2323796.6716800001</v>
      </c>
      <c r="K139" s="67">
        <v>123.086761</v>
      </c>
      <c r="L139" s="66">
        <v>2860.286057371</v>
      </c>
      <c r="M139" s="116" t="s">
        <v>1940</v>
      </c>
      <c r="N139" s="68">
        <f t="shared" si="4"/>
        <v>2.9380378775349975E-3</v>
      </c>
      <c r="O139" s="68">
        <f>L139/'סכום נכסי הקרן'!$C$41</f>
        <v>7.5462187746689181E-4</v>
      </c>
    </row>
    <row r="140" spans="1:15">
      <c r="A140" s="58" t="s">
        <v>1282</v>
      </c>
      <c r="B140" s="54" t="s">
        <v>1283</v>
      </c>
      <c r="C140" s="54" t="s">
        <v>1041</v>
      </c>
      <c r="D140" s="116" t="s">
        <v>1940</v>
      </c>
      <c r="E140" s="72">
        <v>40238</v>
      </c>
      <c r="F140" s="66">
        <v>1.1299999999999608</v>
      </c>
      <c r="G140" s="65" t="s">
        <v>111</v>
      </c>
      <c r="H140" s="73">
        <v>4.8000000000000001E-2</v>
      </c>
      <c r="I140" s="73">
        <v>4.8499999999994624E-2</v>
      </c>
      <c r="J140" s="66">
        <v>3315022.3017600002</v>
      </c>
      <c r="K140" s="67">
        <v>123.422369</v>
      </c>
      <c r="L140" s="66">
        <v>4091.4790731319999</v>
      </c>
      <c r="M140" s="116" t="s">
        <v>1940</v>
      </c>
      <c r="N140" s="68">
        <f t="shared" ref="N140:N157" si="5">IFERROR(L140/$L$9,0)</f>
        <v>4.2026986989729597E-3</v>
      </c>
      <c r="O140" s="68">
        <f>L140/'סכום נכסי הקרן'!$C$41</f>
        <v>1.0794443485212899E-3</v>
      </c>
    </row>
    <row r="141" spans="1:15">
      <c r="A141" s="58" t="s">
        <v>1284</v>
      </c>
      <c r="B141" s="54" t="s">
        <v>1285</v>
      </c>
      <c r="C141" s="54" t="s">
        <v>1041</v>
      </c>
      <c r="D141" s="116" t="s">
        <v>1940</v>
      </c>
      <c r="E141" s="72">
        <v>40300</v>
      </c>
      <c r="F141" s="66">
        <v>1.2999999999998424</v>
      </c>
      <c r="G141" s="65" t="s">
        <v>111</v>
      </c>
      <c r="H141" s="73">
        <v>4.8000000000000001E-2</v>
      </c>
      <c r="I141" s="73">
        <v>4.8500000000008654E-2</v>
      </c>
      <c r="J141" s="66">
        <v>518090.95723200002</v>
      </c>
      <c r="K141" s="67">
        <v>122.670784</v>
      </c>
      <c r="L141" s="66">
        <v>635.54623711700003</v>
      </c>
      <c r="M141" s="116" t="s">
        <v>1940</v>
      </c>
      <c r="N141" s="68">
        <f t="shared" si="5"/>
        <v>6.5282243807839805E-4</v>
      </c>
      <c r="O141" s="68">
        <f>L141/'סכום נכסי הקרן'!$C$41</f>
        <v>1.6767452102712597E-4</v>
      </c>
    </row>
    <row r="142" spans="1:15">
      <c r="A142" s="58" t="s">
        <v>1286</v>
      </c>
      <c r="B142" s="54" t="s">
        <v>1287</v>
      </c>
      <c r="C142" s="54" t="s">
        <v>1041</v>
      </c>
      <c r="D142" s="116" t="s">
        <v>1940</v>
      </c>
      <c r="E142" s="72">
        <v>40360</v>
      </c>
      <c r="F142" s="66">
        <v>1.4300000000003574</v>
      </c>
      <c r="G142" s="65" t="s">
        <v>111</v>
      </c>
      <c r="H142" s="73">
        <v>4.8000000000000001E-2</v>
      </c>
      <c r="I142" s="73">
        <v>4.850000000000447E-2</v>
      </c>
      <c r="J142" s="66">
        <v>1455006.4025280001</v>
      </c>
      <c r="K142" s="67">
        <v>123.10536500000001</v>
      </c>
      <c r="L142" s="66">
        <v>1791.190937652</v>
      </c>
      <c r="M142" s="116" t="s">
        <v>1940</v>
      </c>
      <c r="N142" s="68">
        <f t="shared" si="5"/>
        <v>1.8398812968923996E-3</v>
      </c>
      <c r="O142" s="68">
        <f>L142/'סכום נכסי הקרן'!$C$41</f>
        <v>4.7256527534697307E-4</v>
      </c>
    </row>
    <row r="143" spans="1:15">
      <c r="A143" s="58" t="s">
        <v>1288</v>
      </c>
      <c r="B143" s="54" t="s">
        <v>1289</v>
      </c>
      <c r="C143" s="54" t="s">
        <v>1041</v>
      </c>
      <c r="D143" s="116" t="s">
        <v>1940</v>
      </c>
      <c r="E143" s="72">
        <v>40422</v>
      </c>
      <c r="F143" s="66">
        <v>1.6000000000002281</v>
      </c>
      <c r="G143" s="65" t="s">
        <v>111</v>
      </c>
      <c r="H143" s="73">
        <v>4.8000000000000001E-2</v>
      </c>
      <c r="I143" s="73">
        <v>4.840000000000548E-2</v>
      </c>
      <c r="J143" s="66">
        <v>2890211.3174400004</v>
      </c>
      <c r="K143" s="67">
        <v>121.21619699999999</v>
      </c>
      <c r="L143" s="66">
        <v>3503.404242612</v>
      </c>
      <c r="M143" s="116" t="s">
        <v>1940</v>
      </c>
      <c r="N143" s="68">
        <f t="shared" si="5"/>
        <v>3.5986380937617422E-3</v>
      </c>
      <c r="O143" s="68">
        <f>L143/'סכום נכסי הקרן'!$C$41</f>
        <v>9.2429408599617848E-4</v>
      </c>
    </row>
    <row r="144" spans="1:15">
      <c r="A144" s="58" t="s">
        <v>1290</v>
      </c>
      <c r="B144" s="54" t="s">
        <v>1291</v>
      </c>
      <c r="C144" s="54" t="s">
        <v>1041</v>
      </c>
      <c r="D144" s="116" t="s">
        <v>1940</v>
      </c>
      <c r="E144" s="72">
        <v>40483</v>
      </c>
      <c r="F144" s="66">
        <v>1.76999999999997</v>
      </c>
      <c r="G144" s="65" t="s">
        <v>111</v>
      </c>
      <c r="H144" s="73">
        <v>4.8000000000000001E-2</v>
      </c>
      <c r="I144" s="73">
        <v>4.839999999999791E-2</v>
      </c>
      <c r="J144" s="66">
        <v>5617434.5180639997</v>
      </c>
      <c r="K144" s="67">
        <v>119.364071</v>
      </c>
      <c r="L144" s="66">
        <v>6705.1985286600002</v>
      </c>
      <c r="M144" s="116" t="s">
        <v>1940</v>
      </c>
      <c r="N144" s="68">
        <f t="shared" si="5"/>
        <v>6.8874674974649793E-3</v>
      </c>
      <c r="O144" s="68">
        <f>L144/'סכום נכסי הקרן'!$C$41</f>
        <v>1.7690151967304944E-3</v>
      </c>
    </row>
    <row r="145" spans="1:15">
      <c r="A145" s="58" t="s">
        <v>1292</v>
      </c>
      <c r="B145" s="54" t="s">
        <v>1293</v>
      </c>
      <c r="C145" s="54" t="s">
        <v>1041</v>
      </c>
      <c r="D145" s="116" t="s">
        <v>1940</v>
      </c>
      <c r="E145" s="72">
        <v>40513</v>
      </c>
      <c r="F145" s="66">
        <v>1.850000000000442</v>
      </c>
      <c r="G145" s="65" t="s">
        <v>111</v>
      </c>
      <c r="H145" s="73">
        <v>4.8000000000000001E-2</v>
      </c>
      <c r="I145" s="73">
        <v>4.8500000000008835E-2</v>
      </c>
      <c r="J145" s="66">
        <v>1909404.4933440001</v>
      </c>
      <c r="K145" s="67">
        <v>118.562107</v>
      </c>
      <c r="L145" s="66">
        <v>2263.8301890799999</v>
      </c>
      <c r="M145" s="116" t="s">
        <v>1940</v>
      </c>
      <c r="N145" s="68">
        <f t="shared" si="5"/>
        <v>2.3253684108566568E-3</v>
      </c>
      <c r="O145" s="68">
        <f>L145/'סכום נכסי הקרן'!$C$41</f>
        <v>5.9726046740932474E-4</v>
      </c>
    </row>
    <row r="146" spans="1:15">
      <c r="A146" s="58" t="s">
        <v>1294</v>
      </c>
      <c r="B146" s="54" t="s">
        <v>1295</v>
      </c>
      <c r="C146" s="54" t="s">
        <v>1041</v>
      </c>
      <c r="D146" s="116" t="s">
        <v>1940</v>
      </c>
      <c r="E146" s="72">
        <v>40544</v>
      </c>
      <c r="F146" s="66">
        <v>1.8899999999999344</v>
      </c>
      <c r="G146" s="65" t="s">
        <v>111</v>
      </c>
      <c r="H146" s="73">
        <v>4.8000000000000001E-2</v>
      </c>
      <c r="I146" s="73">
        <v>4.839999999999952E-2</v>
      </c>
      <c r="J146" s="66">
        <v>4798838.7175200004</v>
      </c>
      <c r="K146" s="67">
        <v>120.81662900000001</v>
      </c>
      <c r="L146" s="66">
        <v>5797.795172442</v>
      </c>
      <c r="M146" s="116" t="s">
        <v>1940</v>
      </c>
      <c r="N146" s="68">
        <f t="shared" si="5"/>
        <v>5.9553979850815652E-3</v>
      </c>
      <c r="O146" s="68">
        <f>L146/'סכום נכסי הקרן'!$C$41</f>
        <v>1.5296173146465033E-3</v>
      </c>
    </row>
    <row r="147" spans="1:15">
      <c r="A147" s="58" t="s">
        <v>1296</v>
      </c>
      <c r="B147" s="54" t="s">
        <v>1297</v>
      </c>
      <c r="C147" s="54" t="s">
        <v>1041</v>
      </c>
      <c r="D147" s="116" t="s">
        <v>1940</v>
      </c>
      <c r="E147" s="72">
        <v>40575</v>
      </c>
      <c r="F147" s="66">
        <v>1.9800000000000795</v>
      </c>
      <c r="G147" s="65" t="s">
        <v>111</v>
      </c>
      <c r="H147" s="73">
        <v>4.8000000000000001E-2</v>
      </c>
      <c r="I147" s="73">
        <v>4.8400000000001941E-2</v>
      </c>
      <c r="J147" s="66">
        <v>1891445.0045759999</v>
      </c>
      <c r="K147" s="67">
        <v>119.89484899999999</v>
      </c>
      <c r="L147" s="66">
        <v>2267.7451409089999</v>
      </c>
      <c r="M147" s="116" t="s">
        <v>1940</v>
      </c>
      <c r="N147" s="68">
        <f t="shared" si="5"/>
        <v>2.3293897837304242E-3</v>
      </c>
      <c r="O147" s="68">
        <f>L147/'סכום נכסי הקרן'!$C$41</f>
        <v>5.9829333903130082E-4</v>
      </c>
    </row>
    <row r="148" spans="1:15">
      <c r="A148" s="58" t="s">
        <v>1298</v>
      </c>
      <c r="B148" s="54" t="s">
        <v>1299</v>
      </c>
      <c r="C148" s="54" t="s">
        <v>1041</v>
      </c>
      <c r="D148" s="116" t="s">
        <v>1940</v>
      </c>
      <c r="E148" s="72">
        <v>40603</v>
      </c>
      <c r="F148" s="66">
        <v>2.049999999999685</v>
      </c>
      <c r="G148" s="65" t="s">
        <v>111</v>
      </c>
      <c r="H148" s="73">
        <v>4.8000000000000001E-2</v>
      </c>
      <c r="I148" s="73">
        <v>4.859999999999564E-2</v>
      </c>
      <c r="J148" s="66">
        <v>2932663.6346399998</v>
      </c>
      <c r="K148" s="67">
        <v>119.176222</v>
      </c>
      <c r="L148" s="66">
        <v>3495.0377105820003</v>
      </c>
      <c r="M148" s="116" t="s">
        <v>1940</v>
      </c>
      <c r="N148" s="68">
        <f t="shared" si="5"/>
        <v>3.5900441323485463E-3</v>
      </c>
      <c r="O148" s="68">
        <f>L148/'סכום נכסי הקרן'!$C$41</f>
        <v>9.2208676547587769E-4</v>
      </c>
    </row>
    <row r="149" spans="1:15">
      <c r="A149" s="58" t="s">
        <v>1300</v>
      </c>
      <c r="B149" s="54" t="s">
        <v>1301</v>
      </c>
      <c r="C149" s="54" t="s">
        <v>1041</v>
      </c>
      <c r="D149" s="116" t="s">
        <v>1940</v>
      </c>
      <c r="E149" s="72">
        <v>40634</v>
      </c>
      <c r="F149" s="66">
        <v>2.1399999999993176</v>
      </c>
      <c r="G149" s="65" t="s">
        <v>111</v>
      </c>
      <c r="H149" s="73">
        <v>4.8000000000000001E-2</v>
      </c>
      <c r="I149" s="73">
        <v>4.8499999999987012E-2</v>
      </c>
      <c r="J149" s="66">
        <v>1040096.162016</v>
      </c>
      <c r="K149" s="67">
        <v>118.357618</v>
      </c>
      <c r="L149" s="66">
        <v>1231.033045356</v>
      </c>
      <c r="M149" s="116" t="s">
        <v>1940</v>
      </c>
      <c r="N149" s="68">
        <f t="shared" si="5"/>
        <v>1.2644965025202925E-3</v>
      </c>
      <c r="O149" s="68">
        <f>L149/'סכום נכסי הקרן'!$C$41</f>
        <v>3.2478026647592633E-4</v>
      </c>
    </row>
    <row r="150" spans="1:15">
      <c r="A150" s="58" t="s">
        <v>1302</v>
      </c>
      <c r="B150" s="54" t="s">
        <v>1303</v>
      </c>
      <c r="C150" s="54" t="s">
        <v>1041</v>
      </c>
      <c r="D150" s="116" t="s">
        <v>1940</v>
      </c>
      <c r="E150" s="72">
        <v>40664</v>
      </c>
      <c r="F150" s="66">
        <v>2.2199999999999336</v>
      </c>
      <c r="G150" s="65" t="s">
        <v>111</v>
      </c>
      <c r="H150" s="73">
        <v>4.8000000000000001E-2</v>
      </c>
      <c r="I150" s="73">
        <v>4.8499999999999446E-2</v>
      </c>
      <c r="J150" s="66">
        <v>3859937.3672159999</v>
      </c>
      <c r="K150" s="67">
        <v>117.66278</v>
      </c>
      <c r="L150" s="66">
        <v>4541.7095940650006</v>
      </c>
      <c r="M150" s="116" t="s">
        <v>1940</v>
      </c>
      <c r="N150" s="68">
        <f t="shared" si="5"/>
        <v>4.6651679407170186E-3</v>
      </c>
      <c r="O150" s="68">
        <f>L150/'סכום נכסי הקרן'!$C$41</f>
        <v>1.1982275031375239E-3</v>
      </c>
    </row>
    <row r="151" spans="1:15">
      <c r="A151" s="58" t="s">
        <v>1304</v>
      </c>
      <c r="B151" s="54" t="s">
        <v>1305</v>
      </c>
      <c r="C151" s="54" t="s">
        <v>1041</v>
      </c>
      <c r="D151" s="116" t="s">
        <v>1940</v>
      </c>
      <c r="E151" s="72">
        <v>40756</v>
      </c>
      <c r="F151" s="66">
        <v>2.4200000000001927</v>
      </c>
      <c r="G151" s="65" t="s">
        <v>111</v>
      </c>
      <c r="H151" s="73">
        <v>4.8000000000000001E-2</v>
      </c>
      <c r="I151" s="73">
        <v>4.850000000000762E-2</v>
      </c>
      <c r="J151" s="66">
        <v>2123968.5779039999</v>
      </c>
      <c r="K151" s="67">
        <v>117.346446</v>
      </c>
      <c r="L151" s="66">
        <v>2492.4016399059997</v>
      </c>
      <c r="M151" s="116" t="s">
        <v>1940</v>
      </c>
      <c r="N151" s="68">
        <f t="shared" si="5"/>
        <v>2.5601531725133859E-3</v>
      </c>
      <c r="O151" s="68">
        <f>L151/'סכום נכסי הקרן'!$C$41</f>
        <v>6.5756388248669115E-4</v>
      </c>
    </row>
    <row r="152" spans="1:15">
      <c r="A152" s="58" t="s">
        <v>1306</v>
      </c>
      <c r="B152" s="54" t="s">
        <v>1307</v>
      </c>
      <c r="C152" s="54" t="s">
        <v>1041</v>
      </c>
      <c r="D152" s="116" t="s">
        <v>1940</v>
      </c>
      <c r="E152" s="72">
        <v>40848</v>
      </c>
      <c r="F152" s="66">
        <v>2.6699999999998747</v>
      </c>
      <c r="G152" s="65" t="s">
        <v>111</v>
      </c>
      <c r="H152" s="73">
        <v>4.8000000000000001E-2</v>
      </c>
      <c r="I152" s="73">
        <v>4.849999999999733E-2</v>
      </c>
      <c r="J152" s="66">
        <v>5989575.8478239998</v>
      </c>
      <c r="K152" s="67">
        <v>115.963753</v>
      </c>
      <c r="L152" s="66">
        <v>6945.7369132610002</v>
      </c>
      <c r="M152" s="116" t="s">
        <v>1940</v>
      </c>
      <c r="N152" s="68">
        <f t="shared" si="5"/>
        <v>7.1345444928366886E-3</v>
      </c>
      <c r="O152" s="68">
        <f>L152/'סכום נכסי הקרן'!$C$41</f>
        <v>1.8324758170145013E-3</v>
      </c>
    </row>
    <row r="153" spans="1:15">
      <c r="A153" s="58" t="s">
        <v>1308</v>
      </c>
      <c r="B153" s="54" t="s">
        <v>1309</v>
      </c>
      <c r="C153" s="54" t="s">
        <v>1041</v>
      </c>
      <c r="D153" s="116" t="s">
        <v>1940</v>
      </c>
      <c r="E153" s="72">
        <v>40940</v>
      </c>
      <c r="F153" s="66">
        <v>2.8500000000000569</v>
      </c>
      <c r="G153" s="65" t="s">
        <v>111</v>
      </c>
      <c r="H153" s="73">
        <v>4.8000000000000001E-2</v>
      </c>
      <c r="I153" s="73">
        <v>4.8500000000000563E-2</v>
      </c>
      <c r="J153" s="66">
        <v>7533113.3199840002</v>
      </c>
      <c r="K153" s="67">
        <v>117.351624</v>
      </c>
      <c r="L153" s="66">
        <v>8840.2308061299991</v>
      </c>
      <c r="M153" s="116" t="s">
        <v>1940</v>
      </c>
      <c r="N153" s="68">
        <f t="shared" si="5"/>
        <v>9.0805368531686002E-3</v>
      </c>
      <c r="O153" s="68">
        <f>L153/'סכום נכסי הקרן'!$C$41</f>
        <v>2.3322952440267735E-3</v>
      </c>
    </row>
    <row r="154" spans="1:15">
      <c r="A154" s="58" t="s">
        <v>1310</v>
      </c>
      <c r="B154" s="54" t="s">
        <v>1311</v>
      </c>
      <c r="C154" s="54" t="s">
        <v>1041</v>
      </c>
      <c r="D154" s="116" t="s">
        <v>1940</v>
      </c>
      <c r="E154" s="72">
        <v>40969</v>
      </c>
      <c r="F154" s="66">
        <v>2.9299999999997484</v>
      </c>
      <c r="G154" s="65" t="s">
        <v>111</v>
      </c>
      <c r="H154" s="73">
        <v>4.8000000000000001E-2</v>
      </c>
      <c r="I154" s="73">
        <v>4.8599999999996833E-2</v>
      </c>
      <c r="J154" s="66">
        <v>4589829.4107360002</v>
      </c>
      <c r="K154" s="67">
        <v>116.878197</v>
      </c>
      <c r="L154" s="66">
        <v>5364.5098746950007</v>
      </c>
      <c r="M154" s="116" t="s">
        <v>1940</v>
      </c>
      <c r="N154" s="68">
        <f t="shared" si="5"/>
        <v>5.5103345924606938E-3</v>
      </c>
      <c r="O154" s="68">
        <f>L154/'סכום נכסי הקרן'!$C$41</f>
        <v>1.4153047744647114E-3</v>
      </c>
    </row>
    <row r="155" spans="1:15">
      <c r="A155" s="58" t="s">
        <v>1312</v>
      </c>
      <c r="B155" s="54" t="s">
        <v>1313</v>
      </c>
      <c r="C155" s="54" t="s">
        <v>1041</v>
      </c>
      <c r="D155" s="116" t="s">
        <v>1940</v>
      </c>
      <c r="E155" s="72">
        <v>41000</v>
      </c>
      <c r="F155" s="66">
        <v>3.02</v>
      </c>
      <c r="G155" s="65" t="s">
        <v>111</v>
      </c>
      <c r="H155" s="73">
        <v>4.8000000000000001E-2</v>
      </c>
      <c r="I155" s="73">
        <v>4.8599999999999997E-2</v>
      </c>
      <c r="J155" s="66">
        <v>2507737.5253920001</v>
      </c>
      <c r="K155" s="67">
        <v>116.423198</v>
      </c>
      <c r="L155" s="66">
        <v>2919.58823575</v>
      </c>
      <c r="M155" s="116" t="s">
        <v>1940</v>
      </c>
      <c r="N155" s="68">
        <f t="shared" si="5"/>
        <v>2.9989520808010798E-3</v>
      </c>
      <c r="O155" s="68">
        <f>L155/'סכום נכסי הקרן'!$C$41</f>
        <v>7.7026741790887454E-4</v>
      </c>
    </row>
    <row r="156" spans="1:15">
      <c r="A156" s="58" t="s">
        <v>1314</v>
      </c>
      <c r="B156" s="54" t="s">
        <v>1315</v>
      </c>
      <c r="C156" s="54" t="s">
        <v>1041</v>
      </c>
      <c r="D156" s="116" t="s">
        <v>1940</v>
      </c>
      <c r="E156" s="72">
        <v>41640</v>
      </c>
      <c r="F156" s="66">
        <v>4.4099999999999939</v>
      </c>
      <c r="G156" s="65" t="s">
        <v>111</v>
      </c>
      <c r="H156" s="73">
        <v>4.8000000000000001E-2</v>
      </c>
      <c r="I156" s="73">
        <v>4.8500000000000834E-2</v>
      </c>
      <c r="J156" s="66">
        <v>4707055.3686720002</v>
      </c>
      <c r="K156" s="67">
        <v>113.952916</v>
      </c>
      <c r="L156" s="66">
        <v>5363.8268718830004</v>
      </c>
      <c r="M156" s="116" t="s">
        <v>1940</v>
      </c>
      <c r="N156" s="68">
        <f t="shared" si="5"/>
        <v>5.5096330234246363E-3</v>
      </c>
      <c r="O156" s="68">
        <f>L156/'סכום נכסי הקרן'!$C$41</f>
        <v>1.415124579598195E-3</v>
      </c>
    </row>
    <row r="157" spans="1:15">
      <c r="A157" s="58" t="s">
        <v>1316</v>
      </c>
      <c r="B157" s="54" t="s">
        <v>1317</v>
      </c>
      <c r="C157" s="54" t="s">
        <v>1041</v>
      </c>
      <c r="D157" s="116" t="s">
        <v>1940</v>
      </c>
      <c r="E157" s="72">
        <v>44774</v>
      </c>
      <c r="F157" s="66">
        <v>9.9399999999036197</v>
      </c>
      <c r="G157" s="65" t="s">
        <v>111</v>
      </c>
      <c r="H157" s="73">
        <v>4.8000000000000001E-2</v>
      </c>
      <c r="I157" s="73">
        <v>4.8499999999533638E-2</v>
      </c>
      <c r="J157" s="66">
        <v>12001.773744</v>
      </c>
      <c r="K157" s="67">
        <v>107.197926</v>
      </c>
      <c r="L157" s="66">
        <v>12.865652496000001</v>
      </c>
      <c r="M157" s="116" t="s">
        <v>1940</v>
      </c>
      <c r="N157" s="68">
        <f t="shared" si="5"/>
        <v>1.3215382515689331E-5</v>
      </c>
      <c r="O157" s="68">
        <f>L157/'סכום נכסי הקרן'!$C$41</f>
        <v>3.3943118438621378E-6</v>
      </c>
    </row>
    <row r="158" spans="1:15">
      <c r="A158" s="117" t="s">
        <v>1940</v>
      </c>
      <c r="B158" s="117" t="s">
        <v>1940</v>
      </c>
      <c r="C158" s="118" t="s">
        <v>1940</v>
      </c>
      <c r="D158" s="118" t="s">
        <v>1940</v>
      </c>
      <c r="E158" s="118" t="s">
        <v>1940</v>
      </c>
      <c r="F158" s="118" t="s">
        <v>1940</v>
      </c>
      <c r="G158" s="118" t="s">
        <v>1940</v>
      </c>
      <c r="H158" s="118" t="s">
        <v>1940</v>
      </c>
      <c r="I158" s="118" t="s">
        <v>1940</v>
      </c>
      <c r="J158" s="118" t="s">
        <v>1940</v>
      </c>
      <c r="K158" s="118" t="s">
        <v>1940</v>
      </c>
      <c r="L158" s="118" t="s">
        <v>1940</v>
      </c>
      <c r="M158" s="118" t="s">
        <v>1940</v>
      </c>
      <c r="N158" s="118" t="s">
        <v>1940</v>
      </c>
      <c r="O158" s="118" t="s">
        <v>1940</v>
      </c>
    </row>
    <row r="159" spans="1:15">
      <c r="A159" s="117" t="s">
        <v>1940</v>
      </c>
      <c r="B159" s="117" t="s">
        <v>1940</v>
      </c>
      <c r="C159" s="118" t="s">
        <v>1940</v>
      </c>
      <c r="D159" s="118" t="s">
        <v>1940</v>
      </c>
      <c r="E159" s="118" t="s">
        <v>1940</v>
      </c>
      <c r="F159" s="118" t="s">
        <v>1940</v>
      </c>
      <c r="G159" s="118" t="s">
        <v>1940</v>
      </c>
      <c r="H159" s="118" t="s">
        <v>1940</v>
      </c>
      <c r="I159" s="118" t="s">
        <v>1940</v>
      </c>
      <c r="J159" s="118" t="s">
        <v>1940</v>
      </c>
      <c r="K159" s="118" t="s">
        <v>1940</v>
      </c>
      <c r="L159" s="118" t="s">
        <v>1940</v>
      </c>
      <c r="M159" s="118" t="s">
        <v>1940</v>
      </c>
      <c r="N159" s="118" t="s">
        <v>1940</v>
      </c>
      <c r="O159" s="118" t="s">
        <v>1940</v>
      </c>
    </row>
    <row r="160" spans="1:15">
      <c r="A160" s="117" t="s">
        <v>1940</v>
      </c>
      <c r="B160" s="117" t="s">
        <v>1940</v>
      </c>
      <c r="C160" s="118" t="s">
        <v>1940</v>
      </c>
      <c r="D160" s="118" t="s">
        <v>1940</v>
      </c>
      <c r="E160" s="118" t="s">
        <v>1940</v>
      </c>
      <c r="F160" s="118" t="s">
        <v>1940</v>
      </c>
      <c r="G160" s="118" t="s">
        <v>1940</v>
      </c>
      <c r="H160" s="118" t="s">
        <v>1940</v>
      </c>
      <c r="I160" s="118" t="s">
        <v>1940</v>
      </c>
      <c r="J160" s="118" t="s">
        <v>1940</v>
      </c>
      <c r="K160" s="118" t="s">
        <v>1940</v>
      </c>
      <c r="L160" s="118" t="s">
        <v>1940</v>
      </c>
      <c r="M160" s="118" t="s">
        <v>1940</v>
      </c>
      <c r="N160" s="118" t="s">
        <v>1940</v>
      </c>
      <c r="O160" s="118" t="s">
        <v>1940</v>
      </c>
    </row>
    <row r="161" spans="1:15">
      <c r="A161" s="86" t="s">
        <v>92</v>
      </c>
      <c r="B161" s="117" t="s">
        <v>1940</v>
      </c>
      <c r="C161" s="118" t="s">
        <v>1940</v>
      </c>
      <c r="D161" s="118" t="s">
        <v>1940</v>
      </c>
      <c r="E161" s="118" t="s">
        <v>1940</v>
      </c>
      <c r="F161" s="118" t="s">
        <v>1940</v>
      </c>
      <c r="G161" s="118" t="s">
        <v>1940</v>
      </c>
      <c r="H161" s="118" t="s">
        <v>1940</v>
      </c>
      <c r="I161" s="118" t="s">
        <v>1940</v>
      </c>
      <c r="J161" s="118" t="s">
        <v>1940</v>
      </c>
      <c r="K161" s="118" t="s">
        <v>1940</v>
      </c>
      <c r="L161" s="118" t="s">
        <v>1940</v>
      </c>
      <c r="M161" s="118" t="s">
        <v>1940</v>
      </c>
      <c r="N161" s="118" t="s">
        <v>1940</v>
      </c>
      <c r="O161" s="118" t="s">
        <v>1940</v>
      </c>
    </row>
    <row r="162" spans="1:15">
      <c r="A162" s="86" t="s">
        <v>167</v>
      </c>
      <c r="B162" s="117" t="s">
        <v>1940</v>
      </c>
      <c r="C162" s="118" t="s">
        <v>1940</v>
      </c>
      <c r="D162" s="118" t="s">
        <v>1940</v>
      </c>
      <c r="E162" s="118" t="s">
        <v>1940</v>
      </c>
      <c r="F162" s="118" t="s">
        <v>1940</v>
      </c>
      <c r="G162" s="118" t="s">
        <v>1940</v>
      </c>
      <c r="H162" s="118" t="s">
        <v>1940</v>
      </c>
      <c r="I162" s="118" t="s">
        <v>1940</v>
      </c>
      <c r="J162" s="118" t="s">
        <v>1940</v>
      </c>
      <c r="K162" s="118" t="s">
        <v>1940</v>
      </c>
      <c r="L162" s="118" t="s">
        <v>1940</v>
      </c>
      <c r="M162" s="118" t="s">
        <v>1940</v>
      </c>
      <c r="N162" s="118" t="s">
        <v>1940</v>
      </c>
      <c r="O162" s="118" t="s">
        <v>1940</v>
      </c>
    </row>
    <row r="163" spans="1:15">
      <c r="A163" s="86" t="s">
        <v>175</v>
      </c>
      <c r="B163" s="117" t="s">
        <v>1940</v>
      </c>
      <c r="C163" s="118" t="s">
        <v>1940</v>
      </c>
      <c r="D163" s="118" t="s">
        <v>1940</v>
      </c>
      <c r="E163" s="118" t="s">
        <v>1940</v>
      </c>
      <c r="F163" s="118" t="s">
        <v>1940</v>
      </c>
      <c r="G163" s="118" t="s">
        <v>1940</v>
      </c>
      <c r="H163" s="118" t="s">
        <v>1940</v>
      </c>
      <c r="I163" s="118" t="s">
        <v>1940</v>
      </c>
      <c r="J163" s="118" t="s">
        <v>1940</v>
      </c>
      <c r="K163" s="118" t="s">
        <v>1940</v>
      </c>
      <c r="L163" s="118" t="s">
        <v>1940</v>
      </c>
      <c r="M163" s="118" t="s">
        <v>1940</v>
      </c>
      <c r="N163" s="118" t="s">
        <v>1940</v>
      </c>
      <c r="O163" s="118" t="s">
        <v>1940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425781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124</v>
      </c>
      <c r="B1" s="36" t="s" vm="1">
        <v>191</v>
      </c>
    </row>
    <row r="2" spans="1:18">
      <c r="A2" s="36" t="s">
        <v>123</v>
      </c>
      <c r="B2" s="36" t="s">
        <v>192</v>
      </c>
    </row>
    <row r="3" spans="1:18">
      <c r="A3" s="36" t="s">
        <v>125</v>
      </c>
      <c r="B3" s="36" t="s">
        <v>193</v>
      </c>
    </row>
    <row r="4" spans="1:18">
      <c r="A4" s="36" t="s">
        <v>126</v>
      </c>
      <c r="B4" s="36">
        <v>2142</v>
      </c>
    </row>
    <row r="5" spans="1:18" ht="18.75">
      <c r="A5" s="139" t="s">
        <v>70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1"/>
    </row>
    <row r="6" spans="1:18" s="3" customFormat="1">
      <c r="A6" s="37" t="s">
        <v>96</v>
      </c>
      <c r="B6" s="38" t="s">
        <v>34</v>
      </c>
      <c r="C6" s="38" t="s">
        <v>98</v>
      </c>
      <c r="D6" s="38" t="s">
        <v>97</v>
      </c>
      <c r="E6" s="38" t="s">
        <v>49</v>
      </c>
      <c r="F6" s="38" t="s">
        <v>14</v>
      </c>
      <c r="G6" s="38" t="s">
        <v>50</v>
      </c>
      <c r="H6" s="38" t="s">
        <v>84</v>
      </c>
      <c r="I6" s="38" t="s">
        <v>17</v>
      </c>
      <c r="J6" s="38" t="s">
        <v>83</v>
      </c>
      <c r="K6" s="38" t="s">
        <v>16</v>
      </c>
      <c r="L6" s="130" t="s">
        <v>18</v>
      </c>
      <c r="M6" s="38" t="s">
        <v>169</v>
      </c>
      <c r="N6" s="38" t="s">
        <v>168</v>
      </c>
      <c r="O6" s="38" t="s">
        <v>91</v>
      </c>
      <c r="P6" s="38" t="s">
        <v>45</v>
      </c>
      <c r="Q6" s="38" t="s">
        <v>127</v>
      </c>
      <c r="R6" s="40" t="s">
        <v>129</v>
      </c>
    </row>
    <row r="7" spans="1:18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10" t="s">
        <v>1940</v>
      </c>
      <c r="G7" s="110" t="s">
        <v>1940</v>
      </c>
      <c r="H7" s="26" t="s">
        <v>21</v>
      </c>
      <c r="I7" s="26" t="s">
        <v>20</v>
      </c>
      <c r="J7" s="110" t="s">
        <v>1940</v>
      </c>
      <c r="K7" s="26" t="s">
        <v>19</v>
      </c>
      <c r="L7" s="26" t="s">
        <v>19</v>
      </c>
      <c r="M7" s="26" t="s">
        <v>176</v>
      </c>
      <c r="N7" s="110" t="s">
        <v>1940</v>
      </c>
      <c r="O7" s="26" t="s">
        <v>172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93</v>
      </c>
      <c r="Q8" s="14" t="s">
        <v>94</v>
      </c>
      <c r="R8" s="15" t="s">
        <v>130</v>
      </c>
    </row>
    <row r="9" spans="1:18" s="4" customFormat="1" ht="20.25">
      <c r="A9" s="83" t="s">
        <v>1885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116" t="s">
        <v>1940</v>
      </c>
      <c r="N9" s="116" t="s">
        <v>1940</v>
      </c>
      <c r="O9" s="84">
        <v>0</v>
      </c>
      <c r="P9" s="116" t="s">
        <v>1940</v>
      </c>
      <c r="Q9" s="85">
        <v>0</v>
      </c>
      <c r="R9" s="85">
        <v>0</v>
      </c>
    </row>
    <row r="10" spans="1:18">
      <c r="A10" s="86" t="s">
        <v>184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  <c r="P10" s="116" t="s">
        <v>1940</v>
      </c>
      <c r="Q10" s="116" t="s">
        <v>1940</v>
      </c>
      <c r="R10" s="116" t="s">
        <v>1940</v>
      </c>
    </row>
    <row r="11" spans="1:18">
      <c r="A11" s="86" t="s">
        <v>92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  <c r="P11" s="116" t="s">
        <v>1940</v>
      </c>
      <c r="Q11" s="116" t="s">
        <v>1940</v>
      </c>
      <c r="R11" s="116" t="s">
        <v>1940</v>
      </c>
    </row>
    <row r="12" spans="1:18">
      <c r="A12" s="86" t="s">
        <v>167</v>
      </c>
      <c r="B12" s="116" t="s">
        <v>1940</v>
      </c>
      <c r="C12" s="116" t="s">
        <v>1940</v>
      </c>
      <c r="D12" s="116" t="s">
        <v>1940</v>
      </c>
      <c r="E12" s="116" t="s">
        <v>1940</v>
      </c>
      <c r="F12" s="116" t="s">
        <v>1940</v>
      </c>
      <c r="G12" s="116" t="s">
        <v>1940</v>
      </c>
      <c r="H12" s="116" t="s">
        <v>1940</v>
      </c>
      <c r="I12" s="116" t="s">
        <v>1940</v>
      </c>
      <c r="J12" s="116" t="s">
        <v>1940</v>
      </c>
      <c r="K12" s="116" t="s">
        <v>1940</v>
      </c>
      <c r="L12" s="116" t="s">
        <v>1940</v>
      </c>
      <c r="M12" s="116" t="s">
        <v>1940</v>
      </c>
      <c r="N12" s="116" t="s">
        <v>1940</v>
      </c>
      <c r="O12" s="116" t="s">
        <v>1940</v>
      </c>
      <c r="P12" s="116" t="s">
        <v>1940</v>
      </c>
      <c r="Q12" s="116" t="s">
        <v>1940</v>
      </c>
      <c r="R12" s="116" t="s">
        <v>1940</v>
      </c>
    </row>
    <row r="13" spans="1:18">
      <c r="A13" s="86" t="s">
        <v>175</v>
      </c>
      <c r="B13" s="116" t="s">
        <v>1940</v>
      </c>
      <c r="C13" s="116" t="s">
        <v>1940</v>
      </c>
      <c r="D13" s="116" t="s">
        <v>1940</v>
      </c>
      <c r="E13" s="116" t="s">
        <v>1940</v>
      </c>
      <c r="F13" s="116" t="s">
        <v>1940</v>
      </c>
      <c r="G13" s="116" t="s">
        <v>1940</v>
      </c>
      <c r="H13" s="116" t="s">
        <v>1940</v>
      </c>
      <c r="I13" s="116" t="s">
        <v>1940</v>
      </c>
      <c r="J13" s="116" t="s">
        <v>1940</v>
      </c>
      <c r="K13" s="116" t="s">
        <v>1940</v>
      </c>
      <c r="L13" s="116" t="s">
        <v>1940</v>
      </c>
      <c r="M13" s="116" t="s">
        <v>1940</v>
      </c>
      <c r="N13" s="116" t="s">
        <v>1940</v>
      </c>
      <c r="O13" s="116" t="s">
        <v>1940</v>
      </c>
      <c r="P13" s="116" t="s">
        <v>1940</v>
      </c>
      <c r="Q13" s="116" t="s">
        <v>1940</v>
      </c>
      <c r="R13" s="116" t="s">
        <v>1940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topLeftCell="A4" workbookViewId="0"/>
  </sheetViews>
  <sheetFormatPr defaultColWidth="0" defaultRowHeight="18" zeroHeight="1"/>
  <cols>
    <col min="1" max="1" width="26.28515625" style="2" customWidth="1"/>
    <col min="2" max="2" width="49.42578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124</v>
      </c>
      <c r="B1" s="36" t="s" vm="1">
        <v>191</v>
      </c>
    </row>
    <row r="2" spans="1:29">
      <c r="A2" s="36" t="s">
        <v>123</v>
      </c>
      <c r="B2" s="36" t="s">
        <v>192</v>
      </c>
    </row>
    <row r="3" spans="1:29">
      <c r="A3" s="36" t="s">
        <v>125</v>
      </c>
      <c r="B3" s="36" t="s">
        <v>193</v>
      </c>
    </row>
    <row r="4" spans="1:29">
      <c r="A4" s="36" t="s">
        <v>126</v>
      </c>
      <c r="B4" s="36">
        <v>2142</v>
      </c>
    </row>
    <row r="5" spans="1:29" ht="18.75">
      <c r="A5" s="139" t="s">
        <v>71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1"/>
    </row>
    <row r="6" spans="1:29" s="3" customFormat="1">
      <c r="A6" s="37" t="s">
        <v>96</v>
      </c>
      <c r="B6" s="38" t="s">
        <v>34</v>
      </c>
      <c r="C6" s="38" t="s">
        <v>98</v>
      </c>
      <c r="D6" s="38" t="s">
        <v>97</v>
      </c>
      <c r="E6" s="38" t="s">
        <v>49</v>
      </c>
      <c r="F6" s="38" t="s">
        <v>14</v>
      </c>
      <c r="G6" s="38" t="s">
        <v>50</v>
      </c>
      <c r="H6" s="38" t="s">
        <v>84</v>
      </c>
      <c r="I6" s="38" t="s">
        <v>17</v>
      </c>
      <c r="J6" s="38" t="s">
        <v>83</v>
      </c>
      <c r="K6" s="38" t="s">
        <v>16</v>
      </c>
      <c r="L6" s="130" t="s">
        <v>18</v>
      </c>
      <c r="M6" s="130" t="s">
        <v>169</v>
      </c>
      <c r="N6" s="38" t="s">
        <v>168</v>
      </c>
      <c r="O6" s="38" t="s">
        <v>91</v>
      </c>
      <c r="P6" s="38" t="s">
        <v>45</v>
      </c>
      <c r="Q6" s="38" t="s">
        <v>127</v>
      </c>
      <c r="R6" s="40" t="s">
        <v>129</v>
      </c>
      <c r="Z6" s="1"/>
    </row>
    <row r="7" spans="1:29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10" t="s">
        <v>1940</v>
      </c>
      <c r="G7" s="110" t="s">
        <v>1940</v>
      </c>
      <c r="H7" s="26" t="s">
        <v>21</v>
      </c>
      <c r="I7" s="26" t="s">
        <v>20</v>
      </c>
      <c r="J7" s="110" t="s">
        <v>1940</v>
      </c>
      <c r="K7" s="26" t="s">
        <v>19</v>
      </c>
      <c r="L7" s="26" t="s">
        <v>19</v>
      </c>
      <c r="M7" s="26" t="s">
        <v>176</v>
      </c>
      <c r="N7" s="110" t="s">
        <v>1940</v>
      </c>
      <c r="O7" s="26" t="s">
        <v>172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93</v>
      </c>
      <c r="Q8" s="14" t="s">
        <v>94</v>
      </c>
      <c r="R8" s="15" t="s">
        <v>130</v>
      </c>
      <c r="Z8" s="1"/>
    </row>
    <row r="9" spans="1:29" s="4" customFormat="1" ht="20.25">
      <c r="A9" s="83" t="s">
        <v>1888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116" t="s">
        <v>1940</v>
      </c>
      <c r="N9" s="116" t="s">
        <v>1940</v>
      </c>
      <c r="O9" s="84">
        <v>0</v>
      </c>
      <c r="P9" s="116" t="s">
        <v>1940</v>
      </c>
      <c r="Q9" s="85">
        <v>0</v>
      </c>
      <c r="R9" s="85">
        <v>0</v>
      </c>
      <c r="Z9" s="1"/>
      <c r="AC9" s="1"/>
    </row>
    <row r="10" spans="1:29">
      <c r="A10" s="86" t="s">
        <v>184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  <c r="P10" s="116" t="s">
        <v>1940</v>
      </c>
      <c r="Q10" s="116" t="s">
        <v>1940</v>
      </c>
      <c r="R10" s="116" t="s">
        <v>1940</v>
      </c>
    </row>
    <row r="11" spans="1:29">
      <c r="A11" s="86" t="s">
        <v>92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  <c r="P11" s="116" t="s">
        <v>1940</v>
      </c>
      <c r="Q11" s="116" t="s">
        <v>1940</v>
      </c>
      <c r="R11" s="116" t="s">
        <v>1940</v>
      </c>
    </row>
    <row r="12" spans="1:29">
      <c r="A12" s="86" t="s">
        <v>167</v>
      </c>
      <c r="B12" s="116" t="s">
        <v>1940</v>
      </c>
      <c r="C12" s="116" t="s">
        <v>1940</v>
      </c>
      <c r="D12" s="116" t="s">
        <v>1940</v>
      </c>
      <c r="E12" s="116" t="s">
        <v>1940</v>
      </c>
      <c r="F12" s="116" t="s">
        <v>1940</v>
      </c>
      <c r="G12" s="116" t="s">
        <v>1940</v>
      </c>
      <c r="H12" s="116" t="s">
        <v>1940</v>
      </c>
      <c r="I12" s="116" t="s">
        <v>1940</v>
      </c>
      <c r="J12" s="116" t="s">
        <v>1940</v>
      </c>
      <c r="K12" s="116" t="s">
        <v>1940</v>
      </c>
      <c r="L12" s="116" t="s">
        <v>1940</v>
      </c>
      <c r="M12" s="116" t="s">
        <v>1940</v>
      </c>
      <c r="N12" s="116" t="s">
        <v>1940</v>
      </c>
      <c r="O12" s="116" t="s">
        <v>1940</v>
      </c>
      <c r="P12" s="116" t="s">
        <v>1940</v>
      </c>
      <c r="Q12" s="116" t="s">
        <v>1940</v>
      </c>
      <c r="R12" s="116" t="s">
        <v>1940</v>
      </c>
    </row>
    <row r="13" spans="1:29">
      <c r="A13" s="86" t="s">
        <v>175</v>
      </c>
      <c r="B13" s="116" t="s">
        <v>1940</v>
      </c>
      <c r="C13" s="116" t="s">
        <v>1940</v>
      </c>
      <c r="D13" s="116" t="s">
        <v>1940</v>
      </c>
      <c r="E13" s="116" t="s">
        <v>1940</v>
      </c>
      <c r="F13" s="116" t="s">
        <v>1940</v>
      </c>
      <c r="G13" s="116" t="s">
        <v>1940</v>
      </c>
      <c r="H13" s="116" t="s">
        <v>1940</v>
      </c>
      <c r="I13" s="116" t="s">
        <v>1940</v>
      </c>
      <c r="J13" s="116" t="s">
        <v>1940</v>
      </c>
      <c r="K13" s="116" t="s">
        <v>1940</v>
      </c>
      <c r="L13" s="116" t="s">
        <v>1940</v>
      </c>
      <c r="M13" s="116" t="s">
        <v>1940</v>
      </c>
      <c r="N13" s="116" t="s">
        <v>1940</v>
      </c>
      <c r="O13" s="116" t="s">
        <v>1940</v>
      </c>
      <c r="P13" s="116" t="s">
        <v>1940</v>
      </c>
      <c r="Q13" s="116" t="s">
        <v>1940</v>
      </c>
      <c r="R13" s="116" t="s">
        <v>1940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4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8.28515625" style="2" bestFit="1" customWidth="1"/>
    <col min="2" max="2" width="49.42578125" style="2" bestFit="1" customWidth="1"/>
    <col min="3" max="3" width="13.140625" style="2" customWidth="1"/>
    <col min="4" max="4" width="13.85546875" style="2" customWidth="1"/>
    <col min="5" max="5" width="23.85546875" style="1" bestFit="1" customWidth="1"/>
    <col min="6" max="6" width="12" style="1" bestFit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6">
      <c r="A1" s="36" t="s">
        <v>124</v>
      </c>
      <c r="B1" s="36" t="s" vm="1">
        <v>191</v>
      </c>
    </row>
    <row r="2" spans="1:26">
      <c r="A2" s="36" t="s">
        <v>123</v>
      </c>
      <c r="B2" s="36" t="s">
        <v>192</v>
      </c>
    </row>
    <row r="3" spans="1:26">
      <c r="A3" s="36" t="s">
        <v>125</v>
      </c>
      <c r="B3" s="36" t="s">
        <v>193</v>
      </c>
    </row>
    <row r="4" spans="1:26">
      <c r="A4" s="36" t="s">
        <v>126</v>
      </c>
      <c r="B4" s="36">
        <v>2142</v>
      </c>
    </row>
    <row r="5" spans="1:26" ht="18.75">
      <c r="A5" s="139" t="s">
        <v>72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1:26" s="3" customFormat="1">
      <c r="A6" s="37" t="s">
        <v>96</v>
      </c>
      <c r="B6" s="38" t="s">
        <v>34</v>
      </c>
      <c r="C6" s="38" t="s">
        <v>98</v>
      </c>
      <c r="D6" s="38" t="s">
        <v>97</v>
      </c>
      <c r="E6" s="38" t="s">
        <v>49</v>
      </c>
      <c r="F6" s="38" t="s">
        <v>83</v>
      </c>
      <c r="G6" s="38" t="s">
        <v>169</v>
      </c>
      <c r="H6" s="38" t="s">
        <v>168</v>
      </c>
      <c r="I6" s="38" t="s">
        <v>91</v>
      </c>
      <c r="J6" s="38" t="s">
        <v>45</v>
      </c>
      <c r="K6" s="38" t="s">
        <v>127</v>
      </c>
      <c r="L6" s="40" t="s">
        <v>129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10" t="s">
        <v>1940</v>
      </c>
      <c r="G7" s="26" t="s">
        <v>176</v>
      </c>
      <c r="H7" s="110" t="s">
        <v>1940</v>
      </c>
      <c r="I7" s="26" t="s">
        <v>172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20.25">
      <c r="A9" s="54" t="s">
        <v>26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66">
        <f>I10</f>
        <v>193.237857531</v>
      </c>
      <c r="J9" s="116" t="s">
        <v>1940</v>
      </c>
      <c r="K9" s="68">
        <f t="shared" ref="K9:K16" si="0">IFERROR(I9/$I$9,0)</f>
        <v>1</v>
      </c>
      <c r="L9" s="68">
        <f>I9/'סכום נכסי הקרן'!$C$41</f>
        <v>5.0981444485924316E-5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7" t="s">
        <v>163</v>
      </c>
      <c r="B10" s="113" t="s">
        <v>1940</v>
      </c>
      <c r="C10" s="113" t="s">
        <v>1940</v>
      </c>
      <c r="D10" s="113" t="s">
        <v>1940</v>
      </c>
      <c r="E10" s="113" t="s">
        <v>1940</v>
      </c>
      <c r="F10" s="113" t="s">
        <v>1940</v>
      </c>
      <c r="G10" s="113" t="s">
        <v>1940</v>
      </c>
      <c r="H10" s="113" t="s">
        <v>1940</v>
      </c>
      <c r="I10" s="63">
        <f>SUM(I11:I16)</f>
        <v>193.237857531</v>
      </c>
      <c r="J10" s="113" t="s">
        <v>1940</v>
      </c>
      <c r="K10" s="64">
        <f t="shared" si="0"/>
        <v>1</v>
      </c>
      <c r="L10" s="64">
        <f>I10/'סכום נכסי הקרן'!$C$41</f>
        <v>5.0981444485924316E-5</v>
      </c>
    </row>
    <row r="11" spans="1:26">
      <c r="A11" s="58" t="s">
        <v>1318</v>
      </c>
      <c r="B11" s="54">
        <v>9326</v>
      </c>
      <c r="C11" s="65" t="s">
        <v>24</v>
      </c>
      <c r="D11" s="54" t="s">
        <v>1319</v>
      </c>
      <c r="E11" s="65" t="s">
        <v>692</v>
      </c>
      <c r="F11" s="65" t="s">
        <v>110</v>
      </c>
      <c r="G11" s="66">
        <v>3903.5459480000004</v>
      </c>
      <c r="H11" s="66">
        <v>100</v>
      </c>
      <c r="I11" s="66">
        <v>14.158161155000002</v>
      </c>
      <c r="J11" s="68">
        <v>1.9517729740000001E-6</v>
      </c>
      <c r="K11" s="68">
        <f t="shared" si="0"/>
        <v>7.3268050763441589E-2</v>
      </c>
      <c r="L11" s="68">
        <f>I11/'סכום נכסי הקרן'!$C$41</f>
        <v>3.7353110625882823E-6</v>
      </c>
    </row>
    <row r="12" spans="1:26">
      <c r="A12" s="58" t="s">
        <v>1320</v>
      </c>
      <c r="B12" s="54">
        <v>9398</v>
      </c>
      <c r="C12" s="65" t="s">
        <v>24</v>
      </c>
      <c r="D12" s="54" t="s">
        <v>1321</v>
      </c>
      <c r="E12" s="65" t="s">
        <v>692</v>
      </c>
      <c r="F12" s="65" t="s">
        <v>110</v>
      </c>
      <c r="G12" s="66">
        <v>3903.5459480000004</v>
      </c>
      <c r="H12" s="66">
        <v>100</v>
      </c>
      <c r="I12" s="66">
        <v>14.158161155000002</v>
      </c>
      <c r="J12" s="68">
        <v>1.9517729740000001E-6</v>
      </c>
      <c r="K12" s="68">
        <f t="shared" si="0"/>
        <v>7.3268050763441589E-2</v>
      </c>
      <c r="L12" s="68">
        <f>I12/'סכום נכסי הקרן'!$C$41</f>
        <v>3.7353110625882823E-6</v>
      </c>
    </row>
    <row r="13" spans="1:26">
      <c r="A13" s="58" t="s">
        <v>1322</v>
      </c>
      <c r="B13" s="54">
        <v>9152</v>
      </c>
      <c r="C13" s="65" t="s">
        <v>24</v>
      </c>
      <c r="D13" s="54" t="s">
        <v>1323</v>
      </c>
      <c r="E13" s="65" t="s">
        <v>692</v>
      </c>
      <c r="F13" s="65" t="s">
        <v>110</v>
      </c>
      <c r="G13" s="66">
        <v>3903.5459480000004</v>
      </c>
      <c r="H13" s="66">
        <v>100</v>
      </c>
      <c r="I13" s="66">
        <v>14.158161155000002</v>
      </c>
      <c r="J13" s="68">
        <v>1.9517729740000001E-6</v>
      </c>
      <c r="K13" s="68">
        <f t="shared" si="0"/>
        <v>7.3268050763441589E-2</v>
      </c>
      <c r="L13" s="68">
        <f>I13/'סכום נכסי הקרן'!$C$41</f>
        <v>3.7353110625882823E-6</v>
      </c>
    </row>
    <row r="14" spans="1:26">
      <c r="A14" s="58" t="s">
        <v>1324</v>
      </c>
      <c r="B14" s="54">
        <v>9262</v>
      </c>
      <c r="C14" s="65" t="s">
        <v>24</v>
      </c>
      <c r="D14" s="54" t="s">
        <v>1325</v>
      </c>
      <c r="E14" s="65" t="s">
        <v>692</v>
      </c>
      <c r="F14" s="65" t="s">
        <v>110</v>
      </c>
      <c r="G14" s="66">
        <v>3903.5459480000004</v>
      </c>
      <c r="H14" s="66">
        <v>100</v>
      </c>
      <c r="I14" s="66">
        <v>14.158161155000002</v>
      </c>
      <c r="J14" s="68">
        <v>1.9517729740000001E-6</v>
      </c>
      <c r="K14" s="68">
        <f t="shared" si="0"/>
        <v>7.3268050763441589E-2</v>
      </c>
      <c r="L14" s="68">
        <f>I14/'סכום נכסי הקרן'!$C$41</f>
        <v>3.7353110625882823E-6</v>
      </c>
    </row>
    <row r="15" spans="1:26">
      <c r="A15" s="58" t="s">
        <v>1326</v>
      </c>
      <c r="B15" s="54">
        <v>8838</v>
      </c>
      <c r="C15" s="65" t="s">
        <v>24</v>
      </c>
      <c r="D15" s="54" t="s">
        <v>1327</v>
      </c>
      <c r="E15" s="65" t="s">
        <v>206</v>
      </c>
      <c r="F15" s="65" t="s">
        <v>110</v>
      </c>
      <c r="G15" s="66">
        <v>2797.5995809999999</v>
      </c>
      <c r="H15" s="66">
        <v>1196.0574999999999</v>
      </c>
      <c r="I15" s="66">
        <v>121.362682952</v>
      </c>
      <c r="J15" s="68">
        <v>1.1854819226931622E-4</v>
      </c>
      <c r="K15" s="68">
        <f t="shared" si="0"/>
        <v>0.62804817080178243</v>
      </c>
      <c r="L15" s="68">
        <f>I15/'סכום נכסי הקרן'!$C$41</f>
        <v>3.2018802954217389E-5</v>
      </c>
    </row>
    <row r="16" spans="1:26">
      <c r="A16" s="58" t="s">
        <v>1328</v>
      </c>
      <c r="B16" s="54">
        <v>8824</v>
      </c>
      <c r="C16" s="65" t="s">
        <v>24</v>
      </c>
      <c r="D16" s="54" t="s">
        <v>1329</v>
      </c>
      <c r="E16" s="65" t="s">
        <v>692</v>
      </c>
      <c r="F16" s="65" t="s">
        <v>111</v>
      </c>
      <c r="G16" s="66">
        <v>390.39615700000002</v>
      </c>
      <c r="H16" s="66">
        <v>3904.375</v>
      </c>
      <c r="I16" s="66">
        <v>15.242529958999999</v>
      </c>
      <c r="J16" s="68">
        <v>4.6847533967856467E-4</v>
      </c>
      <c r="K16" s="68">
        <f t="shared" si="0"/>
        <v>7.8879626144451168E-2</v>
      </c>
      <c r="L16" s="68">
        <f>I16/'סכום נכסי הקרן'!$C$41</f>
        <v>4.0213972813538022E-6</v>
      </c>
    </row>
    <row r="17" spans="1:12">
      <c r="A17" s="115" t="s">
        <v>1940</v>
      </c>
      <c r="B17" s="116" t="s">
        <v>1940</v>
      </c>
      <c r="C17" s="116" t="s">
        <v>1940</v>
      </c>
      <c r="D17" s="116" t="s">
        <v>1940</v>
      </c>
      <c r="E17" s="116" t="s">
        <v>1940</v>
      </c>
      <c r="F17" s="116" t="s">
        <v>1940</v>
      </c>
      <c r="G17" s="116" t="s">
        <v>1940</v>
      </c>
      <c r="H17" s="116" t="s">
        <v>1940</v>
      </c>
      <c r="I17" s="116" t="s">
        <v>1940</v>
      </c>
      <c r="J17" s="116" t="s">
        <v>1940</v>
      </c>
      <c r="K17" s="116" t="s">
        <v>1940</v>
      </c>
      <c r="L17" s="116" t="s">
        <v>1940</v>
      </c>
    </row>
    <row r="18" spans="1:12">
      <c r="A18" s="116" t="s">
        <v>1940</v>
      </c>
      <c r="B18" s="116" t="s">
        <v>1940</v>
      </c>
      <c r="C18" s="116" t="s">
        <v>1940</v>
      </c>
      <c r="D18" s="116" t="s">
        <v>1940</v>
      </c>
      <c r="E18" s="116" t="s">
        <v>1940</v>
      </c>
      <c r="F18" s="116" t="s">
        <v>1940</v>
      </c>
      <c r="G18" s="116" t="s">
        <v>1940</v>
      </c>
      <c r="H18" s="116" t="s">
        <v>1940</v>
      </c>
      <c r="I18" s="116" t="s">
        <v>1940</v>
      </c>
      <c r="J18" s="116" t="s">
        <v>1940</v>
      </c>
      <c r="K18" s="116" t="s">
        <v>1940</v>
      </c>
      <c r="L18" s="116" t="s">
        <v>1940</v>
      </c>
    </row>
    <row r="19" spans="1:12">
      <c r="A19" s="116" t="s">
        <v>1940</v>
      </c>
      <c r="B19" s="116" t="s">
        <v>1940</v>
      </c>
      <c r="C19" s="116" t="s">
        <v>1940</v>
      </c>
      <c r="D19" s="116" t="s">
        <v>1940</v>
      </c>
      <c r="E19" s="116" t="s">
        <v>1940</v>
      </c>
      <c r="F19" s="116" t="s">
        <v>1940</v>
      </c>
      <c r="G19" s="116" t="s">
        <v>1940</v>
      </c>
      <c r="H19" s="116" t="s">
        <v>1940</v>
      </c>
      <c r="I19" s="116" t="s">
        <v>1940</v>
      </c>
      <c r="J19" s="116" t="s">
        <v>1940</v>
      </c>
      <c r="K19" s="116" t="s">
        <v>1940</v>
      </c>
      <c r="L19" s="116" t="s">
        <v>1940</v>
      </c>
    </row>
    <row r="20" spans="1:12">
      <c r="A20" s="86" t="s">
        <v>184</v>
      </c>
      <c r="B20" s="116" t="s">
        <v>1940</v>
      </c>
      <c r="C20" s="116" t="s">
        <v>1940</v>
      </c>
      <c r="D20" s="116" t="s">
        <v>1940</v>
      </c>
      <c r="E20" s="116" t="s">
        <v>1940</v>
      </c>
      <c r="F20" s="116" t="s">
        <v>1940</v>
      </c>
      <c r="G20" s="116" t="s">
        <v>1940</v>
      </c>
      <c r="H20" s="116" t="s">
        <v>1940</v>
      </c>
      <c r="I20" s="116" t="s">
        <v>1940</v>
      </c>
      <c r="J20" s="116" t="s">
        <v>1940</v>
      </c>
      <c r="K20" s="116" t="s">
        <v>1940</v>
      </c>
      <c r="L20" s="116" t="s">
        <v>1940</v>
      </c>
    </row>
    <row r="21" spans="1:12">
      <c r="A21" s="86" t="s">
        <v>92</v>
      </c>
      <c r="B21" s="116" t="s">
        <v>1940</v>
      </c>
      <c r="C21" s="116" t="s">
        <v>1940</v>
      </c>
      <c r="D21" s="116" t="s">
        <v>1940</v>
      </c>
      <c r="E21" s="116" t="s">
        <v>1940</v>
      </c>
      <c r="F21" s="116" t="s">
        <v>1940</v>
      </c>
      <c r="G21" s="116" t="s">
        <v>1940</v>
      </c>
      <c r="H21" s="116" t="s">
        <v>1940</v>
      </c>
      <c r="I21" s="116" t="s">
        <v>1940</v>
      </c>
      <c r="J21" s="116" t="s">
        <v>1940</v>
      </c>
      <c r="K21" s="116" t="s">
        <v>1940</v>
      </c>
      <c r="L21" s="116" t="s">
        <v>1940</v>
      </c>
    </row>
    <row r="22" spans="1:12">
      <c r="A22" s="86" t="s">
        <v>167</v>
      </c>
      <c r="B22" s="116" t="s">
        <v>1940</v>
      </c>
      <c r="C22" s="116" t="s">
        <v>1940</v>
      </c>
      <c r="D22" s="116" t="s">
        <v>1940</v>
      </c>
      <c r="E22" s="116" t="s">
        <v>1940</v>
      </c>
      <c r="F22" s="116" t="s">
        <v>1940</v>
      </c>
      <c r="G22" s="116" t="s">
        <v>1940</v>
      </c>
      <c r="H22" s="116" t="s">
        <v>1940</v>
      </c>
      <c r="I22" s="116" t="s">
        <v>1940</v>
      </c>
      <c r="J22" s="116" t="s">
        <v>1940</v>
      </c>
      <c r="K22" s="116" t="s">
        <v>1940</v>
      </c>
      <c r="L22" s="116" t="s">
        <v>1940</v>
      </c>
    </row>
    <row r="23" spans="1:12">
      <c r="A23" s="86" t="s">
        <v>175</v>
      </c>
      <c r="B23" s="116" t="s">
        <v>1940</v>
      </c>
      <c r="C23" s="116" t="s">
        <v>1940</v>
      </c>
      <c r="D23" s="116" t="s">
        <v>1940</v>
      </c>
      <c r="E23" s="116" t="s">
        <v>1940</v>
      </c>
      <c r="F23" s="116" t="s">
        <v>1940</v>
      </c>
      <c r="G23" s="116" t="s">
        <v>1940</v>
      </c>
      <c r="H23" s="116" t="s">
        <v>1940</v>
      </c>
      <c r="I23" s="116" t="s">
        <v>1940</v>
      </c>
      <c r="J23" s="116" t="s">
        <v>1940</v>
      </c>
      <c r="K23" s="116" t="s">
        <v>1940</v>
      </c>
      <c r="L23" s="116" t="s">
        <v>1940</v>
      </c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hidden="1">
      <c r="B117" s="1"/>
      <c r="C117" s="1"/>
      <c r="D117" s="1"/>
    </row>
    <row r="118" spans="1:12" hidden="1">
      <c r="B118" s="1"/>
      <c r="C118" s="1"/>
      <c r="D118" s="1"/>
    </row>
    <row r="119" spans="1:12" hidden="1">
      <c r="B119" s="1"/>
      <c r="C119" s="1"/>
      <c r="D119" s="1"/>
    </row>
    <row r="120" spans="1:12" hidden="1">
      <c r="B120" s="1"/>
      <c r="C120" s="1"/>
      <c r="D120" s="1"/>
    </row>
    <row r="121" spans="1:12" hidden="1">
      <c r="B121" s="1"/>
      <c r="C121" s="1"/>
      <c r="D121" s="1"/>
    </row>
    <row r="122" spans="1:12" hidden="1">
      <c r="B122" s="1"/>
      <c r="C122" s="1"/>
      <c r="D122" s="1"/>
    </row>
    <row r="123" spans="1:12" hidden="1">
      <c r="B123" s="1"/>
      <c r="C123" s="1"/>
      <c r="D123" s="1"/>
    </row>
    <row r="124" spans="1:12" hidden="1">
      <c r="B124" s="1"/>
      <c r="C124" s="1"/>
      <c r="D124" s="1"/>
    </row>
    <row r="125" spans="1:12" hidden="1">
      <c r="B125" s="1"/>
      <c r="C125" s="1"/>
      <c r="D125" s="1"/>
    </row>
    <row r="126" spans="1:12" hidden="1">
      <c r="B126" s="1"/>
      <c r="C126" s="1"/>
      <c r="D126" s="1"/>
    </row>
    <row r="127" spans="1:12" hidden="1">
      <c r="B127" s="1"/>
      <c r="C127" s="1"/>
      <c r="D127" s="1"/>
    </row>
    <row r="128" spans="1:12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1"/>
      <c r="B401" s="1"/>
      <c r="C401" s="1"/>
      <c r="D401" s="1"/>
    </row>
    <row r="402" spans="1:4" hidden="1">
      <c r="A402" s="3"/>
      <c r="B402" s="1"/>
      <c r="C402" s="1"/>
      <c r="D402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F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7109375" style="2" bestFit="1" customWidth="1"/>
    <col min="2" max="2" width="49.42578125" style="2" bestFit="1" customWidth="1"/>
    <col min="3" max="3" width="12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124</v>
      </c>
      <c r="B1" s="36" t="s" vm="1">
        <v>191</v>
      </c>
    </row>
    <row r="2" spans="1:10">
      <c r="A2" s="36" t="s">
        <v>123</v>
      </c>
      <c r="B2" s="36" t="s">
        <v>192</v>
      </c>
    </row>
    <row r="3" spans="1:10">
      <c r="A3" s="36" t="s">
        <v>125</v>
      </c>
      <c r="B3" s="36" t="s">
        <v>193</v>
      </c>
    </row>
    <row r="4" spans="1:10">
      <c r="A4" s="36" t="s">
        <v>126</v>
      </c>
      <c r="B4" s="36">
        <v>2142</v>
      </c>
    </row>
    <row r="5" spans="1:10" ht="18.75">
      <c r="A5" s="139" t="s">
        <v>78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 s="3" customFormat="1">
      <c r="A6" s="37" t="s">
        <v>96</v>
      </c>
      <c r="B6" s="38" t="s">
        <v>34</v>
      </c>
      <c r="C6" s="38" t="s">
        <v>83</v>
      </c>
      <c r="D6" s="38" t="s">
        <v>84</v>
      </c>
      <c r="E6" s="38" t="s">
        <v>169</v>
      </c>
      <c r="F6" s="38" t="s">
        <v>168</v>
      </c>
      <c r="G6" s="38" t="s">
        <v>91</v>
      </c>
      <c r="H6" s="38" t="s">
        <v>45</v>
      </c>
      <c r="I6" s="38" t="s">
        <v>127</v>
      </c>
      <c r="J6" s="40" t="s">
        <v>129</v>
      </c>
    </row>
    <row r="7" spans="1:10" s="3" customFormat="1">
      <c r="A7" s="109" t="s">
        <v>1940</v>
      </c>
      <c r="B7" s="110" t="s">
        <v>1940</v>
      </c>
      <c r="C7" s="110" t="s">
        <v>1940</v>
      </c>
      <c r="D7" s="26" t="s">
        <v>21</v>
      </c>
      <c r="E7" s="26" t="s">
        <v>176</v>
      </c>
      <c r="F7" s="110" t="s">
        <v>1940</v>
      </c>
      <c r="G7" s="26" t="s">
        <v>172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1" t="s">
        <v>1940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5" t="s">
        <v>1331</v>
      </c>
      <c r="B9" s="112" t="s">
        <v>1940</v>
      </c>
      <c r="C9" s="112" t="s">
        <v>1940</v>
      </c>
      <c r="D9" s="112" t="s">
        <v>1940</v>
      </c>
      <c r="E9" s="112" t="s">
        <v>1940</v>
      </c>
      <c r="F9" s="112" t="s">
        <v>1940</v>
      </c>
      <c r="G9" s="60">
        <v>8721.7246332940013</v>
      </c>
      <c r="H9" s="112" t="s">
        <v>1940</v>
      </c>
      <c r="I9" s="61">
        <v>1</v>
      </c>
      <c r="J9" s="61">
        <v>2.3017452441059499E-3</v>
      </c>
    </row>
    <row r="10" spans="1:10">
      <c r="A10" s="56" t="s">
        <v>1332</v>
      </c>
      <c r="B10" s="113" t="s">
        <v>1940</v>
      </c>
      <c r="C10" s="113" t="s">
        <v>1940</v>
      </c>
      <c r="D10" s="113" t="s">
        <v>1940</v>
      </c>
      <c r="E10" s="113" t="s">
        <v>1940</v>
      </c>
      <c r="F10" s="113" t="s">
        <v>1940</v>
      </c>
      <c r="G10" s="63">
        <v>2935.6922192299999</v>
      </c>
      <c r="H10" s="113" t="s">
        <v>1940</v>
      </c>
      <c r="I10" s="64">
        <v>0.33659538023287194</v>
      </c>
      <c r="J10" s="64">
        <v>7.7475681563904679E-4</v>
      </c>
    </row>
    <row r="11" spans="1:10">
      <c r="A11" s="57" t="s">
        <v>158</v>
      </c>
      <c r="B11" s="113" t="s">
        <v>1940</v>
      </c>
      <c r="C11" s="113" t="s">
        <v>1940</v>
      </c>
      <c r="D11" s="113" t="s">
        <v>1940</v>
      </c>
      <c r="E11" s="113" t="s">
        <v>1940</v>
      </c>
      <c r="F11" s="113" t="s">
        <v>1940</v>
      </c>
      <c r="G11" s="63">
        <v>533.44828503299993</v>
      </c>
      <c r="H11" s="113" t="s">
        <v>1940</v>
      </c>
      <c r="I11" s="64">
        <v>6.1163165252504467E-2</v>
      </c>
      <c r="J11" s="64">
        <v>1.4078202473441845E-4</v>
      </c>
    </row>
    <row r="12" spans="1:10">
      <c r="A12" s="58" t="s">
        <v>1333</v>
      </c>
      <c r="B12" s="54">
        <v>5224</v>
      </c>
      <c r="C12" s="65" t="s">
        <v>110</v>
      </c>
      <c r="D12" s="72">
        <v>40801</v>
      </c>
      <c r="E12" s="66">
        <v>53257.201312999998</v>
      </c>
      <c r="F12" s="67">
        <v>120.56959999999999</v>
      </c>
      <c r="G12" s="66">
        <v>232.89690461800004</v>
      </c>
      <c r="H12" s="68">
        <v>6.9999999999999999E-4</v>
      </c>
      <c r="I12" s="68">
        <v>2.6703079311739295E-2</v>
      </c>
      <c r="J12" s="68">
        <v>6.1463685808779901E-5</v>
      </c>
    </row>
    <row r="13" spans="1:10">
      <c r="A13" s="58" t="s">
        <v>1334</v>
      </c>
      <c r="B13" s="54">
        <v>7034</v>
      </c>
      <c r="C13" s="65" t="s">
        <v>110</v>
      </c>
      <c r="D13" s="72">
        <v>43850</v>
      </c>
      <c r="E13" s="66">
        <v>70034.348444000003</v>
      </c>
      <c r="F13" s="67">
        <v>66</v>
      </c>
      <c r="G13" s="66">
        <v>167.64962399699999</v>
      </c>
      <c r="H13" s="68">
        <v>8.9999999999999998E-4</v>
      </c>
      <c r="I13" s="68">
        <v>1.9222072588375501E-2</v>
      </c>
      <c r="J13" s="68">
        <v>4.4244314162152658E-5</v>
      </c>
    </row>
    <row r="14" spans="1:10">
      <c r="A14" s="58" t="s">
        <v>1335</v>
      </c>
      <c r="B14" s="54">
        <v>8401</v>
      </c>
      <c r="C14" s="65" t="s">
        <v>110</v>
      </c>
      <c r="D14" s="72">
        <v>44621</v>
      </c>
      <c r="E14" s="66">
        <v>11146.763956999999</v>
      </c>
      <c r="F14" s="67">
        <v>81.944800000000001</v>
      </c>
      <c r="G14" s="66">
        <v>33.129719629</v>
      </c>
      <c r="H14" s="68">
        <v>2.9999999999999997E-4</v>
      </c>
      <c r="I14" s="68">
        <v>3.7985285046184315E-3</v>
      </c>
      <c r="J14" s="68">
        <v>8.7432449201063593E-6</v>
      </c>
    </row>
    <row r="15" spans="1:10">
      <c r="A15" s="58" t="s">
        <v>1336</v>
      </c>
      <c r="B15" s="54">
        <v>8507</v>
      </c>
      <c r="C15" s="65" t="s">
        <v>110</v>
      </c>
      <c r="D15" s="72">
        <v>44621</v>
      </c>
      <c r="E15" s="66">
        <v>9511.9047200000005</v>
      </c>
      <c r="F15" s="67">
        <v>100.4772</v>
      </c>
      <c r="G15" s="66">
        <v>34.664310946999997</v>
      </c>
      <c r="H15" s="68">
        <v>2.0000000000000001E-4</v>
      </c>
      <c r="I15" s="68">
        <v>3.9744789481972048E-3</v>
      </c>
      <c r="J15" s="68">
        <v>9.1482380168121358E-6</v>
      </c>
    </row>
    <row r="16" spans="1:10">
      <c r="A16" s="58" t="s">
        <v>1899</v>
      </c>
      <c r="B16" s="54">
        <v>9867</v>
      </c>
      <c r="C16" s="65" t="s">
        <v>110</v>
      </c>
      <c r="D16" s="72">
        <v>45222</v>
      </c>
      <c r="E16" s="66">
        <v>11629.425238999998</v>
      </c>
      <c r="F16" s="67">
        <v>102</v>
      </c>
      <c r="G16" s="66">
        <v>43.023523877999999</v>
      </c>
      <c r="H16" s="68">
        <v>0</v>
      </c>
      <c r="I16" s="68">
        <v>4.9329147258058955E-3</v>
      </c>
      <c r="J16" s="68">
        <v>1.1354313009703924E-5</v>
      </c>
    </row>
    <row r="17" spans="1:10">
      <c r="A17" s="58" t="s">
        <v>1337</v>
      </c>
      <c r="B17" s="54">
        <v>8402</v>
      </c>
      <c r="C17" s="65" t="s">
        <v>110</v>
      </c>
      <c r="D17" s="72">
        <v>44560</v>
      </c>
      <c r="E17" s="66">
        <v>6089.9243900000001</v>
      </c>
      <c r="F17" s="67">
        <v>99.982100000000003</v>
      </c>
      <c r="G17" s="66">
        <v>22.084201963999995</v>
      </c>
      <c r="H17" s="68">
        <v>2.0000000000000001E-4</v>
      </c>
      <c r="I17" s="68">
        <v>2.5320911737681498E-3</v>
      </c>
      <c r="J17" s="68">
        <v>5.8282288168634915E-6</v>
      </c>
    </row>
    <row r="18" spans="1:10">
      <c r="A18" s="115" t="s">
        <v>1940</v>
      </c>
      <c r="B18" s="116" t="s">
        <v>1940</v>
      </c>
      <c r="C18" s="116" t="s">
        <v>1940</v>
      </c>
      <c r="D18" s="116" t="s">
        <v>1940</v>
      </c>
      <c r="E18" s="116" t="s">
        <v>1940</v>
      </c>
      <c r="F18" s="116" t="s">
        <v>1940</v>
      </c>
      <c r="G18" s="116" t="s">
        <v>1940</v>
      </c>
      <c r="H18" s="116" t="s">
        <v>1940</v>
      </c>
      <c r="I18" s="116" t="s">
        <v>1940</v>
      </c>
      <c r="J18" s="116" t="s">
        <v>1940</v>
      </c>
    </row>
    <row r="19" spans="1:10">
      <c r="A19" s="59" t="s">
        <v>160</v>
      </c>
      <c r="B19" s="116" t="s">
        <v>1940</v>
      </c>
      <c r="C19" s="116" t="s">
        <v>1940</v>
      </c>
      <c r="D19" s="116" t="s">
        <v>1940</v>
      </c>
      <c r="E19" s="116" t="s">
        <v>1940</v>
      </c>
      <c r="F19" s="116" t="s">
        <v>1940</v>
      </c>
      <c r="G19" s="66">
        <v>1007.51835224</v>
      </c>
      <c r="H19" s="116" t="s">
        <v>1940</v>
      </c>
      <c r="I19" s="68">
        <v>0.11551824835124183</v>
      </c>
      <c r="J19" s="68">
        <v>2.6589357874992088E-4</v>
      </c>
    </row>
    <row r="20" spans="1:10">
      <c r="A20" s="58" t="s">
        <v>1338</v>
      </c>
      <c r="B20" s="54">
        <v>992880</v>
      </c>
      <c r="C20" s="65" t="s">
        <v>111</v>
      </c>
      <c r="D20" s="72">
        <v>45158</v>
      </c>
      <c r="E20" s="66">
        <v>612.052279</v>
      </c>
      <c r="F20" s="67">
        <v>164613.12</v>
      </c>
      <c r="G20" s="66">
        <v>1007.51835224</v>
      </c>
      <c r="H20" s="68">
        <v>4.6402750492797574E-7</v>
      </c>
      <c r="I20" s="68">
        <v>0.11551824835124183</v>
      </c>
      <c r="J20" s="68">
        <v>2.6589357874992088E-4</v>
      </c>
    </row>
    <row r="21" spans="1:10">
      <c r="A21" s="115" t="s">
        <v>1940</v>
      </c>
      <c r="B21" s="116" t="s">
        <v>1940</v>
      </c>
      <c r="C21" s="116" t="s">
        <v>1940</v>
      </c>
      <c r="D21" s="116" t="s">
        <v>1940</v>
      </c>
      <c r="E21" s="116" t="s">
        <v>1940</v>
      </c>
      <c r="F21" s="116" t="s">
        <v>1940</v>
      </c>
      <c r="G21" s="116" t="s">
        <v>1940</v>
      </c>
      <c r="H21" s="116" t="s">
        <v>1940</v>
      </c>
      <c r="I21" s="116" t="s">
        <v>1940</v>
      </c>
      <c r="J21" s="116" t="s">
        <v>1940</v>
      </c>
    </row>
    <row r="22" spans="1:10">
      <c r="A22" s="57" t="s">
        <v>161</v>
      </c>
      <c r="B22" s="113" t="s">
        <v>1940</v>
      </c>
      <c r="C22" s="113" t="s">
        <v>1940</v>
      </c>
      <c r="D22" s="113" t="s">
        <v>1940</v>
      </c>
      <c r="E22" s="113" t="s">
        <v>1940</v>
      </c>
      <c r="F22" s="113" t="s">
        <v>1940</v>
      </c>
      <c r="G22" s="63">
        <v>1394.7255819569998</v>
      </c>
      <c r="H22" s="113" t="s">
        <v>1940</v>
      </c>
      <c r="I22" s="64">
        <v>0.15991396662912563</v>
      </c>
      <c r="J22" s="64">
        <v>3.6808121215470746E-4</v>
      </c>
    </row>
    <row r="23" spans="1:10">
      <c r="A23" s="58" t="s">
        <v>1339</v>
      </c>
      <c r="B23" s="54">
        <v>5272</v>
      </c>
      <c r="C23" s="65" t="s">
        <v>110</v>
      </c>
      <c r="D23" s="72">
        <v>42403</v>
      </c>
      <c r="E23" s="66">
        <v>75083.346948999999</v>
      </c>
      <c r="F23" s="67">
        <v>113.42319999999999</v>
      </c>
      <c r="G23" s="66">
        <v>308.88233734199997</v>
      </c>
      <c r="H23" s="68">
        <v>1E-4</v>
      </c>
      <c r="I23" s="68">
        <v>3.5415281991692735E-2</v>
      </c>
      <c r="J23" s="68">
        <v>8.1516956893049847E-5</v>
      </c>
    </row>
    <row r="24" spans="1:10">
      <c r="A24" s="58" t="s">
        <v>1340</v>
      </c>
      <c r="B24" s="54">
        <v>7038</v>
      </c>
      <c r="C24" s="65" t="s">
        <v>110</v>
      </c>
      <c r="D24" s="72">
        <v>43556</v>
      </c>
      <c r="E24" s="66">
        <v>111929.53685400001</v>
      </c>
      <c r="F24" s="67">
        <v>117.4562</v>
      </c>
      <c r="G24" s="66">
        <v>476.83509131799991</v>
      </c>
      <c r="H24" s="68">
        <v>2.0000000000000001E-4</v>
      </c>
      <c r="I24" s="68">
        <v>5.4672110318382053E-2</v>
      </c>
      <c r="J24" s="68">
        <v>1.2584126991057172E-4</v>
      </c>
    </row>
    <row r="25" spans="1:10">
      <c r="A25" s="58" t="s">
        <v>1341</v>
      </c>
      <c r="B25" s="54">
        <v>9290</v>
      </c>
      <c r="C25" s="65" t="s">
        <v>110</v>
      </c>
      <c r="D25" s="72">
        <v>44853</v>
      </c>
      <c r="E25" s="66">
        <v>10219.782342</v>
      </c>
      <c r="F25" s="67">
        <v>111.11109999999999</v>
      </c>
      <c r="G25" s="66">
        <v>41.185718803</v>
      </c>
      <c r="H25" s="68">
        <v>1E-4</v>
      </c>
      <c r="I25" s="68">
        <v>4.7221989382442899E-3</v>
      </c>
      <c r="J25" s="68">
        <v>1.086929894782596E-5</v>
      </c>
    </row>
    <row r="26" spans="1:10">
      <c r="A26" s="58" t="s">
        <v>1342</v>
      </c>
      <c r="B26" s="54">
        <v>6662</v>
      </c>
      <c r="C26" s="65" t="s">
        <v>110</v>
      </c>
      <c r="D26" s="72">
        <v>43556</v>
      </c>
      <c r="E26" s="66">
        <v>60344.174985999998</v>
      </c>
      <c r="F26" s="67">
        <v>133.20480000000001</v>
      </c>
      <c r="G26" s="66">
        <v>291.54311160000003</v>
      </c>
      <c r="H26" s="68">
        <v>4.0000000000000002E-4</v>
      </c>
      <c r="I26" s="68">
        <v>3.3427231867315985E-2</v>
      </c>
      <c r="J26" s="68">
        <v>7.6940971974221397E-5</v>
      </c>
    </row>
    <row r="27" spans="1:10">
      <c r="A27" s="58" t="s">
        <v>1343</v>
      </c>
      <c r="B27" s="54">
        <v>5289</v>
      </c>
      <c r="C27" s="65" t="s">
        <v>110</v>
      </c>
      <c r="D27" s="72">
        <v>42736</v>
      </c>
      <c r="E27" s="66">
        <v>54197.014884999997</v>
      </c>
      <c r="F27" s="67">
        <v>112.22150000000001</v>
      </c>
      <c r="G27" s="66">
        <v>220.596689959</v>
      </c>
      <c r="H27" s="68">
        <v>2.9999999999999997E-4</v>
      </c>
      <c r="I27" s="68">
        <v>2.5292783163194818E-2</v>
      </c>
      <c r="J27" s="68">
        <v>5.8217543356086716E-5</v>
      </c>
    </row>
    <row r="28" spans="1:10">
      <c r="A28" s="58" t="s">
        <v>1344</v>
      </c>
      <c r="B28" s="54">
        <v>8405</v>
      </c>
      <c r="C28" s="65" t="s">
        <v>110</v>
      </c>
      <c r="D28" s="72">
        <v>44581</v>
      </c>
      <c r="E28" s="66">
        <v>9070.4888769999998</v>
      </c>
      <c r="F28" s="67">
        <v>108.9652</v>
      </c>
      <c r="G28" s="66">
        <v>35.848094179</v>
      </c>
      <c r="H28" s="68">
        <v>2.9999999999999997E-4</v>
      </c>
      <c r="I28" s="68">
        <v>4.1102070618183424E-3</v>
      </c>
      <c r="J28" s="68">
        <v>9.4606495568310599E-6</v>
      </c>
    </row>
    <row r="29" spans="1:10">
      <c r="A29" s="58" t="s">
        <v>1345</v>
      </c>
      <c r="B29" s="54">
        <v>5230</v>
      </c>
      <c r="C29" s="65" t="s">
        <v>110</v>
      </c>
      <c r="D29" s="72">
        <v>40372</v>
      </c>
      <c r="E29" s="66">
        <v>29301.247692000001</v>
      </c>
      <c r="F29" s="67">
        <v>18.6633</v>
      </c>
      <c r="G29" s="66">
        <v>19.834538756000001</v>
      </c>
      <c r="H29" s="68">
        <v>2.9999999999999997E-4</v>
      </c>
      <c r="I29" s="68">
        <v>2.2741532884774118E-3</v>
      </c>
      <c r="J29" s="68">
        <v>5.2345215161207887E-6</v>
      </c>
    </row>
    <row r="30" spans="1:10">
      <c r="A30" s="115" t="s">
        <v>1940</v>
      </c>
      <c r="B30" s="116" t="s">
        <v>1940</v>
      </c>
      <c r="C30" s="116" t="s">
        <v>1940</v>
      </c>
      <c r="D30" s="116" t="s">
        <v>1940</v>
      </c>
      <c r="E30" s="116" t="s">
        <v>1940</v>
      </c>
      <c r="F30" s="116" t="s">
        <v>1940</v>
      </c>
      <c r="G30" s="116" t="s">
        <v>1940</v>
      </c>
      <c r="H30" s="116" t="s">
        <v>1940</v>
      </c>
      <c r="I30" s="116" t="s">
        <v>1940</v>
      </c>
      <c r="J30" s="116" t="s">
        <v>1940</v>
      </c>
    </row>
    <row r="31" spans="1:10">
      <c r="A31" s="56" t="s">
        <v>1346</v>
      </c>
      <c r="B31" s="113" t="s">
        <v>1940</v>
      </c>
      <c r="C31" s="113" t="s">
        <v>1940</v>
      </c>
      <c r="D31" s="113" t="s">
        <v>1940</v>
      </c>
      <c r="E31" s="113" t="s">
        <v>1940</v>
      </c>
      <c r="F31" s="113" t="s">
        <v>1940</v>
      </c>
      <c r="G31" s="63">
        <v>5786.0324140640014</v>
      </c>
      <c r="H31" s="113" t="s">
        <v>1940</v>
      </c>
      <c r="I31" s="64">
        <v>0.66340461976712806</v>
      </c>
      <c r="J31" s="64">
        <v>1.526988428466903E-3</v>
      </c>
    </row>
    <row r="32" spans="1:10">
      <c r="A32" s="57" t="s">
        <v>158</v>
      </c>
      <c r="B32" s="113" t="s">
        <v>1940</v>
      </c>
      <c r="C32" s="113" t="s">
        <v>1940</v>
      </c>
      <c r="D32" s="113" t="s">
        <v>1940</v>
      </c>
      <c r="E32" s="113" t="s">
        <v>1940</v>
      </c>
      <c r="F32" s="113" t="s">
        <v>1940</v>
      </c>
      <c r="G32" s="63">
        <v>571.90531578300011</v>
      </c>
      <c r="H32" s="113" t="s">
        <v>1940</v>
      </c>
      <c r="I32" s="64">
        <v>6.5572503126254303E-2</v>
      </c>
      <c r="J32" s="64">
        <v>1.5093119721497838E-4</v>
      </c>
    </row>
    <row r="33" spans="1:10">
      <c r="A33" s="58" t="s">
        <v>1347</v>
      </c>
      <c r="B33" s="54">
        <v>8888</v>
      </c>
      <c r="C33" s="65" t="s">
        <v>110</v>
      </c>
      <c r="D33" s="72">
        <v>44476</v>
      </c>
      <c r="E33" s="66">
        <v>6273.3996900000002</v>
      </c>
      <c r="F33" s="67">
        <v>89.915700000000001</v>
      </c>
      <c r="G33" s="66">
        <v>20.459077243999999</v>
      </c>
      <c r="H33" s="68">
        <v>5.9999999999999995E-4</v>
      </c>
      <c r="I33" s="68">
        <v>2.3457605123074223E-3</v>
      </c>
      <c r="J33" s="68">
        <v>5.3993431030151453E-6</v>
      </c>
    </row>
    <row r="34" spans="1:10">
      <c r="A34" s="58" t="s">
        <v>1348</v>
      </c>
      <c r="B34" s="54">
        <v>84032</v>
      </c>
      <c r="C34" s="65" t="s">
        <v>110</v>
      </c>
      <c r="D34" s="72">
        <v>44314</v>
      </c>
      <c r="E34" s="66">
        <v>29658.07</v>
      </c>
      <c r="F34" s="67">
        <v>100</v>
      </c>
      <c r="G34" s="66">
        <v>107.56981</v>
      </c>
      <c r="H34" s="68">
        <v>0</v>
      </c>
      <c r="I34" s="68">
        <v>1.2333548067932212E-2</v>
      </c>
      <c r="J34" s="68">
        <v>2.8388685608315092E-5</v>
      </c>
    </row>
    <row r="35" spans="1:10">
      <c r="A35" s="58" t="s">
        <v>1349</v>
      </c>
      <c r="B35" s="54">
        <v>84034</v>
      </c>
      <c r="C35" s="65" t="s">
        <v>110</v>
      </c>
      <c r="D35" s="72">
        <v>44314</v>
      </c>
      <c r="E35" s="66">
        <v>17066.12</v>
      </c>
      <c r="F35" s="67">
        <v>100</v>
      </c>
      <c r="G35" s="66">
        <v>61.898820000000001</v>
      </c>
      <c r="H35" s="68">
        <v>0</v>
      </c>
      <c r="I35" s="68">
        <v>7.0970848774231697E-3</v>
      </c>
      <c r="J35" s="68">
        <v>1.6335681363625039E-5</v>
      </c>
    </row>
    <row r="36" spans="1:10">
      <c r="A36" s="58" t="s">
        <v>1350</v>
      </c>
      <c r="B36" s="54">
        <v>9239</v>
      </c>
      <c r="C36" s="65" t="s">
        <v>110</v>
      </c>
      <c r="D36" s="72">
        <v>44742</v>
      </c>
      <c r="E36" s="66">
        <v>14197.513270000001</v>
      </c>
      <c r="F36" s="67">
        <v>106.13509999999999</v>
      </c>
      <c r="G36" s="66">
        <v>54.653612406000001</v>
      </c>
      <c r="H36" s="68">
        <v>1E-4</v>
      </c>
      <c r="I36" s="68">
        <v>6.2663767435820255E-3</v>
      </c>
      <c r="J36" s="68">
        <v>1.4423602867316057E-5</v>
      </c>
    </row>
    <row r="37" spans="1:10">
      <c r="A37" s="58" t="s">
        <v>1351</v>
      </c>
      <c r="B37" s="54">
        <v>97211</v>
      </c>
      <c r="C37" s="65" t="s">
        <v>110</v>
      </c>
      <c r="D37" s="72">
        <v>45166</v>
      </c>
      <c r="E37" s="66">
        <v>9846.89</v>
      </c>
      <c r="F37" s="67">
        <v>100</v>
      </c>
      <c r="G37" s="66">
        <v>35.714669999999998</v>
      </c>
      <c r="H37" s="68">
        <v>1E-4</v>
      </c>
      <c r="I37" s="68">
        <v>4.0949091494661607E-3</v>
      </c>
      <c r="J37" s="68">
        <v>9.4254376598296746E-6</v>
      </c>
    </row>
    <row r="38" spans="1:10">
      <c r="A38" s="58" t="s">
        <v>1919</v>
      </c>
      <c r="B38" s="54">
        <v>9616</v>
      </c>
      <c r="C38" s="65" t="s">
        <v>110</v>
      </c>
      <c r="D38" s="72">
        <v>45093</v>
      </c>
      <c r="E38" s="66">
        <v>3111.5463209999998</v>
      </c>
      <c r="F38" s="67">
        <v>98.447900000000004</v>
      </c>
      <c r="G38" s="66">
        <v>11.110414967000001</v>
      </c>
      <c r="H38" s="68">
        <v>5.9999999999999995E-4</v>
      </c>
      <c r="I38" s="68">
        <v>1.2738782103470106E-3</v>
      </c>
      <c r="J38" s="68">
        <v>2.9321431122364306E-6</v>
      </c>
    </row>
    <row r="39" spans="1:10">
      <c r="A39" s="58" t="s">
        <v>1352</v>
      </c>
      <c r="B39" s="54">
        <v>8338</v>
      </c>
      <c r="C39" s="65" t="s">
        <v>110</v>
      </c>
      <c r="D39" s="72">
        <v>44561</v>
      </c>
      <c r="E39" s="66">
        <v>9850.7592120000008</v>
      </c>
      <c r="F39" s="67">
        <v>80.141499999999994</v>
      </c>
      <c r="G39" s="66">
        <v>28.633518994999999</v>
      </c>
      <c r="H39" s="68">
        <v>4.0000000000000002E-4</v>
      </c>
      <c r="I39" s="68">
        <v>3.2830111243933825E-3</v>
      </c>
      <c r="J39" s="68">
        <v>7.5566552419193947E-6</v>
      </c>
    </row>
    <row r="40" spans="1:10">
      <c r="A40" s="58" t="s">
        <v>1353</v>
      </c>
      <c r="B40" s="54">
        <v>84031</v>
      </c>
      <c r="C40" s="65" t="s">
        <v>110</v>
      </c>
      <c r="D40" s="72">
        <v>44314</v>
      </c>
      <c r="E40" s="66">
        <v>17849.689999999999</v>
      </c>
      <c r="F40" s="67">
        <v>100</v>
      </c>
      <c r="G40" s="66">
        <v>64.740819999999999</v>
      </c>
      <c r="H40" s="68">
        <v>0</v>
      </c>
      <c r="I40" s="68">
        <v>7.4229378617229778E-3</v>
      </c>
      <c r="J40" s="68">
        <v>1.7085711920514853E-5</v>
      </c>
    </row>
    <row r="41" spans="1:10">
      <c r="A41" s="58" t="s">
        <v>1354</v>
      </c>
      <c r="B41" s="54">
        <v>84033</v>
      </c>
      <c r="C41" s="65" t="s">
        <v>110</v>
      </c>
      <c r="D41" s="72">
        <v>44314</v>
      </c>
      <c r="E41" s="66">
        <v>17487.29</v>
      </c>
      <c r="F41" s="67">
        <v>100</v>
      </c>
      <c r="G41" s="66">
        <v>63.426400000000001</v>
      </c>
      <c r="H41" s="68">
        <v>0</v>
      </c>
      <c r="I41" s="68">
        <v>7.2722314297654295E-3</v>
      </c>
      <c r="J41" s="68">
        <v>1.6738824107500389E-5</v>
      </c>
    </row>
    <row r="42" spans="1:10">
      <c r="A42" s="58" t="s">
        <v>1355</v>
      </c>
      <c r="B42" s="54">
        <v>84036</v>
      </c>
      <c r="C42" s="65" t="s">
        <v>110</v>
      </c>
      <c r="D42" s="72">
        <v>44314</v>
      </c>
      <c r="E42" s="66">
        <v>26690.3</v>
      </c>
      <c r="F42" s="67">
        <v>100</v>
      </c>
      <c r="G42" s="66">
        <v>96.805720000000008</v>
      </c>
      <c r="H42" s="68">
        <v>0</v>
      </c>
      <c r="I42" s="68">
        <v>1.1099378170053352E-2</v>
      </c>
      <c r="J42" s="68">
        <v>2.55479409154537E-5</v>
      </c>
    </row>
    <row r="43" spans="1:10">
      <c r="A43" s="58" t="s">
        <v>1356</v>
      </c>
      <c r="B43" s="54">
        <v>84035</v>
      </c>
      <c r="C43" s="65" t="s">
        <v>110</v>
      </c>
      <c r="D43" s="72">
        <v>44314</v>
      </c>
      <c r="E43" s="66">
        <v>7414.52</v>
      </c>
      <c r="F43" s="67">
        <v>100</v>
      </c>
      <c r="G43" s="66">
        <v>26.89245</v>
      </c>
      <c r="H43" s="68">
        <v>0</v>
      </c>
      <c r="I43" s="68">
        <v>3.0833867303424966E-3</v>
      </c>
      <c r="J43" s="68">
        <v>7.0971707423052363E-6</v>
      </c>
    </row>
    <row r="44" spans="1:10">
      <c r="A44" s="115" t="s">
        <v>1940</v>
      </c>
      <c r="B44" s="116" t="s">
        <v>1940</v>
      </c>
      <c r="C44" s="116" t="s">
        <v>1940</v>
      </c>
      <c r="D44" s="116" t="s">
        <v>1940</v>
      </c>
      <c r="E44" s="116" t="s">
        <v>1940</v>
      </c>
      <c r="F44" s="116" t="s">
        <v>1940</v>
      </c>
      <c r="G44" s="116" t="s">
        <v>1940</v>
      </c>
      <c r="H44" s="116" t="s">
        <v>1940</v>
      </c>
      <c r="I44" s="116" t="s">
        <v>1940</v>
      </c>
      <c r="J44" s="116" t="s">
        <v>1940</v>
      </c>
    </row>
    <row r="45" spans="1:10">
      <c r="A45" s="57" t="s">
        <v>1357</v>
      </c>
      <c r="B45" s="116" t="s">
        <v>1940</v>
      </c>
      <c r="C45" s="116" t="s">
        <v>1940</v>
      </c>
      <c r="D45" s="116" t="s">
        <v>1940</v>
      </c>
      <c r="E45" s="116" t="s">
        <v>1940</v>
      </c>
      <c r="F45" s="116" t="s">
        <v>1940</v>
      </c>
      <c r="G45" s="66">
        <v>1732.3602635310001</v>
      </c>
      <c r="H45" s="116" t="s">
        <v>1940</v>
      </c>
      <c r="I45" s="68">
        <v>0.19862588379802198</v>
      </c>
      <c r="J45" s="68">
        <v>4.5718618338843811E-4</v>
      </c>
    </row>
    <row r="46" spans="1:10">
      <c r="A46" s="58" t="s">
        <v>1358</v>
      </c>
      <c r="B46" s="54" t="s">
        <v>1359</v>
      </c>
      <c r="C46" s="65" t="s">
        <v>110</v>
      </c>
      <c r="D46" s="72">
        <v>44616</v>
      </c>
      <c r="E46" s="66">
        <v>263.06621999999999</v>
      </c>
      <c r="F46" s="67">
        <v>100927.1</v>
      </c>
      <c r="G46" s="66">
        <v>962.98702273200013</v>
      </c>
      <c r="H46" s="68">
        <v>3.4148475983404261E-4</v>
      </c>
      <c r="I46" s="68">
        <v>0.11041245432765989</v>
      </c>
      <c r="J46" s="68">
        <v>2.5414134163875656E-4</v>
      </c>
    </row>
    <row r="47" spans="1:10">
      <c r="A47" s="58" t="s">
        <v>1360</v>
      </c>
      <c r="B47" s="54">
        <v>9628</v>
      </c>
      <c r="C47" s="65" t="s">
        <v>110</v>
      </c>
      <c r="D47" s="72">
        <v>45103</v>
      </c>
      <c r="E47" s="66">
        <v>88.804141000000001</v>
      </c>
      <c r="F47" s="67">
        <v>130547.18</v>
      </c>
      <c r="G47" s="66">
        <v>420.48260194400001</v>
      </c>
      <c r="H47" s="68">
        <v>2.8560572422926074E-3</v>
      </c>
      <c r="I47" s="68">
        <v>4.8210946759183922E-2</v>
      </c>
      <c r="J47" s="68">
        <v>1.1096931741679675E-4</v>
      </c>
    </row>
    <row r="48" spans="1:10">
      <c r="A48" s="58" t="s">
        <v>1361</v>
      </c>
      <c r="B48" s="54">
        <v>9768</v>
      </c>
      <c r="C48" s="65" t="s">
        <v>110</v>
      </c>
      <c r="D48" s="72">
        <v>45103</v>
      </c>
      <c r="E48" s="66">
        <v>73.619082000000006</v>
      </c>
      <c r="F48" s="67">
        <v>130662.52</v>
      </c>
      <c r="G48" s="66">
        <v>348.89063885499996</v>
      </c>
      <c r="H48" s="68">
        <v>2.3697808928670608E-3</v>
      </c>
      <c r="I48" s="68">
        <v>4.0002482711178157E-2</v>
      </c>
      <c r="J48" s="68">
        <v>9.2075524332884811E-5</v>
      </c>
    </row>
    <row r="49" spans="1:10">
      <c r="A49" s="115" t="s">
        <v>1940</v>
      </c>
      <c r="B49" s="116" t="s">
        <v>1940</v>
      </c>
      <c r="C49" s="116" t="s">
        <v>1940</v>
      </c>
      <c r="D49" s="116" t="s">
        <v>1940</v>
      </c>
      <c r="E49" s="116" t="s">
        <v>1940</v>
      </c>
      <c r="F49" s="116" t="s">
        <v>1940</v>
      </c>
      <c r="G49" s="116" t="s">
        <v>1940</v>
      </c>
      <c r="H49" s="116" t="s">
        <v>1940</v>
      </c>
      <c r="I49" s="116" t="s">
        <v>1940</v>
      </c>
      <c r="J49" s="116" t="s">
        <v>1940</v>
      </c>
    </row>
    <row r="50" spans="1:10">
      <c r="A50" s="57" t="s">
        <v>161</v>
      </c>
      <c r="B50" s="113" t="s">
        <v>1940</v>
      </c>
      <c r="C50" s="113" t="s">
        <v>1940</v>
      </c>
      <c r="D50" s="113" t="s">
        <v>1940</v>
      </c>
      <c r="E50" s="113" t="s">
        <v>1940</v>
      </c>
      <c r="F50" s="113" t="s">
        <v>1940</v>
      </c>
      <c r="G50" s="63">
        <v>3481.7668347500007</v>
      </c>
      <c r="H50" s="113" t="s">
        <v>1940</v>
      </c>
      <c r="I50" s="64">
        <v>0.39920623284285173</v>
      </c>
      <c r="J50" s="64">
        <v>9.1887104786348643E-4</v>
      </c>
    </row>
    <row r="51" spans="1:10">
      <c r="A51" s="58" t="s">
        <v>1362</v>
      </c>
      <c r="B51" s="54">
        <v>7055</v>
      </c>
      <c r="C51" s="65" t="s">
        <v>110</v>
      </c>
      <c r="D51" s="72">
        <v>43914</v>
      </c>
      <c r="E51" s="66">
        <v>117657.74423799998</v>
      </c>
      <c r="F51" s="67">
        <v>113.4684</v>
      </c>
      <c r="G51" s="66">
        <v>484.22031317999995</v>
      </c>
      <c r="H51" s="68">
        <v>5.9999999999999995E-4</v>
      </c>
      <c r="I51" s="68">
        <v>5.5518871959285961E-2</v>
      </c>
      <c r="J51" s="68">
        <v>1.2779029949041364E-4</v>
      </c>
    </row>
    <row r="52" spans="1:10">
      <c r="A52" s="58" t="s">
        <v>1363</v>
      </c>
      <c r="B52" s="54">
        <v>5271</v>
      </c>
      <c r="C52" s="65" t="s">
        <v>110</v>
      </c>
      <c r="D52" s="72">
        <v>42352</v>
      </c>
      <c r="E52" s="66">
        <v>75764.824126000007</v>
      </c>
      <c r="F52" s="67">
        <v>84.997500000000002</v>
      </c>
      <c r="G52" s="66">
        <v>233.57229444900003</v>
      </c>
      <c r="H52" s="68">
        <v>5.9999999999999995E-4</v>
      </c>
      <c r="I52" s="68">
        <v>2.6780516958465929E-2</v>
      </c>
      <c r="J52" s="68">
        <v>6.1641927543847693E-5</v>
      </c>
    </row>
    <row r="53" spans="1:10">
      <c r="A53" s="58" t="s">
        <v>1364</v>
      </c>
      <c r="B53" s="54">
        <v>60831</v>
      </c>
      <c r="C53" s="65" t="s">
        <v>110</v>
      </c>
      <c r="D53" s="72">
        <v>42555</v>
      </c>
      <c r="E53" s="66">
        <v>11781.32</v>
      </c>
      <c r="F53" s="67">
        <v>100</v>
      </c>
      <c r="G53" s="66">
        <v>42.73086</v>
      </c>
      <c r="H53" s="68">
        <v>0</v>
      </c>
      <c r="I53" s="68">
        <v>4.8993589910968681E-3</v>
      </c>
      <c r="J53" s="68">
        <v>1.1277076256924941E-5</v>
      </c>
    </row>
    <row r="54" spans="1:10">
      <c r="A54" s="58" t="s">
        <v>1365</v>
      </c>
      <c r="B54" s="54">
        <v>8843</v>
      </c>
      <c r="C54" s="65" t="s">
        <v>110</v>
      </c>
      <c r="D54" s="72">
        <v>44562</v>
      </c>
      <c r="E54" s="66">
        <v>21080.743706000001</v>
      </c>
      <c r="F54" s="67">
        <v>109.55670000000001</v>
      </c>
      <c r="G54" s="66">
        <v>83.766896506000009</v>
      </c>
      <c r="H54" s="68">
        <v>0</v>
      </c>
      <c r="I54" s="68">
        <v>9.6043959225943967E-3</v>
      </c>
      <c r="J54" s="68">
        <v>2.2106872637342227E-5</v>
      </c>
    </row>
    <row r="55" spans="1:10">
      <c r="A55" s="58" t="s">
        <v>1366</v>
      </c>
      <c r="B55" s="54">
        <v>9391</v>
      </c>
      <c r="C55" s="65" t="s">
        <v>112</v>
      </c>
      <c r="D55" s="72">
        <v>44608</v>
      </c>
      <c r="E55" s="66">
        <v>58479.291972999999</v>
      </c>
      <c r="F55" s="67">
        <v>96.610600000000005</v>
      </c>
      <c r="G55" s="66">
        <v>226.64414685800003</v>
      </c>
      <c r="H55" s="68">
        <v>0</v>
      </c>
      <c r="I55" s="68">
        <v>2.5986161726869562E-2</v>
      </c>
      <c r="J55" s="68">
        <v>5.9813524167390066E-5</v>
      </c>
    </row>
    <row r="56" spans="1:10">
      <c r="A56" s="58" t="s">
        <v>1367</v>
      </c>
      <c r="B56" s="54">
        <v>8337</v>
      </c>
      <c r="C56" s="65" t="s">
        <v>110</v>
      </c>
      <c r="D56" s="72">
        <v>44470</v>
      </c>
      <c r="E56" s="66">
        <v>44965.297451999999</v>
      </c>
      <c r="F56" s="67">
        <v>151.66829999999999</v>
      </c>
      <c r="G56" s="66">
        <v>247.35451676999998</v>
      </c>
      <c r="H56" s="68">
        <v>1E-4</v>
      </c>
      <c r="I56" s="68">
        <v>2.8360734507227807E-2</v>
      </c>
      <c r="J56" s="68">
        <v>6.5279185771363105E-5</v>
      </c>
    </row>
    <row r="57" spans="1:10">
      <c r="A57" s="58" t="s">
        <v>1368</v>
      </c>
      <c r="B57" s="54">
        <v>60832</v>
      </c>
      <c r="C57" s="65" t="s">
        <v>110</v>
      </c>
      <c r="D57" s="72">
        <v>42555</v>
      </c>
      <c r="E57" s="66">
        <v>999.11</v>
      </c>
      <c r="F57" s="67">
        <v>100</v>
      </c>
      <c r="G57" s="66">
        <v>3.6237699999999999</v>
      </c>
      <c r="H57" s="68">
        <v>1E-4</v>
      </c>
      <c r="I57" s="68">
        <v>4.1548777935120188E-4</v>
      </c>
      <c r="J57" s="68">
        <v>9.5634702010577107E-7</v>
      </c>
    </row>
    <row r="58" spans="1:10">
      <c r="A58" s="58" t="s">
        <v>1369</v>
      </c>
      <c r="B58" s="54">
        <v>9697</v>
      </c>
      <c r="C58" s="65" t="s">
        <v>110</v>
      </c>
      <c r="D58" s="72">
        <v>45014</v>
      </c>
      <c r="E58" s="66">
        <v>18376.328587</v>
      </c>
      <c r="F58" s="67">
        <v>104.8687</v>
      </c>
      <c r="G58" s="66">
        <v>69.895978147000008</v>
      </c>
      <c r="H58" s="68">
        <v>1E-4</v>
      </c>
      <c r="I58" s="68">
        <v>8.0140088211661242E-3</v>
      </c>
      <c r="J58" s="68">
        <v>1.8446206690342256E-5</v>
      </c>
    </row>
    <row r="59" spans="1:10">
      <c r="A59" s="58" t="s">
        <v>1370</v>
      </c>
      <c r="B59" s="54">
        <v>60833</v>
      </c>
      <c r="C59" s="65" t="s">
        <v>110</v>
      </c>
      <c r="D59" s="72">
        <v>42555</v>
      </c>
      <c r="E59" s="66">
        <v>77380.639999999999</v>
      </c>
      <c r="F59" s="67">
        <v>100</v>
      </c>
      <c r="G59" s="66">
        <v>280.65957000000003</v>
      </c>
      <c r="H59" s="68">
        <v>0</v>
      </c>
      <c r="I59" s="68">
        <v>3.2179366100211437E-2</v>
      </c>
      <c r="J59" s="68">
        <v>7.4068702879505897E-5</v>
      </c>
    </row>
    <row r="60" spans="1:10">
      <c r="A60" s="58" t="s">
        <v>1371</v>
      </c>
      <c r="B60" s="54">
        <v>60834</v>
      </c>
      <c r="C60" s="65" t="s">
        <v>110</v>
      </c>
      <c r="D60" s="72">
        <v>42555</v>
      </c>
      <c r="E60" s="66">
        <v>8009.79</v>
      </c>
      <c r="F60" s="67">
        <v>100</v>
      </c>
      <c r="G60" s="66">
        <v>29.05152</v>
      </c>
      <c r="H60" s="68">
        <v>0</v>
      </c>
      <c r="I60" s="68">
        <v>3.3309375406212391E-3</v>
      </c>
      <c r="J60" s="68">
        <v>7.6669696425389072E-6</v>
      </c>
    </row>
    <row r="61" spans="1:10">
      <c r="A61" s="58" t="s">
        <v>1372</v>
      </c>
      <c r="B61" s="54">
        <v>62171</v>
      </c>
      <c r="C61" s="65" t="s">
        <v>110</v>
      </c>
      <c r="D61" s="72">
        <v>42549</v>
      </c>
      <c r="E61" s="66">
        <v>10772.3</v>
      </c>
      <c r="F61" s="67">
        <v>100</v>
      </c>
      <c r="G61" s="66">
        <v>39.071120000000001</v>
      </c>
      <c r="H61" s="68">
        <v>0</v>
      </c>
      <c r="I61" s="68">
        <v>4.479747027422913E-3</v>
      </c>
      <c r="J61" s="68">
        <v>1.0311236415168458E-5</v>
      </c>
    </row>
    <row r="62" spans="1:10">
      <c r="A62" s="58" t="s">
        <v>1373</v>
      </c>
      <c r="B62" s="54">
        <v>62172</v>
      </c>
      <c r="C62" s="65" t="s">
        <v>110</v>
      </c>
      <c r="D62" s="72">
        <v>42549</v>
      </c>
      <c r="E62" s="66">
        <v>30045.78</v>
      </c>
      <c r="F62" s="67">
        <v>100</v>
      </c>
      <c r="G62" s="66">
        <v>108.97604</v>
      </c>
      <c r="H62" s="68">
        <v>0</v>
      </c>
      <c r="I62" s="68">
        <v>1.2494781087676024E-2</v>
      </c>
      <c r="J62" s="68">
        <v>2.8759802944703257E-5</v>
      </c>
    </row>
    <row r="63" spans="1:10">
      <c r="A63" s="58" t="s">
        <v>1374</v>
      </c>
      <c r="B63" s="54">
        <v>62173</v>
      </c>
      <c r="C63" s="65" t="s">
        <v>110</v>
      </c>
      <c r="D63" s="72">
        <v>42549</v>
      </c>
      <c r="E63" s="66">
        <v>75962.62</v>
      </c>
      <c r="F63" s="67">
        <v>100</v>
      </c>
      <c r="G63" s="66">
        <v>275.51640999999995</v>
      </c>
      <c r="H63" s="68">
        <v>1E-4</v>
      </c>
      <c r="I63" s="68">
        <v>3.1589670802980113E-2</v>
      </c>
      <c r="J63" s="68">
        <v>7.271137453363207E-5</v>
      </c>
    </row>
    <row r="64" spans="1:10">
      <c r="A64" s="58" t="s">
        <v>1375</v>
      </c>
      <c r="B64" s="54">
        <v>62174</v>
      </c>
      <c r="C64" s="65" t="s">
        <v>110</v>
      </c>
      <c r="D64" s="72">
        <v>42549</v>
      </c>
      <c r="E64" s="66">
        <v>21080.02</v>
      </c>
      <c r="F64" s="67">
        <v>100</v>
      </c>
      <c r="G64" s="66">
        <v>76.457239999999999</v>
      </c>
      <c r="H64" s="68">
        <v>0</v>
      </c>
      <c r="I64" s="68">
        <v>8.7662983199601197E-3</v>
      </c>
      <c r="J64" s="68">
        <v>2.0177785466382186E-5</v>
      </c>
    </row>
    <row r="65" spans="1:10">
      <c r="A65" s="58" t="s">
        <v>1376</v>
      </c>
      <c r="B65" s="54">
        <v>60837</v>
      </c>
      <c r="C65" s="65" t="s">
        <v>110</v>
      </c>
      <c r="D65" s="72">
        <v>42555</v>
      </c>
      <c r="E65" s="66">
        <v>9220.32</v>
      </c>
      <c r="F65" s="67">
        <v>100</v>
      </c>
      <c r="G65" s="66">
        <v>33.44211</v>
      </c>
      <c r="H65" s="68">
        <v>0</v>
      </c>
      <c r="I65" s="68">
        <v>3.8343460044976975E-3</v>
      </c>
      <c r="J65" s="68">
        <v>8.8256876801092268E-6</v>
      </c>
    </row>
    <row r="66" spans="1:10">
      <c r="A66" s="58" t="s">
        <v>1377</v>
      </c>
      <c r="B66" s="54">
        <v>62175</v>
      </c>
      <c r="C66" s="65" t="s">
        <v>110</v>
      </c>
      <c r="D66" s="72">
        <v>42549</v>
      </c>
      <c r="E66" s="66">
        <v>64314.71</v>
      </c>
      <c r="F66" s="67">
        <v>100</v>
      </c>
      <c r="G66" s="66">
        <v>233.26944</v>
      </c>
      <c r="H66" s="68">
        <v>0</v>
      </c>
      <c r="I66" s="68">
        <v>2.6745792811381081E-2</v>
      </c>
      <c r="J66" s="68">
        <v>6.1562001403439503E-5</v>
      </c>
    </row>
    <row r="67" spans="1:10">
      <c r="A67" s="58" t="s">
        <v>1378</v>
      </c>
      <c r="B67" s="54">
        <v>62176</v>
      </c>
      <c r="C67" s="65" t="s">
        <v>110</v>
      </c>
      <c r="D67" s="72">
        <v>42549</v>
      </c>
      <c r="E67" s="66">
        <v>18778.73</v>
      </c>
      <c r="F67" s="67">
        <v>100</v>
      </c>
      <c r="G67" s="66">
        <v>68.110439999999997</v>
      </c>
      <c r="H67" s="68">
        <v>0</v>
      </c>
      <c r="I67" s="68">
        <v>7.8092857621298462E-3</v>
      </c>
      <c r="J67" s="68">
        <v>1.7974986362846683E-5</v>
      </c>
    </row>
    <row r="68" spans="1:10">
      <c r="A68" s="58" t="s">
        <v>1379</v>
      </c>
      <c r="B68" s="54">
        <v>9457</v>
      </c>
      <c r="C68" s="65" t="s">
        <v>110</v>
      </c>
      <c r="D68" s="72">
        <v>44893</v>
      </c>
      <c r="E68" s="66">
        <v>1994.0548429999999</v>
      </c>
      <c r="F68" s="67">
        <v>82.376199999999997</v>
      </c>
      <c r="G68" s="66">
        <v>5.9578067050000003</v>
      </c>
      <c r="H68" s="68">
        <v>1E-3</v>
      </c>
      <c r="I68" s="68">
        <v>6.8309961108573426E-4</v>
      </c>
      <c r="J68" s="68">
        <v>1.5723212810672127E-6</v>
      </c>
    </row>
    <row r="69" spans="1:10">
      <c r="A69" s="58" t="s">
        <v>1380</v>
      </c>
      <c r="B69" s="54">
        <v>62177</v>
      </c>
      <c r="C69" s="65" t="s">
        <v>110</v>
      </c>
      <c r="D69" s="72">
        <v>42549</v>
      </c>
      <c r="E69" s="66">
        <v>48266.37</v>
      </c>
      <c r="F69" s="67">
        <v>100</v>
      </c>
      <c r="G69" s="66">
        <v>175.06211999999999</v>
      </c>
      <c r="H69" s="68">
        <v>0</v>
      </c>
      <c r="I69" s="68">
        <v>2.0071961379257961E-2</v>
      </c>
      <c r="J69" s="68">
        <v>4.6200541644585315E-5</v>
      </c>
    </row>
    <row r="70" spans="1:10">
      <c r="A70" s="58" t="s">
        <v>1381</v>
      </c>
      <c r="B70" s="54">
        <v>60838</v>
      </c>
      <c r="C70" s="65" t="s">
        <v>110</v>
      </c>
      <c r="D70" s="72">
        <v>42555</v>
      </c>
      <c r="E70" s="66">
        <v>10657.38</v>
      </c>
      <c r="F70" s="67">
        <v>100</v>
      </c>
      <c r="G70" s="66">
        <v>38.654319999999998</v>
      </c>
      <c r="H70" s="68">
        <v>0</v>
      </c>
      <c r="I70" s="68">
        <v>4.431958313891541E-3</v>
      </c>
      <c r="J70" s="68">
        <v>1.0201238971075678E-5</v>
      </c>
    </row>
    <row r="71" spans="1:10">
      <c r="A71" s="58" t="s">
        <v>1355</v>
      </c>
      <c r="B71" s="54">
        <v>83111</v>
      </c>
      <c r="C71" s="65" t="s">
        <v>110</v>
      </c>
      <c r="D71" s="72">
        <v>44256</v>
      </c>
      <c r="E71" s="66">
        <v>26973.69</v>
      </c>
      <c r="F71" s="67">
        <v>100</v>
      </c>
      <c r="G71" s="66">
        <v>97.833570000000009</v>
      </c>
      <c r="H71" s="68">
        <v>0</v>
      </c>
      <c r="I71" s="68">
        <v>1.1217227568333632E-2</v>
      </c>
      <c r="J71" s="68">
        <v>2.5819200207466085E-5</v>
      </c>
    </row>
    <row r="72" spans="1:10">
      <c r="A72" s="58" t="s">
        <v>1382</v>
      </c>
      <c r="B72" s="54">
        <v>608311</v>
      </c>
      <c r="C72" s="65" t="s">
        <v>110</v>
      </c>
      <c r="D72" s="72">
        <v>42555</v>
      </c>
      <c r="E72" s="66">
        <v>16197.86</v>
      </c>
      <c r="F72" s="67">
        <v>100</v>
      </c>
      <c r="G72" s="66">
        <v>58.749650000000003</v>
      </c>
      <c r="H72" s="68">
        <v>0</v>
      </c>
      <c r="I72" s="68">
        <v>6.7360129412629213E-3</v>
      </c>
      <c r="J72" s="68">
        <v>1.5504585751788059E-5</v>
      </c>
    </row>
    <row r="73" spans="1:10">
      <c r="A73" s="58" t="s">
        <v>1383</v>
      </c>
      <c r="B73" s="54">
        <v>9828</v>
      </c>
      <c r="C73" s="65" t="s">
        <v>110</v>
      </c>
      <c r="D73" s="72">
        <v>44256</v>
      </c>
      <c r="E73" s="66">
        <v>22001.959736000001</v>
      </c>
      <c r="F73" s="67">
        <v>143.2039</v>
      </c>
      <c r="G73" s="66">
        <v>114.27829881400001</v>
      </c>
      <c r="H73" s="68">
        <v>1E-4</v>
      </c>
      <c r="I73" s="68">
        <v>1.3102718053922283E-2</v>
      </c>
      <c r="J73" s="68">
        <v>3.0159118965476779E-5</v>
      </c>
    </row>
    <row r="74" spans="1:10">
      <c r="A74" s="58" t="s">
        <v>1384</v>
      </c>
      <c r="B74" s="54">
        <v>62178</v>
      </c>
      <c r="C74" s="65" t="s">
        <v>110</v>
      </c>
      <c r="D74" s="72">
        <v>42549</v>
      </c>
      <c r="E74" s="66">
        <v>13337.41</v>
      </c>
      <c r="F74" s="67">
        <v>100</v>
      </c>
      <c r="G74" s="66">
        <v>48.374780000000001</v>
      </c>
      <c r="H74" s="68">
        <v>0</v>
      </c>
      <c r="I74" s="68">
        <v>5.5464695382993218E-3</v>
      </c>
      <c r="J74" s="68">
        <v>1.2766559881358986E-5</v>
      </c>
    </row>
    <row r="75" spans="1:10">
      <c r="A75" s="58" t="s">
        <v>1385</v>
      </c>
      <c r="B75" s="54">
        <v>608312</v>
      </c>
      <c r="C75" s="65" t="s">
        <v>110</v>
      </c>
      <c r="D75" s="72">
        <v>42555</v>
      </c>
      <c r="E75" s="66">
        <v>8696.1299999999992</v>
      </c>
      <c r="F75" s="67">
        <v>100</v>
      </c>
      <c r="G75" s="66">
        <v>31.540849999999999</v>
      </c>
      <c r="H75" s="68">
        <v>0</v>
      </c>
      <c r="I75" s="68">
        <v>3.6163547149375801E-3</v>
      </c>
      <c r="J75" s="68">
        <v>8.3239272661077033E-6</v>
      </c>
    </row>
    <row r="76" spans="1:10">
      <c r="A76" s="58" t="s">
        <v>1386</v>
      </c>
      <c r="B76" s="54">
        <v>608314</v>
      </c>
      <c r="C76" s="65" t="s">
        <v>110</v>
      </c>
      <c r="D76" s="72">
        <v>42555</v>
      </c>
      <c r="E76" s="66">
        <v>3439.18</v>
      </c>
      <c r="F76" s="67">
        <v>100</v>
      </c>
      <c r="G76" s="66">
        <v>12.473889999999999</v>
      </c>
      <c r="H76" s="68">
        <v>1E-4</v>
      </c>
      <c r="I76" s="68">
        <v>1.4302091070821721E-3</v>
      </c>
      <c r="J76" s="68">
        <v>3.291977010303407E-6</v>
      </c>
    </row>
    <row r="77" spans="1:10">
      <c r="A77" s="58" t="s">
        <v>1387</v>
      </c>
      <c r="B77" s="54">
        <v>608315</v>
      </c>
      <c r="C77" s="65" t="s">
        <v>110</v>
      </c>
      <c r="D77" s="72">
        <v>42555</v>
      </c>
      <c r="E77" s="66">
        <v>3546.77</v>
      </c>
      <c r="F77" s="67">
        <v>100</v>
      </c>
      <c r="G77" s="66">
        <v>12.864120000000002</v>
      </c>
      <c r="H77" s="68">
        <v>0</v>
      </c>
      <c r="I77" s="68">
        <v>1.4749514047821422E-3</v>
      </c>
      <c r="J77" s="68">
        <v>3.3949623812446853E-6</v>
      </c>
    </row>
    <row r="78" spans="1:10">
      <c r="A78" s="58" t="s">
        <v>1388</v>
      </c>
      <c r="B78" s="54">
        <v>608316</v>
      </c>
      <c r="C78" s="65" t="s">
        <v>110</v>
      </c>
      <c r="D78" s="72">
        <v>42555</v>
      </c>
      <c r="E78" s="66">
        <v>13774.67</v>
      </c>
      <c r="F78" s="67">
        <v>100</v>
      </c>
      <c r="G78" s="66">
        <v>49.960730000000005</v>
      </c>
      <c r="H78" s="68">
        <v>0</v>
      </c>
      <c r="I78" s="68">
        <v>5.7283085743479786E-3</v>
      </c>
      <c r="J78" s="68">
        <v>1.3185107017776793E-5</v>
      </c>
    </row>
    <row r="79" spans="1:10">
      <c r="A79" s="58" t="s">
        <v>1389</v>
      </c>
      <c r="B79" s="54">
        <v>608317</v>
      </c>
      <c r="C79" s="65" t="s">
        <v>110</v>
      </c>
      <c r="D79" s="72">
        <v>42555</v>
      </c>
      <c r="E79" s="66">
        <v>19.82</v>
      </c>
      <c r="F79" s="67">
        <v>100</v>
      </c>
      <c r="G79" s="66">
        <v>7.1900000000000006E-2</v>
      </c>
      <c r="H79" s="68">
        <v>1E-4</v>
      </c>
      <c r="I79" s="68">
        <v>8.2437823966066872E-6</v>
      </c>
      <c r="J79" s="68">
        <v>1.8975086924833794E-8</v>
      </c>
    </row>
    <row r="80" spans="1:10">
      <c r="A80" s="58" t="s">
        <v>1390</v>
      </c>
      <c r="B80" s="54">
        <v>62179</v>
      </c>
      <c r="C80" s="65" t="s">
        <v>110</v>
      </c>
      <c r="D80" s="72">
        <v>42549</v>
      </c>
      <c r="E80" s="66">
        <v>26403.64</v>
      </c>
      <c r="F80" s="67">
        <v>100</v>
      </c>
      <c r="G80" s="66">
        <v>95.766000000000005</v>
      </c>
      <c r="H80" s="68">
        <v>0</v>
      </c>
      <c r="I80" s="68">
        <v>1.0980167802412184E-2</v>
      </c>
      <c r="J80" s="68">
        <v>2.5273549018687521E-5</v>
      </c>
    </row>
    <row r="81" spans="1:10">
      <c r="A81" s="58" t="s">
        <v>1391</v>
      </c>
      <c r="B81" s="54">
        <v>621710</v>
      </c>
      <c r="C81" s="65" t="s">
        <v>110</v>
      </c>
      <c r="D81" s="72">
        <v>42549</v>
      </c>
      <c r="E81" s="66">
        <v>35086.25</v>
      </c>
      <c r="F81" s="67">
        <v>100</v>
      </c>
      <c r="G81" s="66">
        <v>127.25780999999999</v>
      </c>
      <c r="H81" s="68">
        <v>0</v>
      </c>
      <c r="I81" s="68">
        <v>1.4590899776199142E-2</v>
      </c>
      <c r="J81" s="68">
        <v>3.3584534167092946E-5</v>
      </c>
    </row>
    <row r="82" spans="1:10">
      <c r="A82" s="58" t="s">
        <v>1392</v>
      </c>
      <c r="B82" s="54">
        <v>608318</v>
      </c>
      <c r="C82" s="65" t="s">
        <v>110</v>
      </c>
      <c r="D82" s="72">
        <v>42555</v>
      </c>
      <c r="E82" s="66">
        <v>4519.1499999999996</v>
      </c>
      <c r="F82" s="67">
        <v>100</v>
      </c>
      <c r="G82" s="66">
        <v>16.39095</v>
      </c>
      <c r="H82" s="68">
        <v>0</v>
      </c>
      <c r="I82" s="68">
        <v>1.8793244099257354E-3</v>
      </c>
      <c r="J82" s="68">
        <v>4.3257260226787822E-6</v>
      </c>
    </row>
    <row r="83" spans="1:10">
      <c r="A83" s="58" t="s">
        <v>1393</v>
      </c>
      <c r="B83" s="54">
        <v>608320</v>
      </c>
      <c r="C83" s="65" t="s">
        <v>110</v>
      </c>
      <c r="D83" s="72">
        <v>42555</v>
      </c>
      <c r="E83" s="66">
        <v>8298.83</v>
      </c>
      <c r="F83" s="67">
        <v>100</v>
      </c>
      <c r="G83" s="66">
        <v>30.09985</v>
      </c>
      <c r="H83" s="68">
        <v>0</v>
      </c>
      <c r="I83" s="68">
        <v>3.4511350983379941E-3</v>
      </c>
      <c r="J83" s="68">
        <v>7.9436337993665967E-6</v>
      </c>
    </row>
    <row r="84" spans="1:10">
      <c r="A84" s="58" t="s">
        <v>1394</v>
      </c>
      <c r="B84" s="54">
        <v>608321</v>
      </c>
      <c r="C84" s="65" t="s">
        <v>110</v>
      </c>
      <c r="D84" s="72">
        <v>42555</v>
      </c>
      <c r="E84" s="66">
        <v>8289.92</v>
      </c>
      <c r="F84" s="67">
        <v>100</v>
      </c>
      <c r="G84" s="66">
        <v>30.067529999999998</v>
      </c>
      <c r="H84" s="68">
        <v>0</v>
      </c>
      <c r="I84" s="68">
        <v>3.447429409227308E-3</v>
      </c>
      <c r="J84" s="68">
        <v>7.9351042470799399E-6</v>
      </c>
    </row>
    <row r="85" spans="1:10">
      <c r="A85" s="117" t="s">
        <v>1940</v>
      </c>
      <c r="B85" s="118" t="s">
        <v>1940</v>
      </c>
      <c r="C85" s="118" t="s">
        <v>1940</v>
      </c>
      <c r="D85" s="118" t="s">
        <v>1940</v>
      </c>
      <c r="E85" s="118" t="s">
        <v>1940</v>
      </c>
      <c r="F85" s="118" t="s">
        <v>1940</v>
      </c>
      <c r="G85" s="118" t="s">
        <v>1940</v>
      </c>
      <c r="H85" s="118" t="s">
        <v>1940</v>
      </c>
      <c r="I85" s="118" t="s">
        <v>1940</v>
      </c>
      <c r="J85" s="118" t="s">
        <v>1940</v>
      </c>
    </row>
    <row r="86" spans="1:10">
      <c r="A86" s="117" t="s">
        <v>1940</v>
      </c>
      <c r="B86" s="118" t="s">
        <v>1940</v>
      </c>
      <c r="C86" s="118" t="s">
        <v>1940</v>
      </c>
      <c r="D86" s="118" t="s">
        <v>1940</v>
      </c>
      <c r="E86" s="118" t="s">
        <v>1940</v>
      </c>
      <c r="F86" s="118" t="s">
        <v>1940</v>
      </c>
      <c r="G86" s="118" t="s">
        <v>1940</v>
      </c>
      <c r="H86" s="118" t="s">
        <v>1940</v>
      </c>
      <c r="I86" s="118" t="s">
        <v>1940</v>
      </c>
      <c r="J86" s="118" t="s">
        <v>1940</v>
      </c>
    </row>
    <row r="87" spans="1:10">
      <c r="A87" s="117" t="s">
        <v>1940</v>
      </c>
      <c r="B87" s="118" t="s">
        <v>1940</v>
      </c>
      <c r="C87" s="118" t="s">
        <v>1940</v>
      </c>
      <c r="D87" s="118" t="s">
        <v>1940</v>
      </c>
      <c r="E87" s="118" t="s">
        <v>1940</v>
      </c>
      <c r="F87" s="118" t="s">
        <v>1940</v>
      </c>
      <c r="G87" s="118" t="s">
        <v>1940</v>
      </c>
      <c r="H87" s="118" t="s">
        <v>1940</v>
      </c>
      <c r="I87" s="118" t="s">
        <v>1940</v>
      </c>
      <c r="J87" s="118" t="s">
        <v>1940</v>
      </c>
    </row>
    <row r="88" spans="1:10">
      <c r="A88" s="86" t="s">
        <v>92</v>
      </c>
      <c r="B88" s="118" t="s">
        <v>1940</v>
      </c>
      <c r="C88" s="118" t="s">
        <v>1940</v>
      </c>
      <c r="D88" s="118" t="s">
        <v>1940</v>
      </c>
      <c r="E88" s="118" t="s">
        <v>1940</v>
      </c>
      <c r="F88" s="118" t="s">
        <v>1940</v>
      </c>
      <c r="G88" s="118" t="s">
        <v>1940</v>
      </c>
      <c r="H88" s="118" t="s">
        <v>1940</v>
      </c>
      <c r="I88" s="118" t="s">
        <v>1940</v>
      </c>
      <c r="J88" s="118" t="s">
        <v>1940</v>
      </c>
    </row>
    <row r="89" spans="1:10">
      <c r="A89" s="86" t="s">
        <v>167</v>
      </c>
      <c r="B89" s="118" t="s">
        <v>1940</v>
      </c>
      <c r="C89" s="118" t="s">
        <v>1940</v>
      </c>
      <c r="D89" s="118" t="s">
        <v>1940</v>
      </c>
      <c r="E89" s="118" t="s">
        <v>1940</v>
      </c>
      <c r="F89" s="118" t="s">
        <v>1940</v>
      </c>
      <c r="G89" s="118" t="s">
        <v>1940</v>
      </c>
      <c r="H89" s="118" t="s">
        <v>1940</v>
      </c>
      <c r="I89" s="118" t="s">
        <v>1940</v>
      </c>
      <c r="J89" s="118" t="s">
        <v>1940</v>
      </c>
    </row>
    <row r="90" spans="1:10">
      <c r="A90" s="86" t="s">
        <v>175</v>
      </c>
      <c r="B90" s="118" t="s">
        <v>1940</v>
      </c>
      <c r="C90" s="118" t="s">
        <v>1940</v>
      </c>
      <c r="D90" s="118" t="s">
        <v>1940</v>
      </c>
      <c r="E90" s="118" t="s">
        <v>1940</v>
      </c>
      <c r="F90" s="118" t="s">
        <v>1940</v>
      </c>
      <c r="G90" s="118" t="s">
        <v>1940</v>
      </c>
      <c r="H90" s="118" t="s">
        <v>1940</v>
      </c>
      <c r="I90" s="118" t="s">
        <v>1940</v>
      </c>
      <c r="J90" s="118" t="s">
        <v>1940</v>
      </c>
    </row>
    <row r="91" spans="1:10" hidden="1">
      <c r="B91" s="1"/>
    </row>
    <row r="92" spans="1:10" hidden="1">
      <c r="B92" s="1"/>
    </row>
    <row r="93" spans="1:10" hidden="1">
      <c r="B93" s="1"/>
    </row>
    <row r="94" spans="1:10" hidden="1">
      <c r="B94" s="1"/>
    </row>
    <row r="95" spans="1:10" hidden="1">
      <c r="B95" s="1"/>
    </row>
    <row r="96" spans="1:10" hidden="1">
      <c r="B96" s="1"/>
    </row>
    <row r="97" spans="1:2" hidden="1">
      <c r="B97" s="1"/>
    </row>
    <row r="98" spans="1:2" hidden="1">
      <c r="B98" s="1"/>
    </row>
    <row r="99" spans="1:2" hidden="1">
      <c r="B99" s="1"/>
    </row>
    <row r="100" spans="1:2" hidden="1">
      <c r="B100" s="1"/>
    </row>
    <row r="101" spans="1:2" hidden="1">
      <c r="B101" s="1"/>
    </row>
    <row r="102" spans="1:2" hidden="1">
      <c r="B102" s="1"/>
    </row>
    <row r="103" spans="1:2" hidden="1">
      <c r="B103" s="1"/>
    </row>
    <row r="104" spans="1:2" hidden="1">
      <c r="B104" s="1"/>
    </row>
    <row r="105" spans="1:2" hidden="1">
      <c r="A105" s="1"/>
      <c r="B105" s="1"/>
    </row>
    <row r="106" spans="1:2" hidden="1">
      <c r="A106" s="1"/>
      <c r="B106" s="1"/>
    </row>
    <row r="107" spans="1:2" hidden="1">
      <c r="A107" s="1"/>
      <c r="B107" s="1"/>
    </row>
    <row r="108" spans="1:2" hidden="1">
      <c r="A108" s="1"/>
      <c r="B108" s="1"/>
    </row>
    <row r="109" spans="1:2" hidden="1">
      <c r="A109" s="1"/>
      <c r="B109" s="1"/>
    </row>
    <row r="110" spans="1:2" hidden="1">
      <c r="A110" s="1"/>
      <c r="B110" s="1"/>
    </row>
    <row r="111" spans="1:2" hidden="1">
      <c r="A111" s="1"/>
      <c r="B111" s="1"/>
    </row>
    <row r="112" spans="1:2" hidden="1">
      <c r="A112" s="1"/>
      <c r="B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42578125" style="2" bestFit="1" customWidth="1"/>
    <col min="3" max="3" width="14.42578125" style="2" bestFit="1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124</v>
      </c>
      <c r="B1" s="36" t="s" vm="1">
        <v>191</v>
      </c>
    </row>
    <row r="2" spans="1:11">
      <c r="A2" s="36" t="s">
        <v>123</v>
      </c>
      <c r="B2" s="36" t="s">
        <v>192</v>
      </c>
    </row>
    <row r="3" spans="1:11">
      <c r="A3" s="36" t="s">
        <v>125</v>
      </c>
      <c r="B3" s="36" t="s">
        <v>193</v>
      </c>
    </row>
    <row r="4" spans="1:11">
      <c r="A4" s="36" t="s">
        <v>126</v>
      </c>
      <c r="B4" s="36">
        <v>2142</v>
      </c>
    </row>
    <row r="5" spans="1:11" ht="18.75">
      <c r="A5" s="139" t="s">
        <v>79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</row>
    <row r="6" spans="1:11" s="3" customFormat="1">
      <c r="A6" s="37" t="s">
        <v>96</v>
      </c>
      <c r="B6" s="38" t="s">
        <v>34</v>
      </c>
      <c r="C6" s="38" t="s">
        <v>49</v>
      </c>
      <c r="D6" s="38" t="s">
        <v>83</v>
      </c>
      <c r="E6" s="38" t="s">
        <v>84</v>
      </c>
      <c r="F6" s="38" t="s">
        <v>169</v>
      </c>
      <c r="G6" s="38" t="s">
        <v>168</v>
      </c>
      <c r="H6" s="38" t="s">
        <v>91</v>
      </c>
      <c r="I6" s="38" t="s">
        <v>45</v>
      </c>
      <c r="J6" s="38" t="s">
        <v>127</v>
      </c>
      <c r="K6" s="40" t="s">
        <v>129</v>
      </c>
    </row>
    <row r="7" spans="1:11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2" t="s">
        <v>21</v>
      </c>
      <c r="F7" s="12" t="s">
        <v>176</v>
      </c>
      <c r="G7" s="110" t="s">
        <v>1940</v>
      </c>
      <c r="H7" s="12" t="s">
        <v>172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3" t="s">
        <v>35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84">
        <v>0</v>
      </c>
      <c r="I9" s="116" t="s">
        <v>1940</v>
      </c>
      <c r="J9" s="85">
        <v>0</v>
      </c>
      <c r="K9" s="85">
        <v>0</v>
      </c>
    </row>
    <row r="10" spans="1:11">
      <c r="A10" s="69" t="s">
        <v>1395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89">
        <v>0</v>
      </c>
      <c r="I10" s="116" t="s">
        <v>1940</v>
      </c>
      <c r="J10" s="90">
        <v>0</v>
      </c>
      <c r="K10" s="91">
        <v>0</v>
      </c>
    </row>
    <row r="11" spans="1:11">
      <c r="A11" s="59" t="s">
        <v>1396</v>
      </c>
      <c r="B11" s="54">
        <v>8944</v>
      </c>
      <c r="C11" s="65" t="s">
        <v>336</v>
      </c>
      <c r="D11" s="65" t="s">
        <v>111</v>
      </c>
      <c r="E11" s="72">
        <v>44607</v>
      </c>
      <c r="F11" s="66">
        <v>33979.386749999998</v>
      </c>
      <c r="G11" s="67">
        <v>0</v>
      </c>
      <c r="H11" s="89">
        <v>0</v>
      </c>
      <c r="I11" s="68">
        <v>2.0399048214140656E-4</v>
      </c>
      <c r="J11" s="90">
        <v>0</v>
      </c>
      <c r="K11" s="91">
        <v>0</v>
      </c>
    </row>
    <row r="12" spans="1:11">
      <c r="A12" s="59" t="s">
        <v>1397</v>
      </c>
      <c r="B12" s="54">
        <v>8731</v>
      </c>
      <c r="C12" s="65" t="s">
        <v>133</v>
      </c>
      <c r="D12" s="65" t="s">
        <v>111</v>
      </c>
      <c r="E12" s="72">
        <v>44537</v>
      </c>
      <c r="F12" s="66">
        <v>7234.3210499999996</v>
      </c>
      <c r="G12" s="67">
        <v>0</v>
      </c>
      <c r="H12" s="89">
        <v>0</v>
      </c>
      <c r="I12" s="68">
        <v>1.1055996503929334E-3</v>
      </c>
      <c r="J12" s="90">
        <v>0</v>
      </c>
      <c r="K12" s="91">
        <v>0</v>
      </c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82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82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82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49.4257812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124</v>
      </c>
      <c r="B1" s="36" t="s" vm="1">
        <v>191</v>
      </c>
    </row>
    <row r="2" spans="1:11">
      <c r="A2" s="36" t="s">
        <v>123</v>
      </c>
      <c r="B2" s="36" t="s">
        <v>192</v>
      </c>
    </row>
    <row r="3" spans="1:11">
      <c r="A3" s="36" t="s">
        <v>125</v>
      </c>
      <c r="B3" s="36" t="s">
        <v>193</v>
      </c>
    </row>
    <row r="4" spans="1:11">
      <c r="A4" s="36" t="s">
        <v>126</v>
      </c>
      <c r="B4" s="36">
        <v>2142</v>
      </c>
    </row>
    <row r="5" spans="1:11" ht="18.75">
      <c r="A5" s="139" t="s">
        <v>80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</row>
    <row r="6" spans="1:11" s="3" customFormat="1">
      <c r="A6" s="37" t="s">
        <v>96</v>
      </c>
      <c r="B6" s="38" t="s">
        <v>34</v>
      </c>
      <c r="C6" s="38" t="s">
        <v>49</v>
      </c>
      <c r="D6" s="38" t="s">
        <v>83</v>
      </c>
      <c r="E6" s="38" t="s">
        <v>84</v>
      </c>
      <c r="F6" s="38" t="s">
        <v>169</v>
      </c>
      <c r="G6" s="38" t="s">
        <v>168</v>
      </c>
      <c r="H6" s="38" t="s">
        <v>91</v>
      </c>
      <c r="I6" s="38" t="s">
        <v>45</v>
      </c>
      <c r="J6" s="38" t="s">
        <v>127</v>
      </c>
      <c r="K6" s="40" t="s">
        <v>129</v>
      </c>
    </row>
    <row r="7" spans="1:11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2" t="s">
        <v>21</v>
      </c>
      <c r="F7" s="12" t="s">
        <v>176</v>
      </c>
      <c r="G7" s="110" t="s">
        <v>1940</v>
      </c>
      <c r="H7" s="12" t="s">
        <v>172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37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66">
        <v>28.288411683999989</v>
      </c>
      <c r="I9" s="116" t="s">
        <v>1940</v>
      </c>
      <c r="J9" s="68">
        <f>IFERROR(H9/$H$9,0)</f>
        <v>1</v>
      </c>
      <c r="K9" s="68">
        <f>H9/'סכום נכסי הקרן'!$C$41</f>
        <v>7.4632585368602387E-6</v>
      </c>
    </row>
    <row r="10" spans="1:11">
      <c r="A10" s="69" t="s">
        <v>165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66">
        <v>28.288411683999989</v>
      </c>
      <c r="I10" s="116" t="s">
        <v>1940</v>
      </c>
      <c r="J10" s="68">
        <f t="shared" ref="J10:J13" si="0">IFERROR(H10/$H$9,0)</f>
        <v>1</v>
      </c>
      <c r="K10" s="68">
        <f>H10/'סכום נכסי הקרן'!$C$41</f>
        <v>7.4632585368602387E-6</v>
      </c>
    </row>
    <row r="11" spans="1:11">
      <c r="A11" s="59" t="s">
        <v>1398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66">
        <v>28.288411683999989</v>
      </c>
      <c r="I11" s="116" t="s">
        <v>1940</v>
      </c>
      <c r="J11" s="68">
        <f t="shared" si="0"/>
        <v>1</v>
      </c>
      <c r="K11" s="68">
        <f>H11/'סכום נכסי הקרן'!$C$41</f>
        <v>7.4632585368602387E-6</v>
      </c>
    </row>
    <row r="12" spans="1:11">
      <c r="A12" s="58" t="s">
        <v>1399</v>
      </c>
      <c r="B12" s="54" t="s">
        <v>1400</v>
      </c>
      <c r="C12" s="65" t="s">
        <v>1031</v>
      </c>
      <c r="D12" s="65" t="s">
        <v>110</v>
      </c>
      <c r="E12" s="72">
        <v>45274</v>
      </c>
      <c r="F12" s="66">
        <v>-6400093.1412600009</v>
      </c>
      <c r="G12" s="67">
        <v>1.1483000000000001</v>
      </c>
      <c r="H12" s="66">
        <v>-73.492269540999999</v>
      </c>
      <c r="I12" s="116" t="s">
        <v>1940</v>
      </c>
      <c r="J12" s="68">
        <f t="shared" si="0"/>
        <v>-2.5979638009357537</v>
      </c>
      <c r="K12" s="68">
        <f>H12/'סכום נכסי הקרן'!$C$41</f>
        <v>-1.9389275515787638E-5</v>
      </c>
    </row>
    <row r="13" spans="1:11">
      <c r="A13" s="58" t="s">
        <v>1401</v>
      </c>
      <c r="B13" s="54" t="s">
        <v>1402</v>
      </c>
      <c r="C13" s="65" t="s">
        <v>1031</v>
      </c>
      <c r="D13" s="65" t="s">
        <v>110</v>
      </c>
      <c r="E13" s="72">
        <v>45274</v>
      </c>
      <c r="F13" s="66">
        <v>6400093.1412600009</v>
      </c>
      <c r="G13" s="67">
        <v>1.5903</v>
      </c>
      <c r="H13" s="66">
        <v>101.780681225</v>
      </c>
      <c r="I13" s="116" t="s">
        <v>1940</v>
      </c>
      <c r="J13" s="68">
        <f t="shared" si="0"/>
        <v>3.5979638009357542</v>
      </c>
      <c r="K13" s="68">
        <f>H13/'סכום נכסי הקרן'!$C$41</f>
        <v>2.6852534052647879E-5</v>
      </c>
    </row>
    <row r="14" spans="1:11" s="6" customFormat="1">
      <c r="A14" s="115" t="s">
        <v>1940</v>
      </c>
      <c r="B14" s="116" t="s">
        <v>1940</v>
      </c>
      <c r="C14" s="116" t="s">
        <v>1940</v>
      </c>
      <c r="D14" s="116" t="s">
        <v>1940</v>
      </c>
      <c r="E14" s="116" t="s">
        <v>1940</v>
      </c>
      <c r="F14" s="116" t="s">
        <v>1940</v>
      </c>
      <c r="G14" s="116" t="s">
        <v>1940</v>
      </c>
      <c r="H14" s="116" t="s">
        <v>1940</v>
      </c>
      <c r="I14" s="116" t="s">
        <v>1940</v>
      </c>
      <c r="J14" s="116" t="s">
        <v>1940</v>
      </c>
      <c r="K14" s="116" t="s">
        <v>1940</v>
      </c>
    </row>
    <row r="15" spans="1:11" s="6" customFormat="1">
      <c r="A15" s="116" t="s">
        <v>1940</v>
      </c>
      <c r="B15" s="116" t="s">
        <v>1940</v>
      </c>
      <c r="C15" s="116" t="s">
        <v>1940</v>
      </c>
      <c r="D15" s="116" t="s">
        <v>1940</v>
      </c>
      <c r="E15" s="116" t="s">
        <v>1940</v>
      </c>
      <c r="F15" s="116" t="s">
        <v>1940</v>
      </c>
      <c r="G15" s="116" t="s">
        <v>1940</v>
      </c>
      <c r="H15" s="116" t="s">
        <v>1940</v>
      </c>
      <c r="I15" s="116" t="s">
        <v>1940</v>
      </c>
      <c r="J15" s="116" t="s">
        <v>1940</v>
      </c>
      <c r="K15" s="116" t="s">
        <v>1940</v>
      </c>
    </row>
    <row r="16" spans="1:11" s="6" customFormat="1">
      <c r="A16" s="116" t="s">
        <v>1940</v>
      </c>
      <c r="B16" s="116" t="s">
        <v>1940</v>
      </c>
      <c r="C16" s="116" t="s">
        <v>1940</v>
      </c>
      <c r="D16" s="116" t="s">
        <v>1940</v>
      </c>
      <c r="E16" s="116" t="s">
        <v>1940</v>
      </c>
      <c r="F16" s="116" t="s">
        <v>1940</v>
      </c>
      <c r="G16" s="116" t="s">
        <v>1940</v>
      </c>
      <c r="H16" s="116" t="s">
        <v>1940</v>
      </c>
      <c r="I16" s="116" t="s">
        <v>1940</v>
      </c>
      <c r="J16" s="116" t="s">
        <v>1940</v>
      </c>
      <c r="K16" s="116" t="s">
        <v>1940</v>
      </c>
    </row>
    <row r="17" spans="1:11">
      <c r="A17" s="86" t="s">
        <v>184</v>
      </c>
      <c r="B17" s="116" t="s">
        <v>1940</v>
      </c>
      <c r="C17" s="116" t="s">
        <v>1940</v>
      </c>
      <c r="D17" s="116" t="s">
        <v>1940</v>
      </c>
      <c r="E17" s="116" t="s">
        <v>1940</v>
      </c>
      <c r="F17" s="116" t="s">
        <v>1940</v>
      </c>
      <c r="G17" s="116" t="s">
        <v>1940</v>
      </c>
      <c r="H17" s="116" t="s">
        <v>1940</v>
      </c>
      <c r="I17" s="116" t="s">
        <v>1940</v>
      </c>
      <c r="J17" s="116" t="s">
        <v>1940</v>
      </c>
      <c r="K17" s="116" t="s">
        <v>1940</v>
      </c>
    </row>
    <row r="18" spans="1:11">
      <c r="A18" s="86" t="s">
        <v>92</v>
      </c>
      <c r="B18" s="116" t="s">
        <v>1940</v>
      </c>
      <c r="C18" s="116" t="s">
        <v>1940</v>
      </c>
      <c r="D18" s="116" t="s">
        <v>1940</v>
      </c>
      <c r="E18" s="116" t="s">
        <v>1940</v>
      </c>
      <c r="F18" s="116" t="s">
        <v>1940</v>
      </c>
      <c r="G18" s="116" t="s">
        <v>1940</v>
      </c>
      <c r="H18" s="116" t="s">
        <v>1940</v>
      </c>
      <c r="I18" s="116" t="s">
        <v>1940</v>
      </c>
      <c r="J18" s="116" t="s">
        <v>1940</v>
      </c>
      <c r="K18" s="116" t="s">
        <v>1940</v>
      </c>
    </row>
    <row r="19" spans="1:11">
      <c r="A19" s="86" t="s">
        <v>167</v>
      </c>
      <c r="B19" s="116" t="s">
        <v>1940</v>
      </c>
      <c r="C19" s="116" t="s">
        <v>1940</v>
      </c>
      <c r="D19" s="116" t="s">
        <v>1940</v>
      </c>
      <c r="E19" s="116" t="s">
        <v>1940</v>
      </c>
      <c r="F19" s="116" t="s">
        <v>1940</v>
      </c>
      <c r="G19" s="116" t="s">
        <v>1940</v>
      </c>
      <c r="H19" s="116" t="s">
        <v>1940</v>
      </c>
      <c r="I19" s="116" t="s">
        <v>1940</v>
      </c>
      <c r="J19" s="116" t="s">
        <v>1940</v>
      </c>
      <c r="K19" s="116" t="s">
        <v>1940</v>
      </c>
    </row>
    <row r="20" spans="1:11">
      <c r="A20" s="86" t="s">
        <v>175</v>
      </c>
      <c r="B20" s="116" t="s">
        <v>1940</v>
      </c>
      <c r="C20" s="116" t="s">
        <v>1940</v>
      </c>
      <c r="D20" s="116" t="s">
        <v>1940</v>
      </c>
      <c r="E20" s="116" t="s">
        <v>1940</v>
      </c>
      <c r="F20" s="116" t="s">
        <v>1940</v>
      </c>
      <c r="G20" s="116" t="s">
        <v>1940</v>
      </c>
      <c r="H20" s="116" t="s">
        <v>1940</v>
      </c>
      <c r="I20" s="116" t="s">
        <v>1940</v>
      </c>
      <c r="J20" s="116" t="s">
        <v>1940</v>
      </c>
      <c r="K20" s="116" t="s">
        <v>1940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" style="2" bestFit="1" customWidth="1"/>
    <col min="2" max="2" width="49.425781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5.42578125" style="1" bestFit="1" customWidth="1"/>
    <col min="7" max="7" width="9.5703125" style="1" customWidth="1"/>
    <col min="8" max="8" width="10.85546875" style="1" bestFit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124</v>
      </c>
      <c r="B1" s="36" t="s" vm="1">
        <v>191</v>
      </c>
    </row>
    <row r="2" spans="1:10">
      <c r="A2" s="36" t="s">
        <v>123</v>
      </c>
      <c r="B2" s="36" t="s">
        <v>192</v>
      </c>
    </row>
    <row r="3" spans="1:10">
      <c r="A3" s="36" t="s">
        <v>125</v>
      </c>
      <c r="B3" s="36" t="s">
        <v>193</v>
      </c>
    </row>
    <row r="4" spans="1:10">
      <c r="A4" s="36" t="s">
        <v>126</v>
      </c>
      <c r="B4" s="36">
        <v>2142</v>
      </c>
    </row>
    <row r="5" spans="1:10" ht="18.75">
      <c r="A5" s="139" t="s">
        <v>81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 s="3" customFormat="1">
      <c r="A6" s="37" t="s">
        <v>96</v>
      </c>
      <c r="B6" s="38" t="s">
        <v>34</v>
      </c>
      <c r="C6" s="38" t="s">
        <v>49</v>
      </c>
      <c r="D6" s="38" t="s">
        <v>83</v>
      </c>
      <c r="E6" s="38" t="s">
        <v>84</v>
      </c>
      <c r="F6" s="38" t="s">
        <v>169</v>
      </c>
      <c r="G6" s="38" t="s">
        <v>168</v>
      </c>
      <c r="H6" s="38" t="s">
        <v>91</v>
      </c>
      <c r="I6" s="38" t="s">
        <v>127</v>
      </c>
      <c r="J6" s="40" t="s">
        <v>129</v>
      </c>
    </row>
    <row r="7" spans="1:10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2" t="s">
        <v>21</v>
      </c>
      <c r="F7" s="12" t="s">
        <v>176</v>
      </c>
      <c r="G7" s="110" t="s">
        <v>1940</v>
      </c>
      <c r="H7" s="12" t="s">
        <v>172</v>
      </c>
      <c r="I7" s="26" t="s">
        <v>19</v>
      </c>
      <c r="J7" s="13" t="s">
        <v>19</v>
      </c>
    </row>
    <row r="8" spans="1:10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5" t="s">
        <v>36</v>
      </c>
      <c r="B9" s="112" t="s">
        <v>1940</v>
      </c>
      <c r="C9" s="112" t="s">
        <v>1940</v>
      </c>
      <c r="D9" s="112" t="s">
        <v>1940</v>
      </c>
      <c r="E9" s="112" t="s">
        <v>1940</v>
      </c>
      <c r="F9" s="112" t="s">
        <v>1940</v>
      </c>
      <c r="G9" s="112" t="s">
        <v>1940</v>
      </c>
      <c r="H9" s="60">
        <v>13289.877738542009</v>
      </c>
      <c r="I9" s="61">
        <f>IFERROR(H9/$H$9,0)</f>
        <v>1</v>
      </c>
      <c r="J9" s="61">
        <f>H9/'סכום נכסי הקרן'!$C$41</f>
        <v>3.5062340930969368E-3</v>
      </c>
    </row>
    <row r="10" spans="1:10">
      <c r="A10" s="56" t="s">
        <v>28</v>
      </c>
      <c r="B10" s="113" t="s">
        <v>1940</v>
      </c>
      <c r="C10" s="113" t="s">
        <v>1940</v>
      </c>
      <c r="D10" s="113" t="s">
        <v>1940</v>
      </c>
      <c r="E10" s="113" t="s">
        <v>1940</v>
      </c>
      <c r="F10" s="113" t="s">
        <v>1940</v>
      </c>
      <c r="G10" s="113" t="s">
        <v>1940</v>
      </c>
      <c r="H10" s="63">
        <v>-3154.4498574360082</v>
      </c>
      <c r="I10" s="64">
        <f t="shared" ref="I10:I73" si="0">IFERROR(H10/$H$9,0)</f>
        <v>-0.23735732709472412</v>
      </c>
      <c r="J10" s="64">
        <f>H10/'סכום נכסי הקרן'!$C$41</f>
        <v>-8.3223035250588298E-4</v>
      </c>
    </row>
    <row r="11" spans="1:10">
      <c r="A11" s="57" t="s">
        <v>157</v>
      </c>
      <c r="B11" s="113" t="s">
        <v>1940</v>
      </c>
      <c r="C11" s="113" t="s">
        <v>1940</v>
      </c>
      <c r="D11" s="113" t="s">
        <v>1940</v>
      </c>
      <c r="E11" s="113" t="s">
        <v>1940</v>
      </c>
      <c r="F11" s="113" t="s">
        <v>1940</v>
      </c>
      <c r="G11" s="113" t="s">
        <v>1940</v>
      </c>
      <c r="H11" s="63">
        <v>-775.13777799600007</v>
      </c>
      <c r="I11" s="64">
        <f t="shared" si="0"/>
        <v>-5.8325425804935813E-2</v>
      </c>
      <c r="J11" s="64">
        <f>H11/'סכום נכסי הקרן'!$C$41</f>
        <v>-2.0450259645166178E-4</v>
      </c>
    </row>
    <row r="12" spans="1:10">
      <c r="A12" s="58" t="s">
        <v>1403</v>
      </c>
      <c r="B12" s="54" t="s">
        <v>1404</v>
      </c>
      <c r="C12" s="65" t="s">
        <v>1031</v>
      </c>
      <c r="D12" s="65" t="s">
        <v>111</v>
      </c>
      <c r="E12" s="72">
        <v>44952</v>
      </c>
      <c r="F12" s="66">
        <v>2122657.4427669998</v>
      </c>
      <c r="G12" s="67">
        <v>-38.778080000000003</v>
      </c>
      <c r="H12" s="66">
        <v>-823.12580464900009</v>
      </c>
      <c r="I12" s="68">
        <f t="shared" si="0"/>
        <v>-6.1936296243106197E-2</v>
      </c>
      <c r="J12" s="68">
        <f>H12/'סכום נכסי הקרן'!$C$41</f>
        <v>-2.1716315348773067E-4</v>
      </c>
    </row>
    <row r="13" spans="1:10">
      <c r="A13" s="58" t="s">
        <v>1405</v>
      </c>
      <c r="B13" s="54" t="s">
        <v>1406</v>
      </c>
      <c r="C13" s="65" t="s">
        <v>1031</v>
      </c>
      <c r="D13" s="65" t="s">
        <v>111</v>
      </c>
      <c r="E13" s="72">
        <v>44952</v>
      </c>
      <c r="F13" s="66">
        <v>3532904.4981789999</v>
      </c>
      <c r="G13" s="67">
        <v>-15.624169999999999</v>
      </c>
      <c r="H13" s="66">
        <v>-551.98701799599996</v>
      </c>
      <c r="I13" s="68">
        <f t="shared" si="0"/>
        <v>-4.1534393984316423E-2</v>
      </c>
      <c r="J13" s="68">
        <f>H13/'סכום נכסי הקרן'!$C$41</f>
        <v>-1.4562930822393055E-4</v>
      </c>
    </row>
    <row r="14" spans="1:10" s="6" customFormat="1">
      <c r="A14" s="58" t="s">
        <v>251</v>
      </c>
      <c r="B14" s="54" t="s">
        <v>1407</v>
      </c>
      <c r="C14" s="65" t="s">
        <v>1031</v>
      </c>
      <c r="D14" s="65" t="s">
        <v>111</v>
      </c>
      <c r="E14" s="72">
        <v>45244</v>
      </c>
      <c r="F14" s="66">
        <v>1755703.9522800001</v>
      </c>
      <c r="G14" s="67">
        <v>10.994979000000001</v>
      </c>
      <c r="H14" s="66">
        <v>193.03928717900001</v>
      </c>
      <c r="I14" s="68">
        <f t="shared" si="0"/>
        <v>1.4525286912095984E-2</v>
      </c>
      <c r="J14" s="68">
        <f>H14/'סכום נכסי הקרן'!$C$41</f>
        <v>5.0929056183205664E-5</v>
      </c>
    </row>
    <row r="15" spans="1:10" s="6" customFormat="1">
      <c r="A15" s="58" t="s">
        <v>394</v>
      </c>
      <c r="B15" s="54" t="s">
        <v>1408</v>
      </c>
      <c r="C15" s="65" t="s">
        <v>1031</v>
      </c>
      <c r="D15" s="65" t="s">
        <v>111</v>
      </c>
      <c r="E15" s="72">
        <v>44965</v>
      </c>
      <c r="F15" s="66">
        <v>849046.22505000001</v>
      </c>
      <c r="G15" s="67">
        <v>-2.479949</v>
      </c>
      <c r="H15" s="66">
        <v>-21.055911006999999</v>
      </c>
      <c r="I15" s="68">
        <f t="shared" si="0"/>
        <v>-1.5843570137545884E-3</v>
      </c>
      <c r="J15" s="68">
        <f>H15/'סכום נכסי הקרן'!$C$41</f>
        <v>-5.5551265772635896E-6</v>
      </c>
    </row>
    <row r="16" spans="1:10" s="6" customFormat="1">
      <c r="A16" s="58" t="s">
        <v>394</v>
      </c>
      <c r="B16" s="54" t="s">
        <v>1409</v>
      </c>
      <c r="C16" s="65" t="s">
        <v>1031</v>
      </c>
      <c r="D16" s="65" t="s">
        <v>111</v>
      </c>
      <c r="E16" s="72">
        <v>44952</v>
      </c>
      <c r="F16" s="66">
        <v>2444479.1807479998</v>
      </c>
      <c r="G16" s="67">
        <v>7.9122940000000002</v>
      </c>
      <c r="H16" s="66">
        <v>193.41438563</v>
      </c>
      <c r="I16" s="68">
        <f t="shared" si="0"/>
        <v>1.4553511283935927E-2</v>
      </c>
      <c r="J16" s="68">
        <f>H16/'סכום נכסי הקרן'!$C$41</f>
        <v>5.102801743800712E-5</v>
      </c>
    </row>
    <row r="17" spans="1:10">
      <c r="A17" s="58" t="s">
        <v>269</v>
      </c>
      <c r="B17" s="54" t="s">
        <v>1410</v>
      </c>
      <c r="C17" s="65" t="s">
        <v>1031</v>
      </c>
      <c r="D17" s="65" t="s">
        <v>111</v>
      </c>
      <c r="E17" s="72">
        <v>45091</v>
      </c>
      <c r="F17" s="66">
        <v>2080086.523725</v>
      </c>
      <c r="G17" s="67">
        <v>5.8367300000000002</v>
      </c>
      <c r="H17" s="66">
        <v>121.40902581500001</v>
      </c>
      <c r="I17" s="68">
        <f t="shared" si="0"/>
        <v>9.1354509201315957E-3</v>
      </c>
      <c r="J17" s="68">
        <f>H17/'סכום נכסי הקרן'!$C$41</f>
        <v>3.2031029471979184E-5</v>
      </c>
    </row>
    <row r="18" spans="1:10">
      <c r="A18" s="58" t="s">
        <v>293</v>
      </c>
      <c r="B18" s="54" t="s">
        <v>1411</v>
      </c>
      <c r="C18" s="65" t="s">
        <v>1031</v>
      </c>
      <c r="D18" s="65" t="s">
        <v>111</v>
      </c>
      <c r="E18" s="72">
        <v>44917</v>
      </c>
      <c r="F18" s="66">
        <v>3362820.6587299998</v>
      </c>
      <c r="G18" s="67">
        <v>-1.4228719999999999</v>
      </c>
      <c r="H18" s="66">
        <v>-47.848628740999992</v>
      </c>
      <c r="I18" s="68">
        <f t="shared" si="0"/>
        <v>-3.6003814092460803E-3</v>
      </c>
      <c r="J18" s="68">
        <f>H18/'סכום נכסי הקרן'!$C$41</f>
        <v>-1.2623780045251002E-5</v>
      </c>
    </row>
    <row r="19" spans="1:10">
      <c r="A19" s="58" t="s">
        <v>293</v>
      </c>
      <c r="B19" s="54" t="s">
        <v>1412</v>
      </c>
      <c r="C19" s="65" t="s">
        <v>1031</v>
      </c>
      <c r="D19" s="65" t="s">
        <v>111</v>
      </c>
      <c r="E19" s="72">
        <v>45043</v>
      </c>
      <c r="F19" s="66">
        <v>2771402.6276999996</v>
      </c>
      <c r="G19" s="67">
        <v>5.8099420000000004</v>
      </c>
      <c r="H19" s="66">
        <v>161.01688577299998</v>
      </c>
      <c r="I19" s="68">
        <f t="shared" si="0"/>
        <v>1.2115753729323973E-2</v>
      </c>
      <c r="J19" s="68">
        <f>H19/'סכום נכסי הקרן'!$C$41</f>
        <v>4.2480668789322066E-5</v>
      </c>
    </row>
    <row r="20" spans="1:10">
      <c r="A20" s="115" t="s">
        <v>1940</v>
      </c>
      <c r="B20" s="116" t="s">
        <v>1940</v>
      </c>
      <c r="C20" s="116" t="s">
        <v>1940</v>
      </c>
      <c r="D20" s="116" t="s">
        <v>1940</v>
      </c>
      <c r="E20" s="116" t="s">
        <v>1940</v>
      </c>
      <c r="F20" s="116" t="s">
        <v>1940</v>
      </c>
      <c r="G20" s="116" t="s">
        <v>1940</v>
      </c>
      <c r="H20" s="116" t="s">
        <v>1940</v>
      </c>
      <c r="I20" s="116" t="s">
        <v>1940</v>
      </c>
      <c r="J20" s="116" t="s">
        <v>1940</v>
      </c>
    </row>
    <row r="21" spans="1:10">
      <c r="A21" s="57" t="s">
        <v>1398</v>
      </c>
      <c r="B21" s="113" t="s">
        <v>1940</v>
      </c>
      <c r="C21" s="113" t="s">
        <v>1940</v>
      </c>
      <c r="D21" s="113" t="s">
        <v>1940</v>
      </c>
      <c r="E21" s="113" t="s">
        <v>1940</v>
      </c>
      <c r="F21" s="113" t="s">
        <v>1940</v>
      </c>
      <c r="G21" s="113" t="s">
        <v>1940</v>
      </c>
      <c r="H21" s="63">
        <v>148.35037036099286</v>
      </c>
      <c r="I21" s="64">
        <f t="shared" si="0"/>
        <v>1.1162658775314506E-2</v>
      </c>
      <c r="J21" s="64">
        <f>H21/'סכום נכסי הקרן'!$C$41</f>
        <v>3.9138894767615419E-5</v>
      </c>
    </row>
    <row r="22" spans="1:10">
      <c r="A22" s="58" t="s">
        <v>1413</v>
      </c>
      <c r="B22" s="54" t="s">
        <v>1414</v>
      </c>
      <c r="C22" s="65" t="s">
        <v>1031</v>
      </c>
      <c r="D22" s="65" t="s">
        <v>110</v>
      </c>
      <c r="E22" s="72">
        <v>45131</v>
      </c>
      <c r="F22" s="66">
        <v>3230674.4534399998</v>
      </c>
      <c r="G22" s="67">
        <v>-1.8345130000000001</v>
      </c>
      <c r="H22" s="66">
        <v>-59.267146597</v>
      </c>
      <c r="I22" s="68">
        <f t="shared" si="0"/>
        <v>-4.4595704913912935E-3</v>
      </c>
      <c r="J22" s="68">
        <f>H22/'סכום נכסי הקרן'!$C$41</f>
        <v>-1.5636298097485214E-5</v>
      </c>
    </row>
    <row r="23" spans="1:10">
      <c r="A23" s="58" t="s">
        <v>1415</v>
      </c>
      <c r="B23" s="54" t="s">
        <v>1416</v>
      </c>
      <c r="C23" s="65" t="s">
        <v>1031</v>
      </c>
      <c r="D23" s="65" t="s">
        <v>110</v>
      </c>
      <c r="E23" s="72">
        <v>45131</v>
      </c>
      <c r="F23" s="66">
        <v>3239075.0237619998</v>
      </c>
      <c r="G23" s="67">
        <v>-1.720221</v>
      </c>
      <c r="H23" s="66">
        <v>-55.719240128999999</v>
      </c>
      <c r="I23" s="68">
        <f t="shared" si="0"/>
        <v>-4.1926074283895392E-3</v>
      </c>
      <c r="J23" s="68">
        <f>H23/'סכום נכסי הקרן'!$C$41</f>
        <v>-1.4700263104390877E-5</v>
      </c>
    </row>
    <row r="24" spans="1:10">
      <c r="A24" s="58" t="s">
        <v>1417</v>
      </c>
      <c r="B24" s="54" t="s">
        <v>1418</v>
      </c>
      <c r="C24" s="65" t="s">
        <v>1031</v>
      </c>
      <c r="D24" s="65" t="s">
        <v>110</v>
      </c>
      <c r="E24" s="72">
        <v>45138</v>
      </c>
      <c r="F24" s="66">
        <v>6905831.3296349999</v>
      </c>
      <c r="G24" s="67">
        <v>0.75822500000000004</v>
      </c>
      <c r="H24" s="66">
        <v>52.361706245999997</v>
      </c>
      <c r="I24" s="68">
        <f t="shared" si="0"/>
        <v>3.9399689956624417E-3</v>
      </c>
      <c r="J24" s="68">
        <f>H24/'סכום נכסי הקרן'!$C$41</f>
        <v>1.381445361833655E-5</v>
      </c>
    </row>
    <row r="25" spans="1:10">
      <c r="A25" s="58" t="s">
        <v>1419</v>
      </c>
      <c r="B25" s="54" t="s">
        <v>1420</v>
      </c>
      <c r="C25" s="65" t="s">
        <v>1031</v>
      </c>
      <c r="D25" s="65" t="s">
        <v>110</v>
      </c>
      <c r="E25" s="72">
        <v>45274</v>
      </c>
      <c r="F25" s="66">
        <v>2766416.2495619999</v>
      </c>
      <c r="G25" s="67">
        <v>1.4278599999999999</v>
      </c>
      <c r="H25" s="66">
        <v>39.500553586999999</v>
      </c>
      <c r="I25" s="68">
        <f t="shared" si="0"/>
        <v>2.9722285158759842E-3</v>
      </c>
      <c r="J25" s="68">
        <f>H25/'סכום נכסי הקרן'!$C$41</f>
        <v>1.0421328954839285E-5</v>
      </c>
    </row>
    <row r="26" spans="1:10">
      <c r="A26" s="58" t="s">
        <v>1421</v>
      </c>
      <c r="B26" s="54" t="s">
        <v>1422</v>
      </c>
      <c r="C26" s="65" t="s">
        <v>1031</v>
      </c>
      <c r="D26" s="65" t="s">
        <v>110</v>
      </c>
      <c r="E26" s="72">
        <v>45274</v>
      </c>
      <c r="F26" s="66">
        <v>2767550.6155920001</v>
      </c>
      <c r="G26" s="67">
        <v>1.4682630000000001</v>
      </c>
      <c r="H26" s="66">
        <v>40.634919617000001</v>
      </c>
      <c r="I26" s="68">
        <f t="shared" si="0"/>
        <v>3.0575841566363371E-3</v>
      </c>
      <c r="J26" s="68">
        <f>H26/'סכום נכסי הקרן'!$C$41</f>
        <v>1.072060581251137E-5</v>
      </c>
    </row>
    <row r="27" spans="1:10">
      <c r="A27" s="58" t="s">
        <v>1423</v>
      </c>
      <c r="B27" s="54" t="s">
        <v>1424</v>
      </c>
      <c r="C27" s="65" t="s">
        <v>1031</v>
      </c>
      <c r="D27" s="65" t="s">
        <v>110</v>
      </c>
      <c r="E27" s="72">
        <v>45132</v>
      </c>
      <c r="F27" s="66">
        <v>2490960.8838689998</v>
      </c>
      <c r="G27" s="67">
        <v>1.0965450000000001</v>
      </c>
      <c r="H27" s="66">
        <v>27.314519007999998</v>
      </c>
      <c r="I27" s="68">
        <f t="shared" si="0"/>
        <v>2.0552874560151213E-3</v>
      </c>
      <c r="J27" s="68">
        <f>H27/'סכום נכסי הקרן'!$C$41</f>
        <v>7.2063189493946885E-6</v>
      </c>
    </row>
    <row r="28" spans="1:10">
      <c r="A28" s="58" t="s">
        <v>1425</v>
      </c>
      <c r="B28" s="54" t="s">
        <v>1426</v>
      </c>
      <c r="C28" s="65" t="s">
        <v>1031</v>
      </c>
      <c r="D28" s="65" t="s">
        <v>110</v>
      </c>
      <c r="E28" s="72">
        <v>45258</v>
      </c>
      <c r="F28" s="66">
        <v>5373268.9433730002</v>
      </c>
      <c r="G28" s="67">
        <v>1.573842</v>
      </c>
      <c r="H28" s="66">
        <v>84.566746547000008</v>
      </c>
      <c r="I28" s="68">
        <f t="shared" si="0"/>
        <v>6.3632448853722535E-3</v>
      </c>
      <c r="J28" s="68">
        <f>H28/'סכום נכסי הקרן'!$C$41</f>
        <v>2.2311026159816904E-5</v>
      </c>
    </row>
    <row r="29" spans="1:10">
      <c r="A29" s="58" t="s">
        <v>1427</v>
      </c>
      <c r="B29" s="54" t="s">
        <v>1428</v>
      </c>
      <c r="C29" s="65" t="s">
        <v>1031</v>
      </c>
      <c r="D29" s="65" t="s">
        <v>110</v>
      </c>
      <c r="E29" s="72">
        <v>45258</v>
      </c>
      <c r="F29" s="66">
        <v>1609088.379</v>
      </c>
      <c r="G29" s="67">
        <v>1.6988760000000001</v>
      </c>
      <c r="H29" s="66">
        <v>27.336409187000001</v>
      </c>
      <c r="I29" s="68">
        <f t="shared" si="0"/>
        <v>2.0569345877217223E-3</v>
      </c>
      <c r="J29" s="68">
        <f>H29/'סכום נכסי הקרן'!$C$41</f>
        <v>7.2120941787401939E-6</v>
      </c>
    </row>
    <row r="30" spans="1:10">
      <c r="A30" s="58" t="s">
        <v>1429</v>
      </c>
      <c r="B30" s="54" t="s">
        <v>1430</v>
      </c>
      <c r="C30" s="65" t="s">
        <v>1031</v>
      </c>
      <c r="D30" s="65" t="s">
        <v>110</v>
      </c>
      <c r="E30" s="72">
        <v>45251</v>
      </c>
      <c r="F30" s="66">
        <v>925390.59913999995</v>
      </c>
      <c r="G30" s="67">
        <v>1.695227</v>
      </c>
      <c r="H30" s="66">
        <v>15.687467215999998</v>
      </c>
      <c r="I30" s="68">
        <f t="shared" si="0"/>
        <v>1.1804071884352054E-3</v>
      </c>
      <c r="J30" s="68">
        <f>H30/'סכום נכסי הקרן'!$C$41</f>
        <v>4.1387839278282169E-6</v>
      </c>
    </row>
    <row r="31" spans="1:10">
      <c r="A31" s="58" t="s">
        <v>1431</v>
      </c>
      <c r="B31" s="54" t="s">
        <v>1432</v>
      </c>
      <c r="C31" s="65" t="s">
        <v>1031</v>
      </c>
      <c r="D31" s="65" t="s">
        <v>110</v>
      </c>
      <c r="E31" s="72">
        <v>45251</v>
      </c>
      <c r="F31" s="66">
        <v>1208065.848795</v>
      </c>
      <c r="G31" s="67">
        <v>1.7701499999999999</v>
      </c>
      <c r="H31" s="66">
        <v>21.384576295999999</v>
      </c>
      <c r="I31" s="68">
        <f t="shared" si="0"/>
        <v>1.6090875113156636E-3</v>
      </c>
      <c r="J31" s="68">
        <f>H31/'סכום נכסי הקרן'!$C$41</f>
        <v>5.6418374909514825E-6</v>
      </c>
    </row>
    <row r="32" spans="1:10">
      <c r="A32" s="58" t="s">
        <v>1431</v>
      </c>
      <c r="B32" s="54" t="s">
        <v>1433</v>
      </c>
      <c r="C32" s="65" t="s">
        <v>1031</v>
      </c>
      <c r="D32" s="65" t="s">
        <v>110</v>
      </c>
      <c r="E32" s="72">
        <v>45251</v>
      </c>
      <c r="F32" s="66">
        <v>1852192.853784</v>
      </c>
      <c r="G32" s="67">
        <v>1.7701499999999999</v>
      </c>
      <c r="H32" s="66">
        <v>32.786589935999999</v>
      </c>
      <c r="I32" s="68">
        <f t="shared" si="0"/>
        <v>2.4670347298166276E-3</v>
      </c>
      <c r="J32" s="68">
        <f>H32/'סכום נכסי הקרן'!$C$41</f>
        <v>8.6500012785372501E-6</v>
      </c>
    </row>
    <row r="33" spans="1:10">
      <c r="A33" s="58" t="s">
        <v>1434</v>
      </c>
      <c r="B33" s="54" t="s">
        <v>1435</v>
      </c>
      <c r="C33" s="65" t="s">
        <v>1031</v>
      </c>
      <c r="D33" s="65" t="s">
        <v>110</v>
      </c>
      <c r="E33" s="72">
        <v>45251</v>
      </c>
      <c r="F33" s="66">
        <v>2315808.2502449998</v>
      </c>
      <c r="G33" s="67">
        <v>1.794208</v>
      </c>
      <c r="H33" s="66">
        <v>41.550420309000003</v>
      </c>
      <c r="I33" s="68">
        <f t="shared" si="0"/>
        <v>3.1264712231700614E-3</v>
      </c>
      <c r="J33" s="68">
        <f>H33/'סכום נכסי הקרן'!$C$41</f>
        <v>1.096213999376535E-5</v>
      </c>
    </row>
    <row r="34" spans="1:10">
      <c r="A34" s="58" t="s">
        <v>1434</v>
      </c>
      <c r="B34" s="54" t="s">
        <v>1436</v>
      </c>
      <c r="C34" s="65" t="s">
        <v>1031</v>
      </c>
      <c r="D34" s="65" t="s">
        <v>110</v>
      </c>
      <c r="E34" s="72">
        <v>45251</v>
      </c>
      <c r="F34" s="66">
        <v>2819510.862683</v>
      </c>
      <c r="G34" s="67">
        <v>1.794208</v>
      </c>
      <c r="H34" s="66">
        <v>50.587893665000003</v>
      </c>
      <c r="I34" s="68">
        <f t="shared" si="0"/>
        <v>3.8064980476298833E-3</v>
      </c>
      <c r="J34" s="68">
        <f>H34/'סכום נכסי הקרן'!$C$41</f>
        <v>1.3346473229906824E-5</v>
      </c>
    </row>
    <row r="35" spans="1:10">
      <c r="A35" s="58" t="s">
        <v>1437</v>
      </c>
      <c r="B35" s="54" t="s">
        <v>1438</v>
      </c>
      <c r="C35" s="65" t="s">
        <v>1031</v>
      </c>
      <c r="D35" s="65" t="s">
        <v>110</v>
      </c>
      <c r="E35" s="72">
        <v>45132</v>
      </c>
      <c r="F35" s="66">
        <v>2416920.8962500002</v>
      </c>
      <c r="G35" s="67">
        <v>1.3549059999999999</v>
      </c>
      <c r="H35" s="66">
        <v>32.746994729000001</v>
      </c>
      <c r="I35" s="68">
        <f t="shared" si="0"/>
        <v>2.4640553790822588E-3</v>
      </c>
      <c r="J35" s="68">
        <f>H35/'סכום נכסי הקרן'!$C$41</f>
        <v>8.6395549774171119E-6</v>
      </c>
    </row>
    <row r="36" spans="1:10">
      <c r="A36" s="58" t="s">
        <v>1439</v>
      </c>
      <c r="B36" s="54" t="s">
        <v>1440</v>
      </c>
      <c r="C36" s="65" t="s">
        <v>1031</v>
      </c>
      <c r="D36" s="65" t="s">
        <v>110</v>
      </c>
      <c r="E36" s="72">
        <v>45132</v>
      </c>
      <c r="F36" s="66">
        <v>6749517.1431940012</v>
      </c>
      <c r="G36" s="67">
        <v>1.3763749999999999</v>
      </c>
      <c r="H36" s="66">
        <v>92.898640333000017</v>
      </c>
      <c r="I36" s="68">
        <f t="shared" si="0"/>
        <v>6.9901802078723742E-3</v>
      </c>
      <c r="J36" s="68">
        <f>H36/'סכום נכסי הקרן'!$C$41</f>
        <v>2.4509208161733549E-5</v>
      </c>
    </row>
    <row r="37" spans="1:10">
      <c r="A37" s="58" t="s">
        <v>1441</v>
      </c>
      <c r="B37" s="54" t="s">
        <v>1442</v>
      </c>
      <c r="C37" s="65" t="s">
        <v>1031</v>
      </c>
      <c r="D37" s="65" t="s">
        <v>110</v>
      </c>
      <c r="E37" s="72">
        <v>45132</v>
      </c>
      <c r="F37" s="66">
        <v>3706704.8558959998</v>
      </c>
      <c r="G37" s="67">
        <v>1.384423</v>
      </c>
      <c r="H37" s="66">
        <v>51.31647869799999</v>
      </c>
      <c r="I37" s="68">
        <f t="shared" si="0"/>
        <v>3.8613206011050756E-3</v>
      </c>
      <c r="J37" s="68">
        <f>H37/'סכום נכסי הקרן'!$C$41</f>
        <v>1.3538693935972173E-5</v>
      </c>
    </row>
    <row r="38" spans="1:10">
      <c r="A38" s="58" t="s">
        <v>1443</v>
      </c>
      <c r="B38" s="54" t="s">
        <v>1444</v>
      </c>
      <c r="C38" s="65" t="s">
        <v>1031</v>
      </c>
      <c r="D38" s="65" t="s">
        <v>110</v>
      </c>
      <c r="E38" s="72">
        <v>45132</v>
      </c>
      <c r="F38" s="66">
        <v>2783053.6180019998</v>
      </c>
      <c r="G38" s="67">
        <v>1.491611</v>
      </c>
      <c r="H38" s="66">
        <v>41.512335103999995</v>
      </c>
      <c r="I38" s="68">
        <f t="shared" si="0"/>
        <v>3.1236054928940366E-3</v>
      </c>
      <c r="J38" s="68">
        <f>H38/'סכום נכסי הקרן'!$C$41</f>
        <v>1.0952092072569932E-5</v>
      </c>
    </row>
    <row r="39" spans="1:10">
      <c r="A39" s="58" t="s">
        <v>1445</v>
      </c>
      <c r="B39" s="54" t="s">
        <v>1446</v>
      </c>
      <c r="C39" s="65" t="s">
        <v>1031</v>
      </c>
      <c r="D39" s="65" t="s">
        <v>110</v>
      </c>
      <c r="E39" s="72">
        <v>45272</v>
      </c>
      <c r="F39" s="66">
        <v>1855822.8250800001</v>
      </c>
      <c r="G39" s="67">
        <v>2.0410910000000002</v>
      </c>
      <c r="H39" s="66">
        <v>37.879027762999996</v>
      </c>
      <c r="I39" s="68">
        <f t="shared" si="0"/>
        <v>2.8502164209642748E-3</v>
      </c>
      <c r="J39" s="68">
        <f>H39/'סכום נכסי הקרן'!$C$41</f>
        <v>9.9935259878896714E-6</v>
      </c>
    </row>
    <row r="40" spans="1:10">
      <c r="A40" s="58" t="s">
        <v>1447</v>
      </c>
      <c r="B40" s="54" t="s">
        <v>1448</v>
      </c>
      <c r="C40" s="65" t="s">
        <v>1031</v>
      </c>
      <c r="D40" s="65" t="s">
        <v>110</v>
      </c>
      <c r="E40" s="72">
        <v>45250</v>
      </c>
      <c r="F40" s="66">
        <v>1578177.9163909999</v>
      </c>
      <c r="G40" s="67">
        <v>1.9945440000000001</v>
      </c>
      <c r="H40" s="66">
        <v>31.477450871000002</v>
      </c>
      <c r="I40" s="68">
        <f t="shared" si="0"/>
        <v>2.3685282506183008E-3</v>
      </c>
      <c r="J40" s="68">
        <f>H40/'סכום נכסי הקרן'!$C$41</f>
        <v>8.3046145027811308E-6</v>
      </c>
    </row>
    <row r="41" spans="1:10">
      <c r="A41" s="58" t="s">
        <v>1447</v>
      </c>
      <c r="B41" s="54" t="s">
        <v>1449</v>
      </c>
      <c r="C41" s="65" t="s">
        <v>1031</v>
      </c>
      <c r="D41" s="65" t="s">
        <v>110</v>
      </c>
      <c r="E41" s="72">
        <v>45250</v>
      </c>
      <c r="F41" s="66">
        <v>2018320.767488</v>
      </c>
      <c r="G41" s="67">
        <v>1.9945440000000001</v>
      </c>
      <c r="H41" s="66">
        <v>40.256292979999998</v>
      </c>
      <c r="I41" s="68">
        <f t="shared" si="0"/>
        <v>3.0290943056046796E-3</v>
      </c>
      <c r="J41" s="68">
        <f>H41/'סכום נכסי הקרן'!$C$41</f>
        <v>1.062071372551692E-5</v>
      </c>
    </row>
    <row r="42" spans="1:10">
      <c r="A42" s="58" t="s">
        <v>1450</v>
      </c>
      <c r="B42" s="54" t="s">
        <v>1451</v>
      </c>
      <c r="C42" s="65" t="s">
        <v>1031</v>
      </c>
      <c r="D42" s="65" t="s">
        <v>110</v>
      </c>
      <c r="E42" s="72">
        <v>45271</v>
      </c>
      <c r="F42" s="66">
        <v>5386272.4080480002</v>
      </c>
      <c r="G42" s="67">
        <v>2.1030929999999999</v>
      </c>
      <c r="H42" s="66">
        <v>113.27832364699998</v>
      </c>
      <c r="I42" s="68">
        <f t="shared" si="0"/>
        <v>8.5236543086082139E-3</v>
      </c>
      <c r="J42" s="68">
        <f>H42/'סכום נכסי הקרן'!$C$41</f>
        <v>2.9885927334614716E-5</v>
      </c>
    </row>
    <row r="43" spans="1:10">
      <c r="A43" s="58" t="s">
        <v>1452</v>
      </c>
      <c r="B43" s="54" t="s">
        <v>1453</v>
      </c>
      <c r="C43" s="65" t="s">
        <v>1031</v>
      </c>
      <c r="D43" s="65" t="s">
        <v>110</v>
      </c>
      <c r="E43" s="72">
        <v>45271</v>
      </c>
      <c r="F43" s="66">
        <v>6965952.7292250004</v>
      </c>
      <c r="G43" s="67">
        <v>2.1163780000000001</v>
      </c>
      <c r="H43" s="66">
        <v>147.425895948</v>
      </c>
      <c r="I43" s="68">
        <f t="shared" si="0"/>
        <v>1.1093096479017996E-2</v>
      </c>
      <c r="J43" s="68">
        <f>H43/'סכום נכסי הקרן'!$C$41</f>
        <v>3.8894993072746483E-5</v>
      </c>
    </row>
    <row r="44" spans="1:10">
      <c r="A44" s="58" t="s">
        <v>1454</v>
      </c>
      <c r="B44" s="54" t="s">
        <v>1455</v>
      </c>
      <c r="C44" s="65" t="s">
        <v>1031</v>
      </c>
      <c r="D44" s="65" t="s">
        <v>110</v>
      </c>
      <c r="E44" s="72">
        <v>45250</v>
      </c>
      <c r="F44" s="66">
        <v>7897960.4635399999</v>
      </c>
      <c r="G44" s="67">
        <v>2.0822859999999999</v>
      </c>
      <c r="H44" s="66">
        <v>164.458135691</v>
      </c>
      <c r="I44" s="68">
        <f t="shared" si="0"/>
        <v>1.237469139494448E-2</v>
      </c>
      <c r="J44" s="68">
        <f>H44/'סכום נכסי הקרן'!$C$41</f>
        <v>4.3388564860507623E-5</v>
      </c>
    </row>
    <row r="45" spans="1:10">
      <c r="A45" s="58" t="s">
        <v>1456</v>
      </c>
      <c r="B45" s="54" t="s">
        <v>1457</v>
      </c>
      <c r="C45" s="65" t="s">
        <v>1031</v>
      </c>
      <c r="D45" s="65" t="s">
        <v>110</v>
      </c>
      <c r="E45" s="72">
        <v>45252</v>
      </c>
      <c r="F45" s="66">
        <v>1213392.9397499999</v>
      </c>
      <c r="G45" s="67">
        <v>2.2230240000000001</v>
      </c>
      <c r="H45" s="66">
        <v>26.974021</v>
      </c>
      <c r="I45" s="68">
        <f t="shared" si="0"/>
        <v>2.0296666027086593E-3</v>
      </c>
      <c r="J45" s="68">
        <f>H45/'סכום נכסי הקרן'!$C$41</f>
        <v>7.1164862400373368E-6</v>
      </c>
    </row>
    <row r="46" spans="1:10">
      <c r="A46" s="58" t="s">
        <v>1456</v>
      </c>
      <c r="B46" s="54" t="s">
        <v>1458</v>
      </c>
      <c r="C46" s="65" t="s">
        <v>1031</v>
      </c>
      <c r="D46" s="65" t="s">
        <v>110</v>
      </c>
      <c r="E46" s="72">
        <v>45252</v>
      </c>
      <c r="F46" s="66">
        <v>3255630.5061000003</v>
      </c>
      <c r="G46" s="67">
        <v>2.2230240000000001</v>
      </c>
      <c r="H46" s="66">
        <v>72.373460206999994</v>
      </c>
      <c r="I46" s="68">
        <f t="shared" si="0"/>
        <v>5.445758165036352E-3</v>
      </c>
      <c r="J46" s="68">
        <f>H46/'סכום נכסי הקרן'!$C$41</f>
        <v>1.9094102941011472E-5</v>
      </c>
    </row>
    <row r="47" spans="1:10">
      <c r="A47" s="58" t="s">
        <v>1459</v>
      </c>
      <c r="B47" s="54" t="s">
        <v>1460</v>
      </c>
      <c r="C47" s="65" t="s">
        <v>1031</v>
      </c>
      <c r="D47" s="65" t="s">
        <v>110</v>
      </c>
      <c r="E47" s="72">
        <v>45252</v>
      </c>
      <c r="F47" s="66">
        <v>6976351.0845000008</v>
      </c>
      <c r="G47" s="67">
        <v>2.2230240000000001</v>
      </c>
      <c r="H47" s="66">
        <v>155.08598615700001</v>
      </c>
      <c r="I47" s="68">
        <f t="shared" si="0"/>
        <v>1.1669481782156261E-2</v>
      </c>
      <c r="J47" s="68">
        <f>H47/'סכום נכסי הקרן'!$C$41</f>
        <v>4.0915934873369877E-5</v>
      </c>
    </row>
    <row r="48" spans="1:10">
      <c r="A48" s="58" t="s">
        <v>1461</v>
      </c>
      <c r="B48" s="54" t="s">
        <v>1462</v>
      </c>
      <c r="C48" s="65" t="s">
        <v>1031</v>
      </c>
      <c r="D48" s="65" t="s">
        <v>110</v>
      </c>
      <c r="E48" s="72">
        <v>45252</v>
      </c>
      <c r="F48" s="66">
        <v>3720720.5783999995</v>
      </c>
      <c r="G48" s="67">
        <v>2.2230240000000001</v>
      </c>
      <c r="H48" s="66">
        <v>82.712525951000003</v>
      </c>
      <c r="I48" s="68">
        <f t="shared" si="0"/>
        <v>6.2237236171951522E-3</v>
      </c>
      <c r="J48" s="68">
        <f>H48/'סכום נכסי הקרן'!$C$41</f>
        <v>2.1821831932622231E-5</v>
      </c>
    </row>
    <row r="49" spans="1:10">
      <c r="A49" s="58" t="s">
        <v>1463</v>
      </c>
      <c r="B49" s="54" t="s">
        <v>1464</v>
      </c>
      <c r="C49" s="65" t="s">
        <v>1031</v>
      </c>
      <c r="D49" s="65" t="s">
        <v>110</v>
      </c>
      <c r="E49" s="72">
        <v>45253</v>
      </c>
      <c r="F49" s="66">
        <v>4651783.0076900003</v>
      </c>
      <c r="G49" s="67">
        <v>2.2199520000000001</v>
      </c>
      <c r="H49" s="66">
        <v>103.26734807000001</v>
      </c>
      <c r="I49" s="68">
        <f t="shared" si="0"/>
        <v>7.7703760788193034E-3</v>
      </c>
      <c r="J49" s="68">
        <f>H49/'סכום נכסי הקרן'!$C$41</f>
        <v>2.7244757523741132E-5</v>
      </c>
    </row>
    <row r="50" spans="1:10">
      <c r="A50" s="58" t="s">
        <v>1465</v>
      </c>
      <c r="B50" s="54" t="s">
        <v>1466</v>
      </c>
      <c r="C50" s="65" t="s">
        <v>1031</v>
      </c>
      <c r="D50" s="65" t="s">
        <v>110</v>
      </c>
      <c r="E50" s="72">
        <v>45252</v>
      </c>
      <c r="F50" s="66">
        <v>3617098.883372</v>
      </c>
      <c r="G50" s="67">
        <v>2.319293</v>
      </c>
      <c r="H50" s="66">
        <v>83.891109568999994</v>
      </c>
      <c r="I50" s="68">
        <f t="shared" si="0"/>
        <v>6.3124064208436746E-3</v>
      </c>
      <c r="J50" s="68">
        <f>H50/'סכום נכסי הקרן'!$C$41</f>
        <v>2.2132774602246102E-5</v>
      </c>
    </row>
    <row r="51" spans="1:10">
      <c r="A51" s="58" t="s">
        <v>1465</v>
      </c>
      <c r="B51" s="54" t="s">
        <v>1467</v>
      </c>
      <c r="C51" s="65" t="s">
        <v>1031</v>
      </c>
      <c r="D51" s="65" t="s">
        <v>110</v>
      </c>
      <c r="E51" s="72">
        <v>45252</v>
      </c>
      <c r="F51" s="66">
        <v>4190121.2416140004</v>
      </c>
      <c r="G51" s="67">
        <v>2.319293</v>
      </c>
      <c r="H51" s="66">
        <v>97.181175350000004</v>
      </c>
      <c r="I51" s="68">
        <f t="shared" si="0"/>
        <v>7.312420570142991E-3</v>
      </c>
      <c r="J51" s="68">
        <f>H51/'סכום נכסי הקרן'!$C$41</f>
        <v>2.5639058306098695E-5</v>
      </c>
    </row>
    <row r="52" spans="1:10">
      <c r="A52" s="58" t="s">
        <v>1468</v>
      </c>
      <c r="B52" s="54" t="s">
        <v>1469</v>
      </c>
      <c r="C52" s="65" t="s">
        <v>1031</v>
      </c>
      <c r="D52" s="65" t="s">
        <v>110</v>
      </c>
      <c r="E52" s="72">
        <v>45265</v>
      </c>
      <c r="F52" s="66">
        <v>6611438.1367159998</v>
      </c>
      <c r="G52" s="67">
        <v>2.3245809999999998</v>
      </c>
      <c r="H52" s="66">
        <v>153.68825411400002</v>
      </c>
      <c r="I52" s="68">
        <f t="shared" si="0"/>
        <v>1.1564309103332705E-2</v>
      </c>
      <c r="J52" s="68">
        <f>H52/'סכום נכסי הקרן'!$C$41</f>
        <v>4.0547174841216398E-5</v>
      </c>
    </row>
    <row r="53" spans="1:10">
      <c r="A53" s="58" t="s">
        <v>1470</v>
      </c>
      <c r="B53" s="54" t="s">
        <v>1471</v>
      </c>
      <c r="C53" s="65" t="s">
        <v>1031</v>
      </c>
      <c r="D53" s="65" t="s">
        <v>110</v>
      </c>
      <c r="E53" s="72">
        <v>45252</v>
      </c>
      <c r="F53" s="66">
        <v>4859753.8151700003</v>
      </c>
      <c r="G53" s="67">
        <v>2.3430870000000001</v>
      </c>
      <c r="H53" s="66">
        <v>113.868256733</v>
      </c>
      <c r="I53" s="68">
        <f t="shared" si="0"/>
        <v>8.5680439634723184E-3</v>
      </c>
      <c r="J53" s="68">
        <f>H53/'סכום נכסי הקרן'!$C$41</f>
        <v>3.0041567855880044E-5</v>
      </c>
    </row>
    <row r="54" spans="1:10">
      <c r="A54" s="58" t="s">
        <v>1470</v>
      </c>
      <c r="B54" s="54" t="s">
        <v>1472</v>
      </c>
      <c r="C54" s="65" t="s">
        <v>1031</v>
      </c>
      <c r="D54" s="65" t="s">
        <v>110</v>
      </c>
      <c r="E54" s="72">
        <v>45252</v>
      </c>
      <c r="F54" s="66">
        <v>1397047.390347</v>
      </c>
      <c r="G54" s="67">
        <v>2.3430870000000001</v>
      </c>
      <c r="H54" s="66">
        <v>32.734034758</v>
      </c>
      <c r="I54" s="68">
        <f t="shared" si="0"/>
        <v>2.4630802029929847E-3</v>
      </c>
      <c r="J54" s="68">
        <f>H54/'סכום נכסי הקרן'!$C$41</f>
        <v>8.6361357817661272E-6</v>
      </c>
    </row>
    <row r="55" spans="1:10">
      <c r="A55" s="58" t="s">
        <v>1473</v>
      </c>
      <c r="B55" s="54" t="s">
        <v>1474</v>
      </c>
      <c r="C55" s="65" t="s">
        <v>1031</v>
      </c>
      <c r="D55" s="65" t="s">
        <v>110</v>
      </c>
      <c r="E55" s="72">
        <v>45253</v>
      </c>
      <c r="F55" s="66">
        <v>4657076.7158300001</v>
      </c>
      <c r="G55" s="67">
        <v>2.3008690000000001</v>
      </c>
      <c r="H55" s="66">
        <v>107.15322351900001</v>
      </c>
      <c r="I55" s="68">
        <f t="shared" si="0"/>
        <v>8.062769697891551E-3</v>
      </c>
      <c r="J55" s="68">
        <f>H55/'סכום נכסי הקרן'!$C$41</f>
        <v>2.8269957999536247E-5</v>
      </c>
    </row>
    <row r="56" spans="1:10">
      <c r="A56" s="58" t="s">
        <v>1475</v>
      </c>
      <c r="B56" s="54" t="s">
        <v>1476</v>
      </c>
      <c r="C56" s="65" t="s">
        <v>1031</v>
      </c>
      <c r="D56" s="65" t="s">
        <v>110</v>
      </c>
      <c r="E56" s="72">
        <v>45252</v>
      </c>
      <c r="F56" s="66">
        <v>3726770.5305599999</v>
      </c>
      <c r="G56" s="67">
        <v>2.3774359999999999</v>
      </c>
      <c r="H56" s="66">
        <v>88.601582657999998</v>
      </c>
      <c r="I56" s="68">
        <f t="shared" si="0"/>
        <v>6.666847084758825E-3</v>
      </c>
      <c r="J56" s="68">
        <f>H56/'סכום נכסי הקרן'!$C$41</f>
        <v>2.3375526542045315E-5</v>
      </c>
    </row>
    <row r="57" spans="1:10">
      <c r="A57" s="58" t="s">
        <v>1477</v>
      </c>
      <c r="B57" s="54" t="s">
        <v>1478</v>
      </c>
      <c r="C57" s="65" t="s">
        <v>1031</v>
      </c>
      <c r="D57" s="65" t="s">
        <v>110</v>
      </c>
      <c r="E57" s="72">
        <v>45257</v>
      </c>
      <c r="F57" s="66">
        <v>3731912.9898959999</v>
      </c>
      <c r="G57" s="67">
        <v>2.5205790000000001</v>
      </c>
      <c r="H57" s="66">
        <v>94.065832898999986</v>
      </c>
      <c r="I57" s="68">
        <f t="shared" si="0"/>
        <v>7.0780058891135936E-3</v>
      </c>
      <c r="J57" s="68">
        <f>H57/'סכום נכסי הקרן'!$C$41</f>
        <v>2.4817145559550978E-5</v>
      </c>
    </row>
    <row r="58" spans="1:10">
      <c r="A58" s="58" t="s">
        <v>1479</v>
      </c>
      <c r="B58" s="54" t="s">
        <v>1480</v>
      </c>
      <c r="C58" s="65" t="s">
        <v>1031</v>
      </c>
      <c r="D58" s="65" t="s">
        <v>110</v>
      </c>
      <c r="E58" s="72">
        <v>45257</v>
      </c>
      <c r="F58" s="66">
        <v>1870443.5427999999</v>
      </c>
      <c r="G58" s="67">
        <v>2.7544249999999999</v>
      </c>
      <c r="H58" s="66">
        <v>51.519964301999998</v>
      </c>
      <c r="I58" s="68">
        <f t="shared" si="0"/>
        <v>3.876631923602037E-3</v>
      </c>
      <c r="J58" s="68">
        <f>H58/'סכום נכסי הקרן'!$C$41</f>
        <v>1.3592379016921421E-5</v>
      </c>
    </row>
    <row r="59" spans="1:10">
      <c r="A59" s="58" t="s">
        <v>1481</v>
      </c>
      <c r="B59" s="54" t="s">
        <v>1482</v>
      </c>
      <c r="C59" s="65" t="s">
        <v>1031</v>
      </c>
      <c r="D59" s="65" t="s">
        <v>110</v>
      </c>
      <c r="E59" s="72">
        <v>45257</v>
      </c>
      <c r="F59" s="66">
        <v>1872107.2796440003</v>
      </c>
      <c r="G59" s="67">
        <v>2.8408470000000001</v>
      </c>
      <c r="H59" s="66">
        <v>53.183701145999997</v>
      </c>
      <c r="I59" s="68">
        <f t="shared" si="0"/>
        <v>4.0018201967172212E-3</v>
      </c>
      <c r="J59" s="68">
        <f>H59/'סכום נכסי הקרן'!$C$41</f>
        <v>1.403131840817381E-5</v>
      </c>
    </row>
    <row r="60" spans="1:10">
      <c r="A60" s="58" t="s">
        <v>1483</v>
      </c>
      <c r="B60" s="54" t="s">
        <v>1484</v>
      </c>
      <c r="C60" s="65" t="s">
        <v>1031</v>
      </c>
      <c r="D60" s="65" t="s">
        <v>110</v>
      </c>
      <c r="E60" s="72">
        <v>45257</v>
      </c>
      <c r="F60" s="66">
        <v>2036461.375575</v>
      </c>
      <c r="G60" s="67">
        <v>2.9062160000000001</v>
      </c>
      <c r="H60" s="66">
        <v>59.183962314999995</v>
      </c>
      <c r="I60" s="68">
        <f t="shared" si="0"/>
        <v>4.4533112703783895E-3</v>
      </c>
      <c r="J60" s="68">
        <f>H60/'סכום נכסי הקרן'!$C$41</f>
        <v>1.5614351803373542E-5</v>
      </c>
    </row>
    <row r="61" spans="1:10">
      <c r="A61" s="58" t="s">
        <v>1485</v>
      </c>
      <c r="B61" s="54" t="s">
        <v>1486</v>
      </c>
      <c r="C61" s="65" t="s">
        <v>1031</v>
      </c>
      <c r="D61" s="65" t="s">
        <v>110</v>
      </c>
      <c r="E61" s="72">
        <v>45257</v>
      </c>
      <c r="F61" s="66">
        <v>936734.25944000005</v>
      </c>
      <c r="G61" s="67">
        <v>2.9114420000000001</v>
      </c>
      <c r="H61" s="66">
        <v>27.272470191</v>
      </c>
      <c r="I61" s="68">
        <f t="shared" si="0"/>
        <v>2.0521234828148223E-3</v>
      </c>
      <c r="J61" s="68">
        <f>H61/'סכום נכסי הקרן'!$C$41</f>
        <v>7.1952253186901556E-6</v>
      </c>
    </row>
    <row r="62" spans="1:10">
      <c r="A62" s="58" t="s">
        <v>1487</v>
      </c>
      <c r="B62" s="54" t="s">
        <v>1488</v>
      </c>
      <c r="C62" s="65" t="s">
        <v>1031</v>
      </c>
      <c r="D62" s="65" t="s">
        <v>110</v>
      </c>
      <c r="E62" s="72">
        <v>45245</v>
      </c>
      <c r="F62" s="66">
        <v>3768817.6980719999</v>
      </c>
      <c r="G62" s="67">
        <v>3.4153419999999999</v>
      </c>
      <c r="H62" s="66">
        <v>128.718008771</v>
      </c>
      <c r="I62" s="68">
        <f t="shared" si="0"/>
        <v>9.6854170748090912E-3</v>
      </c>
      <c r="J62" s="68">
        <f>H62/'סכום נכסי הקרן'!$C$41</f>
        <v>3.3959339553558839E-5</v>
      </c>
    </row>
    <row r="63" spans="1:10">
      <c r="A63" s="58" t="s">
        <v>1489</v>
      </c>
      <c r="B63" s="54" t="s">
        <v>1490</v>
      </c>
      <c r="C63" s="65" t="s">
        <v>1031</v>
      </c>
      <c r="D63" s="65" t="s">
        <v>110</v>
      </c>
      <c r="E63" s="72">
        <v>45245</v>
      </c>
      <c r="F63" s="66">
        <v>4711652.3259399999</v>
      </c>
      <c r="G63" s="67">
        <v>3.4282599999999999</v>
      </c>
      <c r="H63" s="66">
        <v>161.52771431299999</v>
      </c>
      <c r="I63" s="68">
        <f t="shared" si="0"/>
        <v>1.2154191143877347E-2</v>
      </c>
      <c r="J63" s="68">
        <f>H63/'סכום נכסי הקרן'!$C$41</f>
        <v>4.2615439362679612E-5</v>
      </c>
    </row>
    <row r="64" spans="1:10">
      <c r="A64" s="58" t="s">
        <v>1489</v>
      </c>
      <c r="B64" s="54" t="s">
        <v>1491</v>
      </c>
      <c r="C64" s="65" t="s">
        <v>1031</v>
      </c>
      <c r="D64" s="65" t="s">
        <v>110</v>
      </c>
      <c r="E64" s="72">
        <v>45245</v>
      </c>
      <c r="F64" s="66">
        <v>1229242.6795049999</v>
      </c>
      <c r="G64" s="67">
        <v>3.4282599999999999</v>
      </c>
      <c r="H64" s="66">
        <v>42.141640789</v>
      </c>
      <c r="I64" s="68">
        <f t="shared" si="0"/>
        <v>3.1709577483007927E-3</v>
      </c>
      <c r="J64" s="68">
        <f>H64/'סכום נכסי הקרן'!$C$41</f>
        <v>1.1118120164862135E-5</v>
      </c>
    </row>
    <row r="65" spans="1:10">
      <c r="A65" s="58" t="s">
        <v>1492</v>
      </c>
      <c r="B65" s="54" t="s">
        <v>1493</v>
      </c>
      <c r="C65" s="65" t="s">
        <v>1031</v>
      </c>
      <c r="D65" s="65" t="s">
        <v>110</v>
      </c>
      <c r="E65" s="72">
        <v>45246</v>
      </c>
      <c r="F65" s="66">
        <v>5985194.9486999996</v>
      </c>
      <c r="G65" s="67">
        <v>3.4790049999999999</v>
      </c>
      <c r="H65" s="66">
        <v>208.225252329</v>
      </c>
      <c r="I65" s="68">
        <f t="shared" si="0"/>
        <v>1.5667958458724221E-2</v>
      </c>
      <c r="J65" s="68">
        <f>H65/'סכום נכסי הקרן'!$C$41</f>
        <v>5.4935530117205397E-5</v>
      </c>
    </row>
    <row r="66" spans="1:10">
      <c r="A66" s="58" t="s">
        <v>1494</v>
      </c>
      <c r="B66" s="54" t="s">
        <v>1495</v>
      </c>
      <c r="C66" s="65" t="s">
        <v>1031</v>
      </c>
      <c r="D66" s="65" t="s">
        <v>110</v>
      </c>
      <c r="E66" s="72">
        <v>45160</v>
      </c>
      <c r="F66" s="66">
        <v>3300627.0252899998</v>
      </c>
      <c r="G66" s="67">
        <v>3.11198</v>
      </c>
      <c r="H66" s="66">
        <v>102.71484854099999</v>
      </c>
      <c r="I66" s="68">
        <f t="shared" si="0"/>
        <v>7.7288031208230306E-3</v>
      </c>
      <c r="J66" s="68">
        <f>H66/'סכום נכסי הקרן'!$C$41</f>
        <v>2.7098993001063711E-5</v>
      </c>
    </row>
    <row r="67" spans="1:10">
      <c r="A67" s="58" t="s">
        <v>1496</v>
      </c>
      <c r="B67" s="54" t="s">
        <v>1497</v>
      </c>
      <c r="C67" s="65" t="s">
        <v>1031</v>
      </c>
      <c r="D67" s="65" t="s">
        <v>110</v>
      </c>
      <c r="E67" s="72">
        <v>45245</v>
      </c>
      <c r="F67" s="66">
        <v>1887080.91124</v>
      </c>
      <c r="G67" s="67">
        <v>3.5521029999999998</v>
      </c>
      <c r="H67" s="66">
        <v>67.031066588999991</v>
      </c>
      <c r="I67" s="68">
        <f t="shared" si="0"/>
        <v>5.0437684911579751E-3</v>
      </c>
      <c r="J67" s="68">
        <f>H67/'סכום נכסי הקרן'!$C$41</f>
        <v>1.7684633041386189E-5</v>
      </c>
    </row>
    <row r="68" spans="1:10">
      <c r="A68" s="58" t="s">
        <v>1498</v>
      </c>
      <c r="B68" s="54" t="s">
        <v>1499</v>
      </c>
      <c r="C68" s="65" t="s">
        <v>1031</v>
      </c>
      <c r="D68" s="65" t="s">
        <v>110</v>
      </c>
      <c r="E68" s="72">
        <v>45246</v>
      </c>
      <c r="F68" s="66">
        <v>2830696.9912620001</v>
      </c>
      <c r="G68" s="67">
        <v>3.5589430000000002</v>
      </c>
      <c r="H68" s="66">
        <v>100.742895875</v>
      </c>
      <c r="I68" s="68">
        <f t="shared" si="0"/>
        <v>7.5804230751374988E-3</v>
      </c>
      <c r="J68" s="68">
        <f>H68/'סכום נכסי הקרן'!$C$41</f>
        <v>2.6578737826145821E-5</v>
      </c>
    </row>
    <row r="69" spans="1:10">
      <c r="A69" s="58" t="s">
        <v>1500</v>
      </c>
      <c r="B69" s="54" t="s">
        <v>1501</v>
      </c>
      <c r="C69" s="65" t="s">
        <v>1031</v>
      </c>
      <c r="D69" s="65" t="s">
        <v>110</v>
      </c>
      <c r="E69" s="72">
        <v>45155</v>
      </c>
      <c r="F69" s="66">
        <v>5662301.4753480004</v>
      </c>
      <c r="G69" s="67">
        <v>3.170544</v>
      </c>
      <c r="H69" s="66">
        <v>179.525776737</v>
      </c>
      <c r="I69" s="68">
        <f t="shared" si="0"/>
        <v>1.3508459616325651E-2</v>
      </c>
      <c r="J69" s="68">
        <f>H69/'סכום נכסי הקרן'!$C$41</f>
        <v>4.7363821651984163E-5</v>
      </c>
    </row>
    <row r="70" spans="1:10">
      <c r="A70" s="58" t="s">
        <v>1502</v>
      </c>
      <c r="B70" s="54" t="s">
        <v>1503</v>
      </c>
      <c r="C70" s="65" t="s">
        <v>1031</v>
      </c>
      <c r="D70" s="65" t="s">
        <v>110</v>
      </c>
      <c r="E70" s="72">
        <v>45245</v>
      </c>
      <c r="F70" s="66">
        <v>1604447.312832</v>
      </c>
      <c r="G70" s="67">
        <v>3.5778639999999999</v>
      </c>
      <c r="H70" s="66">
        <v>57.404944854000007</v>
      </c>
      <c r="I70" s="68">
        <f t="shared" si="0"/>
        <v>4.3194486799167289E-3</v>
      </c>
      <c r="J70" s="68">
        <f>H70/'סכום נכסי הקרן'!$C$41</f>
        <v>1.5144998224906593E-5</v>
      </c>
    </row>
    <row r="71" spans="1:10">
      <c r="A71" s="58" t="s">
        <v>1504</v>
      </c>
      <c r="B71" s="54" t="s">
        <v>1505</v>
      </c>
      <c r="C71" s="65" t="s">
        <v>1031</v>
      </c>
      <c r="D71" s="65" t="s">
        <v>110</v>
      </c>
      <c r="E71" s="72">
        <v>45155</v>
      </c>
      <c r="F71" s="66">
        <v>5662755.2217600001</v>
      </c>
      <c r="G71" s="67">
        <v>3.1783030000000001</v>
      </c>
      <c r="H71" s="66">
        <v>179.97952314899999</v>
      </c>
      <c r="I71" s="68">
        <f t="shared" si="0"/>
        <v>1.3542601872629791E-2</v>
      </c>
      <c r="J71" s="68">
        <f>H71/'סכום נכסי הקרן'!$C$41</f>
        <v>4.7483532395052997E-5</v>
      </c>
    </row>
    <row r="72" spans="1:10">
      <c r="A72" s="58" t="s">
        <v>1506</v>
      </c>
      <c r="B72" s="54" t="s">
        <v>1507</v>
      </c>
      <c r="C72" s="65" t="s">
        <v>1031</v>
      </c>
      <c r="D72" s="65" t="s">
        <v>110</v>
      </c>
      <c r="E72" s="72">
        <v>45160</v>
      </c>
      <c r="F72" s="66">
        <v>4718962.6847999999</v>
      </c>
      <c r="G72" s="67">
        <v>3.1896149999999999</v>
      </c>
      <c r="H72" s="66">
        <v>150.51671819499998</v>
      </c>
      <c r="I72" s="68">
        <f t="shared" si="0"/>
        <v>1.1325666131486375E-2</v>
      </c>
      <c r="J72" s="68">
        <f>H72/'סכום נכסי הקרן'!$C$41</f>
        <v>3.9710436717250827E-5</v>
      </c>
    </row>
    <row r="73" spans="1:10">
      <c r="A73" s="58" t="s">
        <v>1508</v>
      </c>
      <c r="B73" s="54" t="s">
        <v>1509</v>
      </c>
      <c r="C73" s="65" t="s">
        <v>1031</v>
      </c>
      <c r="D73" s="65" t="s">
        <v>110</v>
      </c>
      <c r="E73" s="72">
        <v>45160</v>
      </c>
      <c r="F73" s="66">
        <v>4718962.6847999999</v>
      </c>
      <c r="G73" s="67">
        <v>3.1896149999999999</v>
      </c>
      <c r="H73" s="66">
        <v>150.51671819499998</v>
      </c>
      <c r="I73" s="68">
        <f t="shared" si="0"/>
        <v>1.1325666131486375E-2</v>
      </c>
      <c r="J73" s="68">
        <f>H73/'סכום נכסי הקרן'!$C$41</f>
        <v>3.9710436717250827E-5</v>
      </c>
    </row>
    <row r="74" spans="1:10">
      <c r="A74" s="58" t="s">
        <v>1510</v>
      </c>
      <c r="B74" s="54" t="s">
        <v>1511</v>
      </c>
      <c r="C74" s="65" t="s">
        <v>1031</v>
      </c>
      <c r="D74" s="65" t="s">
        <v>110</v>
      </c>
      <c r="E74" s="72">
        <v>45168</v>
      </c>
      <c r="F74" s="66">
        <v>6618899.74438</v>
      </c>
      <c r="G74" s="67">
        <v>3.370279</v>
      </c>
      <c r="H74" s="66">
        <v>223.07539113300001</v>
      </c>
      <c r="I74" s="68">
        <f t="shared" ref="I74:I137" si="1">IFERROR(H74/$H$9,0)</f>
        <v>1.6785360672360326E-2</v>
      </c>
      <c r="J74" s="68">
        <f>H74/'סכום נכסי הקרן'!$C$41</f>
        <v>5.8853403854358294E-5</v>
      </c>
    </row>
    <row r="75" spans="1:10">
      <c r="A75" s="58" t="s">
        <v>1512</v>
      </c>
      <c r="B75" s="54" t="s">
        <v>1513</v>
      </c>
      <c r="C75" s="65" t="s">
        <v>1031</v>
      </c>
      <c r="D75" s="65" t="s">
        <v>110</v>
      </c>
      <c r="E75" s="72">
        <v>45174</v>
      </c>
      <c r="F75" s="66">
        <v>6355351.042425001</v>
      </c>
      <c r="G75" s="67">
        <v>3.8023899999999999</v>
      </c>
      <c r="H75" s="66">
        <v>241.65526035400001</v>
      </c>
      <c r="I75" s="68">
        <f t="shared" si="1"/>
        <v>1.8183407335131078E-2</v>
      </c>
      <c r="J75" s="68">
        <f>H75/'סכום נכסי הקרן'!$C$41</f>
        <v>6.375528272710551E-5</v>
      </c>
    </row>
    <row r="76" spans="1:10">
      <c r="A76" s="58" t="s">
        <v>1512</v>
      </c>
      <c r="B76" s="54" t="s">
        <v>1514</v>
      </c>
      <c r="C76" s="65" t="s">
        <v>1031</v>
      </c>
      <c r="D76" s="65" t="s">
        <v>110</v>
      </c>
      <c r="E76" s="72">
        <v>45174</v>
      </c>
      <c r="F76" s="66">
        <v>949086.24509999994</v>
      </c>
      <c r="G76" s="67">
        <v>3.8023899999999999</v>
      </c>
      <c r="H76" s="66">
        <v>36.087964634000002</v>
      </c>
      <c r="I76" s="68">
        <f t="shared" si="1"/>
        <v>2.7154474513592553E-3</v>
      </c>
      <c r="J76" s="68">
        <f>H76/'סכום נכסי הקרן'!$C$41</f>
        <v>9.5209944319690063E-6</v>
      </c>
    </row>
    <row r="77" spans="1:10">
      <c r="A77" s="58" t="s">
        <v>1515</v>
      </c>
      <c r="B77" s="54" t="s">
        <v>1516</v>
      </c>
      <c r="C77" s="65" t="s">
        <v>1031</v>
      </c>
      <c r="D77" s="65" t="s">
        <v>110</v>
      </c>
      <c r="E77" s="72">
        <v>45169</v>
      </c>
      <c r="F77" s="66">
        <v>2847939.3549180003</v>
      </c>
      <c r="G77" s="67">
        <v>3.8032300000000001</v>
      </c>
      <c r="H77" s="66">
        <v>108.313679716</v>
      </c>
      <c r="I77" s="68">
        <f t="shared" si="1"/>
        <v>8.1500884994509179E-3</v>
      </c>
      <c r="J77" s="68">
        <f>H77/'סכום נכסי הקרן'!$C$41</f>
        <v>2.857611815853206E-5</v>
      </c>
    </row>
    <row r="78" spans="1:10">
      <c r="A78" s="58" t="s">
        <v>1517</v>
      </c>
      <c r="B78" s="54" t="s">
        <v>1518</v>
      </c>
      <c r="C78" s="65" t="s">
        <v>1031</v>
      </c>
      <c r="D78" s="65" t="s">
        <v>110</v>
      </c>
      <c r="E78" s="72">
        <v>45174</v>
      </c>
      <c r="F78" s="66">
        <v>82624.715265000006</v>
      </c>
      <c r="G78" s="67">
        <v>3.9044840000000001</v>
      </c>
      <c r="H78" s="66">
        <v>3.2260687449999996</v>
      </c>
      <c r="I78" s="68">
        <f t="shared" si="1"/>
        <v>2.4274630726241141E-4</v>
      </c>
      <c r="J78" s="68">
        <f>H78/'סכום נכסי הקרן'!$C$41</f>
        <v>8.5112537849685136E-7</v>
      </c>
    </row>
    <row r="79" spans="1:10">
      <c r="A79" s="58" t="s">
        <v>1517</v>
      </c>
      <c r="B79" s="54" t="s">
        <v>1519</v>
      </c>
      <c r="C79" s="65" t="s">
        <v>1031</v>
      </c>
      <c r="D79" s="65" t="s">
        <v>110</v>
      </c>
      <c r="E79" s="72">
        <v>45174</v>
      </c>
      <c r="F79" s="66">
        <v>2375236.4261500002</v>
      </c>
      <c r="G79" s="67">
        <v>3.9044840000000001</v>
      </c>
      <c r="H79" s="66">
        <v>92.740724986000004</v>
      </c>
      <c r="I79" s="68">
        <f t="shared" si="1"/>
        <v>6.978297830163056E-3</v>
      </c>
      <c r="J79" s="68">
        <f>H79/'סכום נכסי הקרן'!$C$41</f>
        <v>2.4467545763902083E-5</v>
      </c>
    </row>
    <row r="80" spans="1:10">
      <c r="A80" s="58" t="s">
        <v>1520</v>
      </c>
      <c r="B80" s="54" t="s">
        <v>1521</v>
      </c>
      <c r="C80" s="65" t="s">
        <v>1031</v>
      </c>
      <c r="D80" s="65" t="s">
        <v>110</v>
      </c>
      <c r="E80" s="72">
        <v>45181</v>
      </c>
      <c r="F80" s="66">
        <v>2090762.63396</v>
      </c>
      <c r="G80" s="67">
        <v>3.9528509999999999</v>
      </c>
      <c r="H80" s="66">
        <v>82.644741277999998</v>
      </c>
      <c r="I80" s="68">
        <f t="shared" si="1"/>
        <v>6.2186231434110013E-3</v>
      </c>
      <c r="J80" s="68">
        <f>H80/'סכום נכסי הקרן'!$C$41</f>
        <v>2.1803948477549293E-5</v>
      </c>
    </row>
    <row r="81" spans="1:10">
      <c r="A81" s="58" t="s">
        <v>1520</v>
      </c>
      <c r="B81" s="54" t="s">
        <v>1522</v>
      </c>
      <c r="C81" s="65" t="s">
        <v>1031</v>
      </c>
      <c r="D81" s="65" t="s">
        <v>110</v>
      </c>
      <c r="E81" s="72">
        <v>45181</v>
      </c>
      <c r="F81" s="66">
        <v>3305865.4980000001</v>
      </c>
      <c r="G81" s="67">
        <v>3.9528509999999999</v>
      </c>
      <c r="H81" s="66">
        <v>130.675952567</v>
      </c>
      <c r="I81" s="68">
        <f t="shared" si="1"/>
        <v>9.8327430197515161E-3</v>
      </c>
      <c r="J81" s="68">
        <f>H81/'סכום נכסי הקרן'!$C$41</f>
        <v>3.447589880451369E-5</v>
      </c>
    </row>
    <row r="82" spans="1:10">
      <c r="A82" s="58" t="s">
        <v>1523</v>
      </c>
      <c r="B82" s="54" t="s">
        <v>1524</v>
      </c>
      <c r="C82" s="65" t="s">
        <v>1031</v>
      </c>
      <c r="D82" s="65" t="s">
        <v>110</v>
      </c>
      <c r="E82" s="72">
        <v>45181</v>
      </c>
      <c r="F82" s="66">
        <v>2851418.0774099999</v>
      </c>
      <c r="G82" s="67">
        <v>3.9655879999999999</v>
      </c>
      <c r="H82" s="66">
        <v>113.07549648</v>
      </c>
      <c r="I82" s="68">
        <f t="shared" si="1"/>
        <v>8.5083925303593624E-3</v>
      </c>
      <c r="J82" s="68">
        <f>H82/'סכום נכסי הקרן'!$C$41</f>
        <v>2.9832415967397308E-5</v>
      </c>
    </row>
    <row r="83" spans="1:10">
      <c r="A83" s="58" t="s">
        <v>1525</v>
      </c>
      <c r="B83" s="54" t="s">
        <v>1526</v>
      </c>
      <c r="C83" s="65" t="s">
        <v>1031</v>
      </c>
      <c r="D83" s="65" t="s">
        <v>110</v>
      </c>
      <c r="E83" s="72">
        <v>45159</v>
      </c>
      <c r="F83" s="66">
        <v>3803907.4205999998</v>
      </c>
      <c r="G83" s="67">
        <v>3.9097590000000002</v>
      </c>
      <c r="H83" s="66">
        <v>148.72362152600002</v>
      </c>
      <c r="I83" s="68">
        <f t="shared" si="1"/>
        <v>1.1190744147682131E-2</v>
      </c>
      <c r="J83" s="68">
        <f>H83/'סכום נכסי הקרן'!$C$41</f>
        <v>3.9237368657728108E-5</v>
      </c>
    </row>
    <row r="84" spans="1:10">
      <c r="A84" s="58" t="s">
        <v>1527</v>
      </c>
      <c r="B84" s="54" t="s">
        <v>1528</v>
      </c>
      <c r="C84" s="65" t="s">
        <v>1031</v>
      </c>
      <c r="D84" s="65" t="s">
        <v>110</v>
      </c>
      <c r="E84" s="72">
        <v>45167</v>
      </c>
      <c r="F84" s="66">
        <v>3329036.5923080002</v>
      </c>
      <c r="G84" s="67">
        <v>3.9388100000000001</v>
      </c>
      <c r="H84" s="66">
        <v>131.124415559</v>
      </c>
      <c r="I84" s="68">
        <f t="shared" si="1"/>
        <v>9.8664877238656412E-3</v>
      </c>
      <c r="J84" s="68">
        <f>H84/'סכום נכסי הקרן'!$C$41</f>
        <v>3.4594215636540106E-5</v>
      </c>
    </row>
    <row r="85" spans="1:10">
      <c r="A85" s="58" t="s">
        <v>1529</v>
      </c>
      <c r="B85" s="54" t="s">
        <v>1530</v>
      </c>
      <c r="C85" s="65" t="s">
        <v>1031</v>
      </c>
      <c r="D85" s="65" t="s">
        <v>110</v>
      </c>
      <c r="E85" s="72">
        <v>45189</v>
      </c>
      <c r="F85" s="66">
        <v>14062390.019977</v>
      </c>
      <c r="G85" s="67">
        <v>4.0757500000000002</v>
      </c>
      <c r="H85" s="66">
        <v>573.14785391199996</v>
      </c>
      <c r="I85" s="68">
        <f t="shared" si="1"/>
        <v>4.3126646097714834E-2</v>
      </c>
      <c r="J85" s="68">
        <f>H85/'סכום נכסי הקרן'!$C$41</f>
        <v>1.512121168687337E-4</v>
      </c>
    </row>
    <row r="86" spans="1:10">
      <c r="A86" s="58" t="s">
        <v>1531</v>
      </c>
      <c r="B86" s="54" t="s">
        <v>1532</v>
      </c>
      <c r="C86" s="65" t="s">
        <v>1031</v>
      </c>
      <c r="D86" s="65" t="s">
        <v>110</v>
      </c>
      <c r="E86" s="72">
        <v>45174</v>
      </c>
      <c r="F86" s="66">
        <v>1998904.1936640001</v>
      </c>
      <c r="G86" s="67">
        <v>4.0826269999999996</v>
      </c>
      <c r="H86" s="66">
        <v>81.607804686000009</v>
      </c>
      <c r="I86" s="68">
        <f t="shared" si="1"/>
        <v>6.1405986038027272E-3</v>
      </c>
      <c r="J86" s="68">
        <f>H86/'סכום נכסי הקרן'!$C$41</f>
        <v>2.1530376176676572E-5</v>
      </c>
    </row>
    <row r="87" spans="1:10">
      <c r="A87" s="58" t="s">
        <v>1533</v>
      </c>
      <c r="B87" s="54" t="s">
        <v>1534</v>
      </c>
      <c r="C87" s="65" t="s">
        <v>1031</v>
      </c>
      <c r="D87" s="65" t="s">
        <v>110</v>
      </c>
      <c r="E87" s="72">
        <v>45167</v>
      </c>
      <c r="F87" s="66">
        <v>3725017.6751999999</v>
      </c>
      <c r="G87" s="67">
        <v>4.0100410000000002</v>
      </c>
      <c r="H87" s="66">
        <v>149.37475450899998</v>
      </c>
      <c r="I87" s="68">
        <f t="shared" si="1"/>
        <v>1.1239738803299738E-2</v>
      </c>
      <c r="J87" s="68">
        <f>H87/'סכום נכסי הקרן'!$C$41</f>
        <v>3.9409155389634104E-5</v>
      </c>
    </row>
    <row r="88" spans="1:10">
      <c r="A88" s="58" t="s">
        <v>1535</v>
      </c>
      <c r="B88" s="54" t="s">
        <v>1536</v>
      </c>
      <c r="C88" s="65" t="s">
        <v>1031</v>
      </c>
      <c r="D88" s="65" t="s">
        <v>110</v>
      </c>
      <c r="E88" s="72">
        <v>45189</v>
      </c>
      <c r="F88" s="66">
        <v>4967479.4322600001</v>
      </c>
      <c r="G88" s="67">
        <v>4.1519490000000001</v>
      </c>
      <c r="H88" s="66">
        <v>206.24720480800005</v>
      </c>
      <c r="I88" s="68">
        <f t="shared" si="1"/>
        <v>1.55191198042298E-2</v>
      </c>
      <c r="J88" s="68">
        <f>H88/'סכום נכסי הקרן'!$C$41</f>
        <v>5.4413666952446385E-5</v>
      </c>
    </row>
    <row r="89" spans="1:10">
      <c r="A89" s="58" t="s">
        <v>1537</v>
      </c>
      <c r="B89" s="54" t="s">
        <v>1538</v>
      </c>
      <c r="C89" s="65" t="s">
        <v>1031</v>
      </c>
      <c r="D89" s="65" t="s">
        <v>110</v>
      </c>
      <c r="E89" s="72">
        <v>45189</v>
      </c>
      <c r="F89" s="66">
        <v>3332036.3602539999</v>
      </c>
      <c r="G89" s="67">
        <v>4.1519490000000001</v>
      </c>
      <c r="H89" s="66">
        <v>138.34444510400002</v>
      </c>
      <c r="I89" s="68">
        <f t="shared" si="1"/>
        <v>1.0409760558051406E-2</v>
      </c>
      <c r="J89" s="68">
        <f>H89/'סכום נכסי הקרן'!$C$41</f>
        <v>3.6499057369615634E-5</v>
      </c>
    </row>
    <row r="90" spans="1:10">
      <c r="A90" s="58" t="s">
        <v>1539</v>
      </c>
      <c r="B90" s="54" t="s">
        <v>1540</v>
      </c>
      <c r="C90" s="65" t="s">
        <v>1031</v>
      </c>
      <c r="D90" s="65" t="s">
        <v>110</v>
      </c>
      <c r="E90" s="72">
        <v>45190</v>
      </c>
      <c r="F90" s="66">
        <v>3808444.88472</v>
      </c>
      <c r="G90" s="67">
        <v>4.1816259999999996</v>
      </c>
      <c r="H90" s="66">
        <v>159.254907358</v>
      </c>
      <c r="I90" s="68">
        <f t="shared" si="1"/>
        <v>1.198317324591666E-2</v>
      </c>
      <c r="J90" s="68">
        <f>H90/'סכום נכסי הקרן'!$C$41</f>
        <v>4.2015810578320072E-5</v>
      </c>
    </row>
    <row r="91" spans="1:10">
      <c r="A91" s="58" t="s">
        <v>1541</v>
      </c>
      <c r="B91" s="54" t="s">
        <v>1542</v>
      </c>
      <c r="C91" s="65" t="s">
        <v>1031</v>
      </c>
      <c r="D91" s="65" t="s">
        <v>110</v>
      </c>
      <c r="E91" s="72">
        <v>45188</v>
      </c>
      <c r="F91" s="66">
        <v>4764337.3260000004</v>
      </c>
      <c r="G91" s="67">
        <v>4.2342589999999998</v>
      </c>
      <c r="H91" s="66">
        <v>201.734394369</v>
      </c>
      <c r="I91" s="68">
        <f t="shared" si="1"/>
        <v>1.5179552313257898E-2</v>
      </c>
      <c r="J91" s="68">
        <f>H91/'סכום נכסי הקרן'!$C$41</f>
        <v>5.3223063838693312E-5</v>
      </c>
    </row>
    <row r="92" spans="1:10">
      <c r="A92" s="58" t="s">
        <v>1543</v>
      </c>
      <c r="B92" s="54" t="s">
        <v>1544</v>
      </c>
      <c r="C92" s="65" t="s">
        <v>1031</v>
      </c>
      <c r="D92" s="65" t="s">
        <v>110</v>
      </c>
      <c r="E92" s="72">
        <v>45188</v>
      </c>
      <c r="F92" s="66">
        <v>9528674.6520000007</v>
      </c>
      <c r="G92" s="67">
        <v>4.2342589999999998</v>
      </c>
      <c r="H92" s="66">
        <v>403.46878873700001</v>
      </c>
      <c r="I92" s="68">
        <f t="shared" si="1"/>
        <v>3.0359104626440554E-2</v>
      </c>
      <c r="J92" s="68">
        <f>H92/'סכום נכסי הקרן'!$C$41</f>
        <v>1.0644612767712281E-4</v>
      </c>
    </row>
    <row r="93" spans="1:10">
      <c r="A93" s="58" t="s">
        <v>1545</v>
      </c>
      <c r="B93" s="54" t="s">
        <v>1546</v>
      </c>
      <c r="C93" s="65" t="s">
        <v>1031</v>
      </c>
      <c r="D93" s="65" t="s">
        <v>110</v>
      </c>
      <c r="E93" s="72">
        <v>45190</v>
      </c>
      <c r="F93" s="66">
        <v>6670072.2564000003</v>
      </c>
      <c r="G93" s="67">
        <v>4.2576720000000003</v>
      </c>
      <c r="H93" s="66">
        <v>283.989796017</v>
      </c>
      <c r="I93" s="68">
        <f t="shared" si="1"/>
        <v>2.1368879503940088E-2</v>
      </c>
      <c r="J93" s="68">
        <f>H93/'סכום נכסי הקרן'!$C$41</f>
        <v>7.4924293847995093E-5</v>
      </c>
    </row>
    <row r="94" spans="1:10">
      <c r="A94" s="58" t="s">
        <v>1547</v>
      </c>
      <c r="B94" s="54" t="s">
        <v>1548</v>
      </c>
      <c r="C94" s="65" t="s">
        <v>1031</v>
      </c>
      <c r="D94" s="65" t="s">
        <v>110</v>
      </c>
      <c r="E94" s="72">
        <v>45182</v>
      </c>
      <c r="F94" s="66">
        <v>4768118.5460999999</v>
      </c>
      <c r="G94" s="67">
        <v>4.2868089999999999</v>
      </c>
      <c r="H94" s="66">
        <v>204.400154539</v>
      </c>
      <c r="I94" s="68">
        <f t="shared" si="1"/>
        <v>1.5380138069007105E-2</v>
      </c>
      <c r="J94" s="68">
        <f>H94/'סכום נכסי הקרן'!$C$41</f>
        <v>5.3926364454090799E-5</v>
      </c>
    </row>
    <row r="95" spans="1:10">
      <c r="A95" s="58" t="s">
        <v>1549</v>
      </c>
      <c r="B95" s="54" t="s">
        <v>1550</v>
      </c>
      <c r="C95" s="65" t="s">
        <v>1031</v>
      </c>
      <c r="D95" s="65" t="s">
        <v>110</v>
      </c>
      <c r="E95" s="72">
        <v>45182</v>
      </c>
      <c r="F95" s="66">
        <v>2862156.7424940001</v>
      </c>
      <c r="G95" s="67">
        <v>4.3298019999999999</v>
      </c>
      <c r="H95" s="66">
        <v>123.925707557</v>
      </c>
      <c r="I95" s="68">
        <f t="shared" si="1"/>
        <v>9.3248192342358979E-3</v>
      </c>
      <c r="J95" s="68">
        <f>H95/'סכום נכסי הקרן'!$C$41</f>
        <v>3.2694999111043975E-5</v>
      </c>
    </row>
    <row r="96" spans="1:10">
      <c r="A96" s="58" t="s">
        <v>1551</v>
      </c>
      <c r="B96" s="54" t="s">
        <v>1552</v>
      </c>
      <c r="C96" s="65" t="s">
        <v>1031</v>
      </c>
      <c r="D96" s="65" t="s">
        <v>110</v>
      </c>
      <c r="E96" s="72">
        <v>45182</v>
      </c>
      <c r="F96" s="66">
        <v>3816511.4876000001</v>
      </c>
      <c r="G96" s="67">
        <v>4.3373840000000001</v>
      </c>
      <c r="H96" s="66">
        <v>165.53677435099999</v>
      </c>
      <c r="I96" s="68">
        <f t="shared" si="1"/>
        <v>1.2455853816542371E-2</v>
      </c>
      <c r="J96" s="68">
        <f>H96/'סכום נכסי הקרן'!$C$41</f>
        <v>4.3673139310192465E-5</v>
      </c>
    </row>
    <row r="97" spans="1:10">
      <c r="A97" s="58" t="s">
        <v>1553</v>
      </c>
      <c r="B97" s="54" t="s">
        <v>1554</v>
      </c>
      <c r="C97" s="65" t="s">
        <v>1031</v>
      </c>
      <c r="D97" s="65" t="s">
        <v>110</v>
      </c>
      <c r="E97" s="72">
        <v>45173</v>
      </c>
      <c r="F97" s="66">
        <v>9066609.5557799991</v>
      </c>
      <c r="G97" s="67">
        <v>4.3170890000000002</v>
      </c>
      <c r="H97" s="66">
        <v>391.41362885500001</v>
      </c>
      <c r="I97" s="68">
        <f t="shared" si="1"/>
        <v>2.9452011264171404E-2</v>
      </c>
      <c r="J97" s="68">
        <f>H97/'סכום נכסי הקרן'!$C$41</f>
        <v>1.0326564600471278E-4</v>
      </c>
    </row>
    <row r="98" spans="1:10">
      <c r="A98" s="58" t="s">
        <v>1555</v>
      </c>
      <c r="B98" s="54" t="s">
        <v>1556</v>
      </c>
      <c r="C98" s="65" t="s">
        <v>1031</v>
      </c>
      <c r="D98" s="65" t="s">
        <v>110</v>
      </c>
      <c r="E98" s="72">
        <v>45173</v>
      </c>
      <c r="F98" s="66">
        <v>8112229.6025400003</v>
      </c>
      <c r="G98" s="67">
        <v>4.3170890000000002</v>
      </c>
      <c r="H98" s="66">
        <v>350.21219423900004</v>
      </c>
      <c r="I98" s="68">
        <f t="shared" si="1"/>
        <v>2.6351799552177126E-2</v>
      </c>
      <c r="J98" s="68">
        <f>H98/'סכום נכסי הקרן'!$C$41</f>
        <v>9.239557800430002E-5</v>
      </c>
    </row>
    <row r="99" spans="1:10">
      <c r="A99" s="58" t="s">
        <v>1557</v>
      </c>
      <c r="B99" s="54" t="s">
        <v>1558</v>
      </c>
      <c r="C99" s="65" t="s">
        <v>1031</v>
      </c>
      <c r="D99" s="65" t="s">
        <v>110</v>
      </c>
      <c r="E99" s="72">
        <v>45173</v>
      </c>
      <c r="F99" s="66">
        <v>2864274.2257500007</v>
      </c>
      <c r="G99" s="67">
        <v>4.3549829999999998</v>
      </c>
      <c r="H99" s="66">
        <v>124.738669879</v>
      </c>
      <c r="I99" s="68">
        <f t="shared" si="1"/>
        <v>9.3859907768184397E-3</v>
      </c>
      <c r="J99" s="68">
        <f>H99/'סכום נכסי הקרן'!$C$41</f>
        <v>3.2909480859174215E-5</v>
      </c>
    </row>
    <row r="100" spans="1:10">
      <c r="A100" s="58" t="s">
        <v>1557</v>
      </c>
      <c r="B100" s="54" t="s">
        <v>1559</v>
      </c>
      <c r="C100" s="65" t="s">
        <v>1031</v>
      </c>
      <c r="D100" s="65" t="s">
        <v>110</v>
      </c>
      <c r="E100" s="72">
        <v>45173</v>
      </c>
      <c r="F100" s="66">
        <v>3321211.0274999999</v>
      </c>
      <c r="G100" s="67">
        <v>4.3549829999999998</v>
      </c>
      <c r="H100" s="66">
        <v>144.63819219300001</v>
      </c>
      <c r="I100" s="68">
        <f t="shared" si="1"/>
        <v>1.0883335049316097E-2</v>
      </c>
      <c r="J100" s="68">
        <f>H100/'סכום נכסי הקרן'!$C$41</f>
        <v>3.8159520396508937E-5</v>
      </c>
    </row>
    <row r="101" spans="1:10">
      <c r="A101" s="58" t="s">
        <v>1560</v>
      </c>
      <c r="B101" s="54" t="s">
        <v>1561</v>
      </c>
      <c r="C101" s="65" t="s">
        <v>1031</v>
      </c>
      <c r="D101" s="65" t="s">
        <v>110</v>
      </c>
      <c r="E101" s="72">
        <v>45195</v>
      </c>
      <c r="F101" s="66">
        <v>7887342.7974990001</v>
      </c>
      <c r="G101" s="67">
        <v>4.4637669999999998</v>
      </c>
      <c r="H101" s="66">
        <v>352.07261754799998</v>
      </c>
      <c r="I101" s="68">
        <f t="shared" si="1"/>
        <v>2.6491787544963882E-2</v>
      </c>
      <c r="J101" s="68">
        <f>H101/'סכום נכסי הקרן'!$C$41</f>
        <v>9.2886408677233173E-5</v>
      </c>
    </row>
    <row r="102" spans="1:10">
      <c r="A102" s="58" t="s">
        <v>1562</v>
      </c>
      <c r="B102" s="54" t="s">
        <v>1563</v>
      </c>
      <c r="C102" s="65" t="s">
        <v>1031</v>
      </c>
      <c r="D102" s="65" t="s">
        <v>110</v>
      </c>
      <c r="E102" s="72">
        <v>45173</v>
      </c>
      <c r="F102" s="66">
        <v>4774420.5795999998</v>
      </c>
      <c r="G102" s="67">
        <v>4.3676079999999997</v>
      </c>
      <c r="H102" s="66">
        <v>208.52798648200002</v>
      </c>
      <c r="I102" s="68">
        <f t="shared" si="1"/>
        <v>1.5690737761811568E-2</v>
      </c>
      <c r="J102" s="68">
        <f>H102/'סכום נכסי הקרן'!$C$41</f>
        <v>5.5015399686307238E-5</v>
      </c>
    </row>
    <row r="103" spans="1:10">
      <c r="A103" s="58" t="s">
        <v>1564</v>
      </c>
      <c r="B103" s="54" t="s">
        <v>1565</v>
      </c>
      <c r="C103" s="65" t="s">
        <v>1031</v>
      </c>
      <c r="D103" s="65" t="s">
        <v>110</v>
      </c>
      <c r="E103" s="72">
        <v>45195</v>
      </c>
      <c r="F103" s="66">
        <v>5254080.9533519996</v>
      </c>
      <c r="G103" s="67">
        <v>4.5041029999999997</v>
      </c>
      <c r="H103" s="66">
        <v>236.64923546700001</v>
      </c>
      <c r="I103" s="68">
        <f t="shared" si="1"/>
        <v>1.7806727806132704E-2</v>
      </c>
      <c r="J103" s="68">
        <f>H103/'סכום נכסי הקרן'!$C$41</f>
        <v>6.2434556120359702E-5</v>
      </c>
    </row>
    <row r="104" spans="1:10">
      <c r="A104" s="58" t="s">
        <v>1564</v>
      </c>
      <c r="B104" s="54" t="s">
        <v>1566</v>
      </c>
      <c r="C104" s="65" t="s">
        <v>1031</v>
      </c>
      <c r="D104" s="65" t="s">
        <v>110</v>
      </c>
      <c r="E104" s="72">
        <v>45195</v>
      </c>
      <c r="F104" s="66">
        <v>1661526.2455200001</v>
      </c>
      <c r="G104" s="67">
        <v>4.5041029999999997</v>
      </c>
      <c r="H104" s="66">
        <v>74.836859043999993</v>
      </c>
      <c r="I104" s="68">
        <f t="shared" si="1"/>
        <v>5.6311171943264323E-3</v>
      </c>
      <c r="J104" s="68">
        <f>H104/'סכום נכסי הקרן'!$C$41</f>
        <v>1.9744015088971708E-5</v>
      </c>
    </row>
    <row r="105" spans="1:10">
      <c r="A105" s="58" t="s">
        <v>1567</v>
      </c>
      <c r="B105" s="54" t="s">
        <v>1568</v>
      </c>
      <c r="C105" s="65" t="s">
        <v>1031</v>
      </c>
      <c r="D105" s="65" t="s">
        <v>110</v>
      </c>
      <c r="E105" s="72">
        <v>45187</v>
      </c>
      <c r="F105" s="66">
        <v>1910776.5571999999</v>
      </c>
      <c r="G105" s="67">
        <v>4.483047</v>
      </c>
      <c r="H105" s="66">
        <v>85.661020551999982</v>
      </c>
      <c r="I105" s="68">
        <f t="shared" si="1"/>
        <v>6.4455837922100844E-3</v>
      </c>
      <c r="J105" s="68">
        <f>H105/'סכום נכסי הקרן'!$C$41</f>
        <v>2.259972564216004E-5</v>
      </c>
    </row>
    <row r="106" spans="1:10">
      <c r="A106" s="58" t="s">
        <v>1569</v>
      </c>
      <c r="B106" s="54" t="s">
        <v>1570</v>
      </c>
      <c r="C106" s="65" t="s">
        <v>1031</v>
      </c>
      <c r="D106" s="65" t="s">
        <v>110</v>
      </c>
      <c r="E106" s="72">
        <v>45195</v>
      </c>
      <c r="F106" s="66">
        <v>10031576.9253</v>
      </c>
      <c r="G106" s="67">
        <v>4.5141819999999999</v>
      </c>
      <c r="H106" s="66">
        <v>452.84364570100001</v>
      </c>
      <c r="I106" s="68">
        <f t="shared" si="1"/>
        <v>3.4074327440026551E-2</v>
      </c>
      <c r="J106" s="68">
        <f>H106/'סכום נכסי הקרן'!$C$41</f>
        <v>1.1947256856956957E-4</v>
      </c>
    </row>
    <row r="107" spans="1:10">
      <c r="A107" s="58" t="s">
        <v>1571</v>
      </c>
      <c r="B107" s="54" t="s">
        <v>1572</v>
      </c>
      <c r="C107" s="65" t="s">
        <v>1031</v>
      </c>
      <c r="D107" s="65" t="s">
        <v>110</v>
      </c>
      <c r="E107" s="72">
        <v>45239</v>
      </c>
      <c r="F107" s="66">
        <v>3323403.2459999998</v>
      </c>
      <c r="G107" s="67">
        <v>4.6587509999999996</v>
      </c>
      <c r="H107" s="66">
        <v>154.82908555200001</v>
      </c>
      <c r="I107" s="68">
        <f t="shared" si="1"/>
        <v>1.1650151235250253E-2</v>
      </c>
      <c r="J107" s="68">
        <f>H107/'סכום נכסי הקרן'!$C$41</f>
        <v>4.0848157450769822E-5</v>
      </c>
    </row>
    <row r="108" spans="1:10">
      <c r="A108" s="58" t="s">
        <v>1573</v>
      </c>
      <c r="B108" s="54" t="s">
        <v>1574</v>
      </c>
      <c r="C108" s="65" t="s">
        <v>1031</v>
      </c>
      <c r="D108" s="65" t="s">
        <v>110</v>
      </c>
      <c r="E108" s="72">
        <v>45175</v>
      </c>
      <c r="F108" s="66">
        <v>3821553.1143999998</v>
      </c>
      <c r="G108" s="67">
        <v>4.4400839999999997</v>
      </c>
      <c r="H108" s="66">
        <v>169.68015164599998</v>
      </c>
      <c r="I108" s="68">
        <f t="shared" si="1"/>
        <v>1.276762322304216E-2</v>
      </c>
      <c r="J108" s="68">
        <f>H108/'סכום נכסי הקרן'!$C$41</f>
        <v>4.4766275832446617E-5</v>
      </c>
    </row>
    <row r="109" spans="1:10">
      <c r="A109" s="58" t="s">
        <v>1575</v>
      </c>
      <c r="B109" s="54" t="s">
        <v>1576</v>
      </c>
      <c r="C109" s="65" t="s">
        <v>1031</v>
      </c>
      <c r="D109" s="65" t="s">
        <v>110</v>
      </c>
      <c r="E109" s="72">
        <v>45173</v>
      </c>
      <c r="F109" s="66">
        <v>1146526.4338420001</v>
      </c>
      <c r="G109" s="67">
        <v>4.3504649999999998</v>
      </c>
      <c r="H109" s="66">
        <v>49.879233912999993</v>
      </c>
      <c r="I109" s="68">
        <f t="shared" si="1"/>
        <v>3.7531747766456195E-3</v>
      </c>
      <c r="J109" s="68">
        <f>H109/'סכום נכסי הקרן'!$C$41</f>
        <v>1.3159509359226351E-5</v>
      </c>
    </row>
    <row r="110" spans="1:10">
      <c r="A110" s="58" t="s">
        <v>1577</v>
      </c>
      <c r="B110" s="54" t="s">
        <v>1578</v>
      </c>
      <c r="C110" s="65" t="s">
        <v>1031</v>
      </c>
      <c r="D110" s="65" t="s">
        <v>110</v>
      </c>
      <c r="E110" s="72">
        <v>45175</v>
      </c>
      <c r="F110" s="66">
        <v>3345005.9451969997</v>
      </c>
      <c r="G110" s="67">
        <v>4.4728500000000002</v>
      </c>
      <c r="H110" s="66">
        <v>149.61710266100002</v>
      </c>
      <c r="I110" s="68">
        <f t="shared" si="1"/>
        <v>1.1257974347430982E-2</v>
      </c>
      <c r="J110" s="68">
        <f>H110/'סכום נכסי הקרן'!$C$41</f>
        <v>3.9473093476173247E-5</v>
      </c>
    </row>
    <row r="111" spans="1:10">
      <c r="A111" s="58" t="s">
        <v>1579</v>
      </c>
      <c r="B111" s="54" t="s">
        <v>1580</v>
      </c>
      <c r="C111" s="65" t="s">
        <v>1031</v>
      </c>
      <c r="D111" s="65" t="s">
        <v>110</v>
      </c>
      <c r="E111" s="72">
        <v>45175</v>
      </c>
      <c r="F111" s="66">
        <v>10514816.854080001</v>
      </c>
      <c r="G111" s="67">
        <v>4.4904840000000004</v>
      </c>
      <c r="H111" s="66">
        <v>472.16620650600004</v>
      </c>
      <c r="I111" s="68">
        <f t="shared" si="1"/>
        <v>3.5528258107045602E-2</v>
      </c>
      <c r="J111" s="68">
        <f>H111/'סכום נכסי הקרן'!$C$41</f>
        <v>1.2457038984327093E-4</v>
      </c>
    </row>
    <row r="112" spans="1:10">
      <c r="A112" s="58" t="s">
        <v>1581</v>
      </c>
      <c r="B112" s="54" t="s">
        <v>1582</v>
      </c>
      <c r="C112" s="65" t="s">
        <v>1031</v>
      </c>
      <c r="D112" s="65" t="s">
        <v>110</v>
      </c>
      <c r="E112" s="72">
        <v>45187</v>
      </c>
      <c r="F112" s="66">
        <v>4780092.4097499996</v>
      </c>
      <c r="G112" s="67">
        <v>4.5460120000000002</v>
      </c>
      <c r="H112" s="66">
        <v>217.30356813</v>
      </c>
      <c r="I112" s="68">
        <f t="shared" si="1"/>
        <v>1.6351058482637307E-2</v>
      </c>
      <c r="J112" s="68">
        <f>H112/'סכום נכסי הקרן'!$C$41</f>
        <v>5.7330638710044789E-5</v>
      </c>
    </row>
    <row r="113" spans="1:10">
      <c r="A113" s="58" t="s">
        <v>1583</v>
      </c>
      <c r="B113" s="54" t="s">
        <v>1584</v>
      </c>
      <c r="C113" s="65" t="s">
        <v>1031</v>
      </c>
      <c r="D113" s="65" t="s">
        <v>110</v>
      </c>
      <c r="E113" s="72">
        <v>45175</v>
      </c>
      <c r="F113" s="66">
        <v>11951806.532749999</v>
      </c>
      <c r="G113" s="67">
        <v>4.5156650000000003</v>
      </c>
      <c r="H113" s="66">
        <v>539.70352426900001</v>
      </c>
      <c r="I113" s="68">
        <f t="shared" si="1"/>
        <v>4.0610119587767494E-2</v>
      </c>
      <c r="J113" s="68">
        <f>H113/'סכום נכסי הקרן'!$C$41</f>
        <v>1.423885858233741E-4</v>
      </c>
    </row>
    <row r="114" spans="1:10">
      <c r="A114" s="58" t="s">
        <v>1585</v>
      </c>
      <c r="B114" s="54" t="s">
        <v>1586</v>
      </c>
      <c r="C114" s="65" t="s">
        <v>1031</v>
      </c>
      <c r="D114" s="65" t="s">
        <v>110</v>
      </c>
      <c r="E114" s="72">
        <v>45187</v>
      </c>
      <c r="F114" s="66">
        <v>6694070.3999680011</v>
      </c>
      <c r="G114" s="67">
        <v>4.57369</v>
      </c>
      <c r="H114" s="66">
        <v>306.16602169999999</v>
      </c>
      <c r="I114" s="68">
        <f t="shared" si="1"/>
        <v>2.3037534860993275E-2</v>
      </c>
      <c r="J114" s="68">
        <f>H114/'סכום נכסי הקרן'!$C$41</f>
        <v>8.077499015052381E-5</v>
      </c>
    </row>
    <row r="115" spans="1:10">
      <c r="A115" s="58" t="s">
        <v>1587</v>
      </c>
      <c r="B115" s="54" t="s">
        <v>1588</v>
      </c>
      <c r="C115" s="65" t="s">
        <v>1031</v>
      </c>
      <c r="D115" s="65" t="s">
        <v>110</v>
      </c>
      <c r="E115" s="72">
        <v>45201</v>
      </c>
      <c r="F115" s="66">
        <v>4784503.8332000002</v>
      </c>
      <c r="G115" s="67">
        <v>4.665108</v>
      </c>
      <c r="H115" s="66">
        <v>223.202271486</v>
      </c>
      <c r="I115" s="68">
        <f t="shared" si="1"/>
        <v>1.6794907814591139E-2</v>
      </c>
      <c r="J115" s="68">
        <f>H115/'סכום נכסי הקרן'!$C$41</f>
        <v>5.888687836993962E-5</v>
      </c>
    </row>
    <row r="116" spans="1:10">
      <c r="A116" s="58" t="s">
        <v>1589</v>
      </c>
      <c r="B116" s="54" t="s">
        <v>1590</v>
      </c>
      <c r="C116" s="65" t="s">
        <v>1031</v>
      </c>
      <c r="D116" s="65" t="s">
        <v>110</v>
      </c>
      <c r="E116" s="72">
        <v>45244</v>
      </c>
      <c r="F116" s="66">
        <v>7675372.6403200002</v>
      </c>
      <c r="G116" s="67">
        <v>5.1443950000000003</v>
      </c>
      <c r="H116" s="66">
        <v>394.85147282800006</v>
      </c>
      <c r="I116" s="68">
        <f t="shared" si="1"/>
        <v>2.9710692648653215E-2</v>
      </c>
      <c r="J116" s="68">
        <f>H116/'סכום נכסי הקרן'!$C$41</f>
        <v>1.0417264349423242E-4</v>
      </c>
    </row>
    <row r="117" spans="1:10">
      <c r="A117" s="58" t="s">
        <v>1591</v>
      </c>
      <c r="B117" s="54" t="s">
        <v>1592</v>
      </c>
      <c r="C117" s="65" t="s">
        <v>1031</v>
      </c>
      <c r="D117" s="65" t="s">
        <v>110</v>
      </c>
      <c r="E117" s="72">
        <v>45244</v>
      </c>
      <c r="F117" s="66">
        <v>1344601.8675599999</v>
      </c>
      <c r="G117" s="67">
        <v>5.2439809999999998</v>
      </c>
      <c r="H117" s="66">
        <v>70.510663299000001</v>
      </c>
      <c r="I117" s="68">
        <f t="shared" si="1"/>
        <v>5.3055915702303145E-3</v>
      </c>
      <c r="J117" s="68">
        <f>H117/'סכום נכסי הקרן'!$C$41</f>
        <v>1.8602646047589241E-5</v>
      </c>
    </row>
    <row r="118" spans="1:10">
      <c r="A118" s="58" t="s">
        <v>1593</v>
      </c>
      <c r="B118" s="54" t="s">
        <v>1594</v>
      </c>
      <c r="C118" s="65" t="s">
        <v>1031</v>
      </c>
      <c r="D118" s="65" t="s">
        <v>110</v>
      </c>
      <c r="E118" s="72">
        <v>45244</v>
      </c>
      <c r="F118" s="66">
        <v>3758558.6182499998</v>
      </c>
      <c r="G118" s="67">
        <v>5.2439809999999998</v>
      </c>
      <c r="H118" s="66">
        <v>197.09809072799999</v>
      </c>
      <c r="I118" s="68">
        <f t="shared" si="1"/>
        <v>1.48306925470349E-2</v>
      </c>
      <c r="J118" s="68">
        <f>H118/'סכום נכסי הקרן'!$C$41</f>
        <v>5.1999879832652407E-5</v>
      </c>
    </row>
    <row r="119" spans="1:10">
      <c r="A119" s="58" t="s">
        <v>1595</v>
      </c>
      <c r="B119" s="54" t="s">
        <v>1596</v>
      </c>
      <c r="C119" s="65" t="s">
        <v>1031</v>
      </c>
      <c r="D119" s="65" t="s">
        <v>110</v>
      </c>
      <c r="E119" s="72">
        <v>45180</v>
      </c>
      <c r="F119" s="66">
        <v>12015457.071100002</v>
      </c>
      <c r="G119" s="67">
        <v>5.0339830000000001</v>
      </c>
      <c r="H119" s="66">
        <v>604.85604491699996</v>
      </c>
      <c r="I119" s="68">
        <f t="shared" si="1"/>
        <v>4.5512536444398989E-2</v>
      </c>
      <c r="J119" s="68">
        <f>H119/'סכום נכסי הקרן'!$C$41</f>
        <v>1.5957760694466856E-4</v>
      </c>
    </row>
    <row r="120" spans="1:10">
      <c r="A120" s="58" t="s">
        <v>1597</v>
      </c>
      <c r="B120" s="54" t="s">
        <v>1598</v>
      </c>
      <c r="C120" s="65" t="s">
        <v>1031</v>
      </c>
      <c r="D120" s="65" t="s">
        <v>110</v>
      </c>
      <c r="E120" s="72">
        <v>45238</v>
      </c>
      <c r="F120" s="66">
        <v>5769536.8773840014</v>
      </c>
      <c r="G120" s="67">
        <v>5.2778799999999997</v>
      </c>
      <c r="H120" s="66">
        <v>304.50921709300002</v>
      </c>
      <c r="I120" s="68">
        <f t="shared" si="1"/>
        <v>2.2912868205694027E-2</v>
      </c>
      <c r="J120" s="68">
        <f>H120/'סכום נכסי הקרן'!$C$41</f>
        <v>8.0337879673441227E-5</v>
      </c>
    </row>
    <row r="121" spans="1:10">
      <c r="A121" s="58" t="s">
        <v>1599</v>
      </c>
      <c r="B121" s="54" t="s">
        <v>1600</v>
      </c>
      <c r="C121" s="65" t="s">
        <v>1031</v>
      </c>
      <c r="D121" s="65" t="s">
        <v>110</v>
      </c>
      <c r="E121" s="72">
        <v>45238</v>
      </c>
      <c r="F121" s="66">
        <v>4809207.8045199998</v>
      </c>
      <c r="G121" s="67">
        <v>5.3027049999999996</v>
      </c>
      <c r="H121" s="66">
        <v>255.01808761099997</v>
      </c>
      <c r="I121" s="68">
        <f t="shared" si="1"/>
        <v>1.9188896438935728E-2</v>
      </c>
      <c r="J121" s="68">
        <f>H121/'סכום נכסי הקרן'!$C$41</f>
        <v>6.7280762903102853E-5</v>
      </c>
    </row>
    <row r="122" spans="1:10">
      <c r="A122" s="58" t="s">
        <v>1601</v>
      </c>
      <c r="B122" s="54" t="s">
        <v>1602</v>
      </c>
      <c r="C122" s="65" t="s">
        <v>1031</v>
      </c>
      <c r="D122" s="65" t="s">
        <v>110</v>
      </c>
      <c r="E122" s="72">
        <v>45243</v>
      </c>
      <c r="F122" s="66">
        <v>836550.57960000006</v>
      </c>
      <c r="G122" s="67">
        <v>5.3887869999999998</v>
      </c>
      <c r="H122" s="66">
        <v>45.079926269000005</v>
      </c>
      <c r="I122" s="68">
        <f t="shared" si="1"/>
        <v>3.3920497355866257E-3</v>
      </c>
      <c r="J122" s="68">
        <f>H122/'סכום נכסי הקרן'!$C$41</f>
        <v>1.1893320428394277E-5</v>
      </c>
    </row>
    <row r="123" spans="1:10">
      <c r="A123" s="58" t="s">
        <v>1601</v>
      </c>
      <c r="B123" s="54" t="s">
        <v>1603</v>
      </c>
      <c r="C123" s="65" t="s">
        <v>1031</v>
      </c>
      <c r="D123" s="65" t="s">
        <v>110</v>
      </c>
      <c r="E123" s="72">
        <v>45243</v>
      </c>
      <c r="F123" s="66">
        <v>5771654.3606400006</v>
      </c>
      <c r="G123" s="67">
        <v>5.3887869999999998</v>
      </c>
      <c r="H123" s="66">
        <v>311.022141842</v>
      </c>
      <c r="I123" s="68">
        <f t="shared" si="1"/>
        <v>2.3402934771928254E-2</v>
      </c>
      <c r="J123" s="68">
        <f>H123/'סכום נכסי הקרן'!$C$41</f>
        <v>8.2056167775858624E-5</v>
      </c>
    </row>
    <row r="124" spans="1:10">
      <c r="A124" s="58" t="s">
        <v>1604</v>
      </c>
      <c r="B124" s="54" t="s">
        <v>1605</v>
      </c>
      <c r="C124" s="65" t="s">
        <v>1031</v>
      </c>
      <c r="D124" s="65" t="s">
        <v>110</v>
      </c>
      <c r="E124" s="72">
        <v>45238</v>
      </c>
      <c r="F124" s="66">
        <v>4810342.1705499999</v>
      </c>
      <c r="G124" s="67">
        <v>5.3250359999999999</v>
      </c>
      <c r="H124" s="66">
        <v>256.15245364100002</v>
      </c>
      <c r="I124" s="68">
        <f t="shared" si="1"/>
        <v>1.9274252079696085E-2</v>
      </c>
      <c r="J124" s="68">
        <f>H124/'סכום נכסי הקרן'!$C$41</f>
        <v>6.7580039760774954E-5</v>
      </c>
    </row>
    <row r="125" spans="1:10">
      <c r="A125" s="58" t="s">
        <v>1606</v>
      </c>
      <c r="B125" s="54" t="s">
        <v>1607</v>
      </c>
      <c r="C125" s="65" t="s">
        <v>1031</v>
      </c>
      <c r="D125" s="65" t="s">
        <v>110</v>
      </c>
      <c r="E125" s="72">
        <v>45197</v>
      </c>
      <c r="F125" s="66">
        <v>3849786.2244800003</v>
      </c>
      <c r="G125" s="67">
        <v>5.1408899999999997</v>
      </c>
      <c r="H125" s="66">
        <v>197.913261726</v>
      </c>
      <c r="I125" s="68">
        <f t="shared" si="1"/>
        <v>1.4892030281966496E-2</v>
      </c>
      <c r="J125" s="68">
        <f>H125/'סכום נכסי הקרן'!$C$41</f>
        <v>5.221494429006291E-5</v>
      </c>
    </row>
    <row r="126" spans="1:10">
      <c r="A126" s="58" t="s">
        <v>1608</v>
      </c>
      <c r="B126" s="54" t="s">
        <v>1609</v>
      </c>
      <c r="C126" s="65" t="s">
        <v>1031</v>
      </c>
      <c r="D126" s="65" t="s">
        <v>110</v>
      </c>
      <c r="E126" s="72">
        <v>45243</v>
      </c>
      <c r="F126" s="66">
        <v>3128402.3396420004</v>
      </c>
      <c r="G126" s="67">
        <v>5.4631080000000001</v>
      </c>
      <c r="H126" s="66">
        <v>170.908003049</v>
      </c>
      <c r="I126" s="68">
        <f t="shared" si="1"/>
        <v>1.2860013192848964E-2</v>
      </c>
      <c r="J126" s="68">
        <f>H126/'סכום נכסי הקרן'!$C$41</f>
        <v>4.5090216694443432E-5</v>
      </c>
    </row>
    <row r="127" spans="1:10">
      <c r="A127" s="58" t="s">
        <v>1610</v>
      </c>
      <c r="B127" s="54" t="s">
        <v>1611</v>
      </c>
      <c r="C127" s="65" t="s">
        <v>1031</v>
      </c>
      <c r="D127" s="65" t="s">
        <v>110</v>
      </c>
      <c r="E127" s="72">
        <v>45243</v>
      </c>
      <c r="F127" s="66">
        <v>2699085.3236480001</v>
      </c>
      <c r="G127" s="67">
        <v>5.5867180000000003</v>
      </c>
      <c r="H127" s="66">
        <v>150.79028820899998</v>
      </c>
      <c r="I127" s="68">
        <f t="shared" si="1"/>
        <v>1.1346250972023067E-2</v>
      </c>
      <c r="J127" s="68">
        <f>H127/'סכום נכסי הקרן'!$C$41</f>
        <v>3.9782611986941531E-5</v>
      </c>
    </row>
    <row r="128" spans="1:10">
      <c r="A128" s="58" t="s">
        <v>1612</v>
      </c>
      <c r="B128" s="54" t="s">
        <v>1613</v>
      </c>
      <c r="C128" s="65" t="s">
        <v>1031</v>
      </c>
      <c r="D128" s="65" t="s">
        <v>110</v>
      </c>
      <c r="E128" s="72">
        <v>45243</v>
      </c>
      <c r="F128" s="66">
        <v>3378268.0780099998</v>
      </c>
      <c r="G128" s="67">
        <v>5.7100049999999998</v>
      </c>
      <c r="H128" s="66">
        <v>192.89928371100001</v>
      </c>
      <c r="I128" s="68">
        <f t="shared" si="1"/>
        <v>1.4514752317966952E-2</v>
      </c>
      <c r="J128" s="68">
        <f>H128/'סכום נכסי הקרן'!$C$41</f>
        <v>5.0892119430113511E-5</v>
      </c>
    </row>
    <row r="129" spans="1:10">
      <c r="A129" s="58" t="s">
        <v>1614</v>
      </c>
      <c r="B129" s="54" t="s">
        <v>1615</v>
      </c>
      <c r="C129" s="65" t="s">
        <v>1031</v>
      </c>
      <c r="D129" s="65" t="s">
        <v>110</v>
      </c>
      <c r="E129" s="72">
        <v>45237</v>
      </c>
      <c r="F129" s="66">
        <v>5054817.4172999999</v>
      </c>
      <c r="G129" s="67">
        <v>5.8540850000000004</v>
      </c>
      <c r="H129" s="66">
        <v>295.91332589500001</v>
      </c>
      <c r="I129" s="68">
        <f t="shared" si="1"/>
        <v>2.2266068335363313E-2</v>
      </c>
      <c r="J129" s="68">
        <f>H129/'סכום נכסי הקרן'!$C$41</f>
        <v>7.8070047916677004E-5</v>
      </c>
    </row>
    <row r="130" spans="1:10">
      <c r="A130" s="58" t="s">
        <v>1616</v>
      </c>
      <c r="B130" s="54" t="s">
        <v>1617</v>
      </c>
      <c r="C130" s="65" t="s">
        <v>1031</v>
      </c>
      <c r="D130" s="65" t="s">
        <v>110</v>
      </c>
      <c r="E130" s="72">
        <v>45237</v>
      </c>
      <c r="F130" s="66">
        <v>1937497.17924</v>
      </c>
      <c r="G130" s="67">
        <v>5.8540850000000004</v>
      </c>
      <c r="H130" s="66">
        <v>113.422738526</v>
      </c>
      <c r="I130" s="68">
        <f t="shared" si="1"/>
        <v>8.5345208404034017E-3</v>
      </c>
      <c r="J130" s="68">
        <f>H130/'סכום נכסי הקרן'!$C$41</f>
        <v>2.9924027938868728E-5</v>
      </c>
    </row>
    <row r="131" spans="1:10">
      <c r="A131" s="58" t="s">
        <v>1618</v>
      </c>
      <c r="B131" s="54" t="s">
        <v>1619</v>
      </c>
      <c r="C131" s="65" t="s">
        <v>1031</v>
      </c>
      <c r="D131" s="65" t="s">
        <v>110</v>
      </c>
      <c r="E131" s="72">
        <v>45237</v>
      </c>
      <c r="F131" s="66">
        <v>4459722.2347440002</v>
      </c>
      <c r="G131" s="67">
        <v>5.9275219999999997</v>
      </c>
      <c r="H131" s="66">
        <v>264.351021102</v>
      </c>
      <c r="I131" s="68">
        <f t="shared" si="1"/>
        <v>1.9891155231274622E-2</v>
      </c>
      <c r="J131" s="68">
        <f>H131/'סכום נכסי הקרן'!$C$41</f>
        <v>6.9743046622978562E-5</v>
      </c>
    </row>
    <row r="132" spans="1:10">
      <c r="A132" s="58" t="s">
        <v>1620</v>
      </c>
      <c r="B132" s="54" t="s">
        <v>1621</v>
      </c>
      <c r="C132" s="65" t="s">
        <v>1031</v>
      </c>
      <c r="D132" s="65" t="s">
        <v>110</v>
      </c>
      <c r="E132" s="72">
        <v>45237</v>
      </c>
      <c r="F132" s="66">
        <v>19250000</v>
      </c>
      <c r="G132" s="67">
        <v>5.8767100000000001</v>
      </c>
      <c r="H132" s="66">
        <v>1131.26666</v>
      </c>
      <c r="I132" s="68">
        <f t="shared" si="1"/>
        <v>8.5122427930184083E-2</v>
      </c>
      <c r="J132" s="68">
        <f>H132/'סכום נכסי הקרן'!$C$41</f>
        <v>2.9845915889599835E-4</v>
      </c>
    </row>
    <row r="133" spans="1:10">
      <c r="A133" s="58" t="s">
        <v>1622</v>
      </c>
      <c r="B133" s="54" t="s">
        <v>1623</v>
      </c>
      <c r="C133" s="65" t="s">
        <v>1031</v>
      </c>
      <c r="D133" s="65" t="s">
        <v>110</v>
      </c>
      <c r="E133" s="72">
        <v>45236</v>
      </c>
      <c r="F133" s="66">
        <v>10019880</v>
      </c>
      <c r="G133" s="67">
        <v>5.969519</v>
      </c>
      <c r="H133" s="66">
        <v>598.13867000000005</v>
      </c>
      <c r="I133" s="68">
        <f t="shared" si="1"/>
        <v>4.5007085976821029E-2</v>
      </c>
      <c r="J133" s="68">
        <f>H133/'סכום נכסי הקרן'!$C$41</f>
        <v>1.5780537928287495E-4</v>
      </c>
    </row>
    <row r="134" spans="1:10">
      <c r="A134" s="58" t="s">
        <v>1624</v>
      </c>
      <c r="B134" s="54" t="s">
        <v>1625</v>
      </c>
      <c r="C134" s="65" t="s">
        <v>1031</v>
      </c>
      <c r="D134" s="65" t="s">
        <v>110</v>
      </c>
      <c r="E134" s="72">
        <v>45236</v>
      </c>
      <c r="F134" s="66">
        <v>1948689.5907360003</v>
      </c>
      <c r="G134" s="67">
        <v>6.2561010000000001</v>
      </c>
      <c r="H134" s="66">
        <v>121.91199761799997</v>
      </c>
      <c r="I134" s="68">
        <f t="shared" si="1"/>
        <v>9.1732971526474368E-3</v>
      </c>
      <c r="J134" s="68">
        <f>H134/'סכום נכסי הקרן'!$C$41</f>
        <v>3.2163727222721498E-5</v>
      </c>
    </row>
    <row r="135" spans="1:10">
      <c r="A135" s="58" t="s">
        <v>1626</v>
      </c>
      <c r="B135" s="54" t="s">
        <v>1627</v>
      </c>
      <c r="C135" s="65" t="s">
        <v>1031</v>
      </c>
      <c r="D135" s="65" t="s">
        <v>110</v>
      </c>
      <c r="E135" s="72">
        <v>45236</v>
      </c>
      <c r="F135" s="66">
        <v>2923110.0105059999</v>
      </c>
      <c r="G135" s="67">
        <v>6.258527</v>
      </c>
      <c r="H135" s="66">
        <v>182.943620829</v>
      </c>
      <c r="I135" s="68">
        <f t="shared" si="1"/>
        <v>1.3765636105021848E-2</v>
      </c>
      <c r="J135" s="68">
        <f>H135/'סכום נכסי הקרן'!$C$41</f>
        <v>4.8265542624593729E-5</v>
      </c>
    </row>
    <row r="136" spans="1:10">
      <c r="A136" s="58" t="s">
        <v>1628</v>
      </c>
      <c r="B136" s="54" t="s">
        <v>1629</v>
      </c>
      <c r="C136" s="65" t="s">
        <v>1031</v>
      </c>
      <c r="D136" s="65" t="s">
        <v>110</v>
      </c>
      <c r="E136" s="72">
        <v>45236</v>
      </c>
      <c r="F136" s="66">
        <v>84751.167210000014</v>
      </c>
      <c r="G136" s="67">
        <v>6.2755000000000001</v>
      </c>
      <c r="H136" s="66">
        <v>5.3185594979999999</v>
      </c>
      <c r="I136" s="68">
        <f t="shared" si="1"/>
        <v>4.0019626987053701E-4</v>
      </c>
      <c r="J136" s="68">
        <f>H136/'סכום נכסי הקרן'!$C$41</f>
        <v>1.4031818053502993E-6</v>
      </c>
    </row>
    <row r="137" spans="1:10">
      <c r="A137" s="58" t="s">
        <v>1628</v>
      </c>
      <c r="B137" s="54" t="s">
        <v>1630</v>
      </c>
      <c r="C137" s="65" t="s">
        <v>1031</v>
      </c>
      <c r="D137" s="65" t="s">
        <v>110</v>
      </c>
      <c r="E137" s="72">
        <v>45236</v>
      </c>
      <c r="F137" s="66">
        <v>11109829.649016</v>
      </c>
      <c r="G137" s="67">
        <v>6.2755000000000001</v>
      </c>
      <c r="H137" s="66">
        <v>697.19736819499997</v>
      </c>
      <c r="I137" s="68">
        <f t="shared" si="1"/>
        <v>5.2460781198389511E-2</v>
      </c>
      <c r="J137" s="68">
        <f>H137/'סכום נכסי הקרן'!$C$41</f>
        <v>1.8393977958829208E-4</v>
      </c>
    </row>
    <row r="138" spans="1:10">
      <c r="A138" s="58" t="s">
        <v>1631</v>
      </c>
      <c r="B138" s="54" t="s">
        <v>1632</v>
      </c>
      <c r="C138" s="65" t="s">
        <v>1031</v>
      </c>
      <c r="D138" s="65" t="s">
        <v>110</v>
      </c>
      <c r="E138" s="72">
        <v>45236</v>
      </c>
      <c r="F138" s="66">
        <v>1272023.823533</v>
      </c>
      <c r="G138" s="67">
        <v>6.331226</v>
      </c>
      <c r="H138" s="66">
        <v>80.534708733000002</v>
      </c>
      <c r="I138" s="68">
        <f t="shared" ref="I138:I201" si="2">IFERROR(H138/$H$9,0)</f>
        <v>6.0598532445066133E-3</v>
      </c>
      <c r="J138" s="68">
        <f>H138/'סכום נכסי הקרן'!$C$41</f>
        <v>2.1247264045053175E-5</v>
      </c>
    </row>
    <row r="139" spans="1:10">
      <c r="A139" s="58" t="s">
        <v>1633</v>
      </c>
      <c r="B139" s="54" t="s">
        <v>1634</v>
      </c>
      <c r="C139" s="65" t="s">
        <v>1031</v>
      </c>
      <c r="D139" s="65" t="s">
        <v>110</v>
      </c>
      <c r="E139" s="72">
        <v>45210</v>
      </c>
      <c r="F139" s="66">
        <v>4739532.522144</v>
      </c>
      <c r="G139" s="67">
        <v>7.5140630000000002</v>
      </c>
      <c r="H139" s="66">
        <v>356.13144172</v>
      </c>
      <c r="I139" s="68">
        <f t="shared" si="2"/>
        <v>2.6797194731685323E-2</v>
      </c>
      <c r="J139" s="68">
        <f>H139/'סכום נכסי הקרן'!$C$41</f>
        <v>9.3957237767592705E-5</v>
      </c>
    </row>
    <row r="140" spans="1:10">
      <c r="A140" s="58" t="s">
        <v>1635</v>
      </c>
      <c r="B140" s="54" t="s">
        <v>1636</v>
      </c>
      <c r="C140" s="65" t="s">
        <v>1031</v>
      </c>
      <c r="D140" s="65" t="s">
        <v>110</v>
      </c>
      <c r="E140" s="72">
        <v>45210</v>
      </c>
      <c r="F140" s="66">
        <v>4647900.955054</v>
      </c>
      <c r="G140" s="67">
        <v>7.5961169999999996</v>
      </c>
      <c r="H140" s="66">
        <v>353.05999116799995</v>
      </c>
      <c r="I140" s="68">
        <f t="shared" si="2"/>
        <v>2.6566082706998107E-2</v>
      </c>
      <c r="J140" s="68">
        <f>H140/'סכום נכסי הקרן'!$C$41</f>
        <v>9.3146904907309721E-5</v>
      </c>
    </row>
    <row r="141" spans="1:10">
      <c r="A141" s="58" t="s">
        <v>1637</v>
      </c>
      <c r="B141" s="54" t="s">
        <v>1638</v>
      </c>
      <c r="C141" s="65" t="s">
        <v>1031</v>
      </c>
      <c r="D141" s="65" t="s">
        <v>110</v>
      </c>
      <c r="E141" s="72">
        <v>45210</v>
      </c>
      <c r="F141" s="66">
        <v>9400440.8743420001</v>
      </c>
      <c r="G141" s="67">
        <v>7.6526129999999997</v>
      </c>
      <c r="H141" s="66">
        <v>719.37935166799991</v>
      </c>
      <c r="I141" s="68">
        <f t="shared" si="2"/>
        <v>5.4129869801715781E-2</v>
      </c>
      <c r="J141" s="68">
        <f>H141/'סכום נכסי הקרן'!$C$41</f>
        <v>1.8979199495367419E-4</v>
      </c>
    </row>
    <row r="142" spans="1:10">
      <c r="A142" s="58" t="s">
        <v>1639</v>
      </c>
      <c r="B142" s="54" t="s">
        <v>1640</v>
      </c>
      <c r="C142" s="65" t="s">
        <v>1031</v>
      </c>
      <c r="D142" s="65" t="s">
        <v>110</v>
      </c>
      <c r="E142" s="72">
        <v>45211</v>
      </c>
      <c r="F142" s="66">
        <v>5938330.5426479997</v>
      </c>
      <c r="G142" s="67">
        <v>7.67143</v>
      </c>
      <c r="H142" s="66">
        <v>455.5548440369999</v>
      </c>
      <c r="I142" s="68">
        <f t="shared" si="2"/>
        <v>3.4278332201344797E-2</v>
      </c>
      <c r="J142" s="68">
        <f>H142/'סכום נכסי הקרן'!$C$41</f>
        <v>1.2018785701885769E-4</v>
      </c>
    </row>
    <row r="143" spans="1:10">
      <c r="A143" s="58" t="s">
        <v>1641</v>
      </c>
      <c r="B143" s="54" t="s">
        <v>1642</v>
      </c>
      <c r="C143" s="65" t="s">
        <v>1031</v>
      </c>
      <c r="D143" s="65" t="s">
        <v>110</v>
      </c>
      <c r="E143" s="72">
        <v>45211</v>
      </c>
      <c r="F143" s="66">
        <v>4956549.3477499997</v>
      </c>
      <c r="G143" s="67">
        <v>7.8301119999999997</v>
      </c>
      <c r="H143" s="66">
        <v>388.10338114500001</v>
      </c>
      <c r="I143" s="68">
        <f t="shared" si="2"/>
        <v>2.9202930890738023E-2</v>
      </c>
      <c r="J143" s="68">
        <f>H143/'סכום נכסי הקרן'!$C$41</f>
        <v>1.0239231190745935E-4</v>
      </c>
    </row>
    <row r="144" spans="1:10">
      <c r="A144" s="58" t="s">
        <v>1643</v>
      </c>
      <c r="B144" s="54" t="s">
        <v>1644</v>
      </c>
      <c r="C144" s="65" t="s">
        <v>1031</v>
      </c>
      <c r="D144" s="65" t="s">
        <v>110</v>
      </c>
      <c r="E144" s="72">
        <v>45211</v>
      </c>
      <c r="F144" s="66">
        <v>3569623.0232040002</v>
      </c>
      <c r="G144" s="67">
        <v>7.8093570000000003</v>
      </c>
      <c r="H144" s="66">
        <v>278.76461770200001</v>
      </c>
      <c r="I144" s="68">
        <f t="shared" si="2"/>
        <v>2.0975709723314761E-2</v>
      </c>
      <c r="J144" s="68">
        <f>H144/'סכום נכסי הקרן'!$C$41</f>
        <v>7.3545748558791126E-5</v>
      </c>
    </row>
    <row r="145" spans="1:10">
      <c r="A145" s="58" t="s">
        <v>1645</v>
      </c>
      <c r="B145" s="54" t="s">
        <v>1646</v>
      </c>
      <c r="C145" s="65" t="s">
        <v>1031</v>
      </c>
      <c r="D145" s="65" t="s">
        <v>110</v>
      </c>
      <c r="E145" s="72">
        <v>45211</v>
      </c>
      <c r="F145" s="66">
        <v>4657061.2926599998</v>
      </c>
      <c r="G145" s="67">
        <v>7.8210750000000004</v>
      </c>
      <c r="H145" s="66">
        <v>364.232233323</v>
      </c>
      <c r="I145" s="68">
        <f t="shared" si="2"/>
        <v>2.7406740715656786E-2</v>
      </c>
      <c r="J145" s="68">
        <f>H145/'סכום נכסי הקרן'!$C$41</f>
        <v>9.6094448677903755E-5</v>
      </c>
    </row>
    <row r="146" spans="1:10">
      <c r="A146" s="58" t="s">
        <v>1645</v>
      </c>
      <c r="B146" s="54" t="s">
        <v>1647</v>
      </c>
      <c r="C146" s="65" t="s">
        <v>1031</v>
      </c>
      <c r="D146" s="65" t="s">
        <v>110</v>
      </c>
      <c r="E146" s="72">
        <v>45211</v>
      </c>
      <c r="F146" s="66">
        <v>4561764.7611760003</v>
      </c>
      <c r="G146" s="67">
        <v>7.8210750000000004</v>
      </c>
      <c r="H146" s="66">
        <v>356.77902078400001</v>
      </c>
      <c r="I146" s="68">
        <f t="shared" si="2"/>
        <v>2.6845921971825538E-2</v>
      </c>
      <c r="J146" s="68">
        <f>H146/'סכום נכסי הקרן'!$C$41</f>
        <v>9.4128086878234848E-5</v>
      </c>
    </row>
    <row r="147" spans="1:10">
      <c r="A147" s="58" t="s">
        <v>1648</v>
      </c>
      <c r="B147" s="54" t="s">
        <v>1649</v>
      </c>
      <c r="C147" s="65" t="s">
        <v>1031</v>
      </c>
      <c r="D147" s="65" t="s">
        <v>110</v>
      </c>
      <c r="E147" s="72">
        <v>45211</v>
      </c>
      <c r="F147" s="66">
        <v>1983375.98312</v>
      </c>
      <c r="G147" s="67">
        <v>7.8210750000000004</v>
      </c>
      <c r="H147" s="66">
        <v>155.12131334099999</v>
      </c>
      <c r="I147" s="68">
        <f t="shared" si="2"/>
        <v>1.1672139984488515E-2</v>
      </c>
      <c r="J147" s="68">
        <f>H147/'סכום נכסי הקרן'!$C$41</f>
        <v>4.0925255153013584E-5</v>
      </c>
    </row>
    <row r="148" spans="1:10">
      <c r="A148" s="58" t="s">
        <v>1650</v>
      </c>
      <c r="B148" s="54" t="s">
        <v>1651</v>
      </c>
      <c r="C148" s="65" t="s">
        <v>1031</v>
      </c>
      <c r="D148" s="65" t="s">
        <v>110</v>
      </c>
      <c r="E148" s="72">
        <v>45211</v>
      </c>
      <c r="F148" s="66">
        <v>4464864.6940799998</v>
      </c>
      <c r="G148" s="67">
        <v>7.8679129999999997</v>
      </c>
      <c r="H148" s="66">
        <v>351.29168694999998</v>
      </c>
      <c r="I148" s="68">
        <f t="shared" si="2"/>
        <v>2.643302623704491E-2</v>
      </c>
      <c r="J148" s="68">
        <f>H148/'סכום נכסי הקרן'!$C$41</f>
        <v>9.2680377776052696E-5</v>
      </c>
    </row>
    <row r="149" spans="1:10">
      <c r="A149" s="58" t="s">
        <v>1652</v>
      </c>
      <c r="B149" s="54" t="s">
        <v>1653</v>
      </c>
      <c r="C149" s="65" t="s">
        <v>1031</v>
      </c>
      <c r="D149" s="65" t="s">
        <v>110</v>
      </c>
      <c r="E149" s="72">
        <v>45211</v>
      </c>
      <c r="F149" s="66">
        <v>3883646.6058600005</v>
      </c>
      <c r="G149" s="67">
        <v>7.8866360000000002</v>
      </c>
      <c r="H149" s="66">
        <v>306.28905637600002</v>
      </c>
      <c r="I149" s="68">
        <f t="shared" si="2"/>
        <v>2.3046792634346839E-2</v>
      </c>
      <c r="J149" s="68">
        <f>H149/'סכום נכסי הקרן'!$C$41</f>
        <v>8.0807450071082251E-5</v>
      </c>
    </row>
    <row r="150" spans="1:10">
      <c r="A150" s="58" t="s">
        <v>1654</v>
      </c>
      <c r="B150" s="54" t="s">
        <v>1655</v>
      </c>
      <c r="C150" s="65" t="s">
        <v>1031</v>
      </c>
      <c r="D150" s="65" t="s">
        <v>110</v>
      </c>
      <c r="E150" s="72">
        <v>45215</v>
      </c>
      <c r="F150" s="66">
        <v>15462984.497275</v>
      </c>
      <c r="G150" s="67">
        <v>8.3817020000000007</v>
      </c>
      <c r="H150" s="66">
        <v>1296.0612823610002</v>
      </c>
      <c r="I150" s="68">
        <f t="shared" si="2"/>
        <v>9.7522438344356588E-2</v>
      </c>
      <c r="J150" s="68">
        <f>H150/'סכום נכסי הקרן'!$C$41</f>
        <v>3.4193649816492705E-4</v>
      </c>
    </row>
    <row r="151" spans="1:10">
      <c r="A151" s="58" t="s">
        <v>1656</v>
      </c>
      <c r="B151" s="54" t="s">
        <v>1657</v>
      </c>
      <c r="C151" s="65" t="s">
        <v>1031</v>
      </c>
      <c r="D151" s="65" t="s">
        <v>110</v>
      </c>
      <c r="E151" s="72">
        <v>45215</v>
      </c>
      <c r="F151" s="66">
        <v>5207395.8249000004</v>
      </c>
      <c r="G151" s="67">
        <v>8.4164150000000006</v>
      </c>
      <c r="H151" s="66">
        <v>438.276026414</v>
      </c>
      <c r="I151" s="68">
        <f t="shared" si="2"/>
        <v>3.2978183474401318E-2</v>
      </c>
      <c r="J151" s="68">
        <f>H151/'סכום נכסי הקרן'!$C$41</f>
        <v>1.1562923122635188E-4</v>
      </c>
    </row>
    <row r="152" spans="1:10">
      <c r="A152" s="58" t="s">
        <v>1658</v>
      </c>
      <c r="B152" s="54" t="s">
        <v>1659</v>
      </c>
      <c r="C152" s="65" t="s">
        <v>1031</v>
      </c>
      <c r="D152" s="65" t="s">
        <v>110</v>
      </c>
      <c r="E152" s="72">
        <v>45216</v>
      </c>
      <c r="F152" s="66">
        <v>5011629.1205399996</v>
      </c>
      <c r="G152" s="67">
        <v>8.8298930000000002</v>
      </c>
      <c r="H152" s="66">
        <v>442.52150974</v>
      </c>
      <c r="I152" s="68">
        <f t="shared" si="2"/>
        <v>3.3297635873401774E-2</v>
      </c>
      <c r="J152" s="68">
        <f>H152/'סכום נכסי הקרן'!$C$41</f>
        <v>1.1674930611884889E-4</v>
      </c>
    </row>
    <row r="153" spans="1:10">
      <c r="A153" s="58" t="s">
        <v>1660</v>
      </c>
      <c r="B153" s="54" t="s">
        <v>1661</v>
      </c>
      <c r="C153" s="65" t="s">
        <v>1031</v>
      </c>
      <c r="D153" s="65" t="s">
        <v>110</v>
      </c>
      <c r="E153" s="72">
        <v>45230</v>
      </c>
      <c r="F153" s="66">
        <v>8202558.1948950002</v>
      </c>
      <c r="G153" s="67">
        <v>9.1062049999999992</v>
      </c>
      <c r="H153" s="66">
        <v>746.94178502700004</v>
      </c>
      <c r="I153" s="68">
        <f t="shared" si="2"/>
        <v>5.6203811631825043E-2</v>
      </c>
      <c r="J153" s="68">
        <f>H153/'סכום נכסי הקרן'!$C$41</f>
        <v>1.9706372050550314E-4</v>
      </c>
    </row>
    <row r="154" spans="1:10">
      <c r="A154" s="58" t="s">
        <v>1662</v>
      </c>
      <c r="B154" s="54" t="s">
        <v>1663</v>
      </c>
      <c r="C154" s="65" t="s">
        <v>1031</v>
      </c>
      <c r="D154" s="65" t="s">
        <v>110</v>
      </c>
      <c r="E154" s="72">
        <v>45217</v>
      </c>
      <c r="F154" s="66">
        <v>6224266.4066099999</v>
      </c>
      <c r="G154" s="67">
        <v>9.0351750000000006</v>
      </c>
      <c r="H154" s="66">
        <v>562.37334462600006</v>
      </c>
      <c r="I154" s="68">
        <f t="shared" si="2"/>
        <v>4.2315915593042638E-2</v>
      </c>
      <c r="J154" s="68">
        <f>H154/'סכום נכסי הקרן'!$C$41</f>
        <v>1.483695059329384E-4</v>
      </c>
    </row>
    <row r="155" spans="1:10">
      <c r="A155" s="58" t="s">
        <v>1664</v>
      </c>
      <c r="B155" s="54" t="s">
        <v>1665</v>
      </c>
      <c r="C155" s="65" t="s">
        <v>1031</v>
      </c>
      <c r="D155" s="65" t="s">
        <v>110</v>
      </c>
      <c r="E155" s="72">
        <v>45230</v>
      </c>
      <c r="F155" s="66">
        <v>8735147.8018139992</v>
      </c>
      <c r="G155" s="67">
        <v>9.1632560000000005</v>
      </c>
      <c r="H155" s="66">
        <v>800.42398470900002</v>
      </c>
      <c r="I155" s="68">
        <f t="shared" si="2"/>
        <v>6.0228092421624642E-2</v>
      </c>
      <c r="J155" s="68">
        <f>H155/'סכום נכסי הקרן'!$C$41</f>
        <v>2.1117379101089358E-4</v>
      </c>
    </row>
    <row r="156" spans="1:10">
      <c r="A156" s="58" t="s">
        <v>1666</v>
      </c>
      <c r="B156" s="54" t="s">
        <v>1667</v>
      </c>
      <c r="C156" s="65" t="s">
        <v>1031</v>
      </c>
      <c r="D156" s="65" t="s">
        <v>110</v>
      </c>
      <c r="E156" s="72">
        <v>45231</v>
      </c>
      <c r="F156" s="66">
        <v>3929716.0776379998</v>
      </c>
      <c r="G156" s="67">
        <v>9.1006020000000003</v>
      </c>
      <c r="H156" s="66">
        <v>357.62783902499996</v>
      </c>
      <c r="I156" s="68">
        <f t="shared" si="2"/>
        <v>2.6909791501530712E-2</v>
      </c>
      <c r="J156" s="68">
        <f>H156/'סכום נכסי הקרן'!$C$41</f>
        <v>9.4352028400797197E-5</v>
      </c>
    </row>
    <row r="157" spans="1:10">
      <c r="A157" s="58" t="s">
        <v>1668</v>
      </c>
      <c r="B157" s="54" t="s">
        <v>1669</v>
      </c>
      <c r="C157" s="65" t="s">
        <v>1031</v>
      </c>
      <c r="D157" s="65" t="s">
        <v>110</v>
      </c>
      <c r="E157" s="72">
        <v>45217</v>
      </c>
      <c r="F157" s="66">
        <v>5025871.7162499996</v>
      </c>
      <c r="G157" s="67">
        <v>9.1492369999999994</v>
      </c>
      <c r="H157" s="66">
        <v>459.82892424599993</v>
      </c>
      <c r="I157" s="68">
        <f t="shared" si="2"/>
        <v>3.4599936379583751E-2</v>
      </c>
      <c r="J157" s="68">
        <f>H157/'סכום נכסי הקרן'!$C$41</f>
        <v>1.2131547655308156E-4</v>
      </c>
    </row>
    <row r="158" spans="1:10">
      <c r="A158" s="58" t="s">
        <v>1668</v>
      </c>
      <c r="B158" s="54" t="s">
        <v>1670</v>
      </c>
      <c r="C158" s="65" t="s">
        <v>1031</v>
      </c>
      <c r="D158" s="65" t="s">
        <v>110</v>
      </c>
      <c r="E158" s="72">
        <v>45217</v>
      </c>
      <c r="F158" s="66">
        <v>3496588.5074999998</v>
      </c>
      <c r="G158" s="67">
        <v>9.1492369999999994</v>
      </c>
      <c r="H158" s="66">
        <v>319.911176152</v>
      </c>
      <c r="I158" s="68">
        <f t="shared" si="2"/>
        <v>2.4071792265193289E-2</v>
      </c>
      <c r="J158" s="68">
        <f>H158/'סכום נכסי הקרן'!$C$41</f>
        <v>8.4401338722167848E-5</v>
      </c>
    </row>
    <row r="159" spans="1:10">
      <c r="A159" s="58" t="s">
        <v>1671</v>
      </c>
      <c r="B159" s="54" t="s">
        <v>1672</v>
      </c>
      <c r="C159" s="65" t="s">
        <v>1031</v>
      </c>
      <c r="D159" s="65" t="s">
        <v>110</v>
      </c>
      <c r="E159" s="72">
        <v>45216</v>
      </c>
      <c r="F159" s="66">
        <v>3723342.2243360002</v>
      </c>
      <c r="G159" s="67">
        <v>9.1907370000000004</v>
      </c>
      <c r="H159" s="66">
        <v>342.20259224299997</v>
      </c>
      <c r="I159" s="68">
        <f t="shared" si="2"/>
        <v>2.5749115151795364E-2</v>
      </c>
      <c r="J159" s="68">
        <f>H159/'סכום נכסי הקרן'!$C$41</f>
        <v>9.0282425412303814E-5</v>
      </c>
    </row>
    <row r="160" spans="1:10">
      <c r="A160" s="58" t="s">
        <v>1673</v>
      </c>
      <c r="B160" s="54" t="s">
        <v>1674</v>
      </c>
      <c r="C160" s="65" t="s">
        <v>1031</v>
      </c>
      <c r="D160" s="65" t="s">
        <v>110</v>
      </c>
      <c r="E160" s="72">
        <v>45216</v>
      </c>
      <c r="F160" s="66">
        <v>7246330.1996400002</v>
      </c>
      <c r="G160" s="67">
        <v>9.2021099999999993</v>
      </c>
      <c r="H160" s="66">
        <v>666.81523998700004</v>
      </c>
      <c r="I160" s="68">
        <f t="shared" si="2"/>
        <v>5.0174670761128783E-2</v>
      </c>
      <c r="J160" s="68">
        <f>H160/'סכום נכסי הקרן'!$C$41</f>
        <v>1.7592414123258375E-4</v>
      </c>
    </row>
    <row r="161" spans="1:10">
      <c r="A161" s="58" t="s">
        <v>1673</v>
      </c>
      <c r="B161" s="54" t="s">
        <v>1675</v>
      </c>
      <c r="C161" s="65" t="s">
        <v>1031</v>
      </c>
      <c r="D161" s="65" t="s">
        <v>110</v>
      </c>
      <c r="E161" s="72">
        <v>45216</v>
      </c>
      <c r="F161" s="66">
        <v>2625729.7083749999</v>
      </c>
      <c r="G161" s="67">
        <v>9.2021099999999993</v>
      </c>
      <c r="H161" s="66">
        <v>241.622523078</v>
      </c>
      <c r="I161" s="68">
        <f t="shared" si="2"/>
        <v>1.8180944011040062E-2</v>
      </c>
      <c r="J161" s="68">
        <f>H161/'סכום נכסי הקרן'!$C$41</f>
        <v>6.3746645736195237E-5</v>
      </c>
    </row>
    <row r="162" spans="1:10">
      <c r="A162" s="58" t="s">
        <v>1676</v>
      </c>
      <c r="B162" s="54" t="s">
        <v>1677</v>
      </c>
      <c r="C162" s="65" t="s">
        <v>1031</v>
      </c>
      <c r="D162" s="65" t="s">
        <v>110</v>
      </c>
      <c r="E162" s="72">
        <v>45216</v>
      </c>
      <c r="F162" s="66">
        <v>4537464.12</v>
      </c>
      <c r="G162" s="67">
        <v>9.3723559999999999</v>
      </c>
      <c r="H162" s="66">
        <v>425.26727027999999</v>
      </c>
      <c r="I162" s="68">
        <f t="shared" si="2"/>
        <v>3.1999336536157989E-2</v>
      </c>
      <c r="J162" s="68">
        <f>H162/'סכום נכסי הקרן'!$C$41</f>
        <v>1.1219716471955958E-4</v>
      </c>
    </row>
    <row r="163" spans="1:10">
      <c r="A163" s="58" t="s">
        <v>1678</v>
      </c>
      <c r="B163" s="54" t="s">
        <v>1679</v>
      </c>
      <c r="C163" s="65" t="s">
        <v>1031</v>
      </c>
      <c r="D163" s="65" t="s">
        <v>110</v>
      </c>
      <c r="E163" s="72">
        <v>45218</v>
      </c>
      <c r="F163" s="66">
        <v>6254743.0406160001</v>
      </c>
      <c r="G163" s="67">
        <v>9.4367190000000001</v>
      </c>
      <c r="H163" s="66">
        <v>590.24253369899998</v>
      </c>
      <c r="I163" s="68">
        <f t="shared" si="2"/>
        <v>4.441293932954974E-2</v>
      </c>
      <c r="J163" s="68">
        <f>H163/'סכום נכסי הקרן'!$C$41</f>
        <v>1.5572216205191311E-4</v>
      </c>
    </row>
    <row r="164" spans="1:10">
      <c r="A164" s="58" t="s">
        <v>1680</v>
      </c>
      <c r="B164" s="54" t="s">
        <v>1681</v>
      </c>
      <c r="C164" s="65" t="s">
        <v>1031</v>
      </c>
      <c r="D164" s="65" t="s">
        <v>110</v>
      </c>
      <c r="E164" s="72">
        <v>45218</v>
      </c>
      <c r="F164" s="66">
        <v>4539732.8520600004</v>
      </c>
      <c r="G164" s="67">
        <v>9.4367190000000001</v>
      </c>
      <c r="H164" s="66">
        <v>428.40183897500003</v>
      </c>
      <c r="I164" s="68">
        <f t="shared" si="2"/>
        <v>3.2235197900473585E-2</v>
      </c>
      <c r="J164" s="68">
        <f>H164/'סכום נכסי הקרן'!$C$41</f>
        <v>1.1302414987636729E-4</v>
      </c>
    </row>
    <row r="165" spans="1:10">
      <c r="A165" s="58" t="s">
        <v>1682</v>
      </c>
      <c r="B165" s="54" t="s">
        <v>1683</v>
      </c>
      <c r="C165" s="65" t="s">
        <v>1031</v>
      </c>
      <c r="D165" s="65" t="s">
        <v>110</v>
      </c>
      <c r="E165" s="72">
        <v>45223</v>
      </c>
      <c r="F165" s="66">
        <v>1757413.88271</v>
      </c>
      <c r="G165" s="67">
        <v>9.7182099999999991</v>
      </c>
      <c r="H165" s="66">
        <v>170.78916667999997</v>
      </c>
      <c r="I165" s="68">
        <f t="shared" si="2"/>
        <v>1.2851071322100569E-2</v>
      </c>
      <c r="J165" s="68">
        <f>H165/'סכום נכסי הקרן'!$C$41</f>
        <v>4.5058864402369339E-5</v>
      </c>
    </row>
    <row r="166" spans="1:10">
      <c r="A166" s="58" t="s">
        <v>1682</v>
      </c>
      <c r="B166" s="54" t="s">
        <v>1684</v>
      </c>
      <c r="C166" s="65" t="s">
        <v>1031</v>
      </c>
      <c r="D166" s="65" t="s">
        <v>110</v>
      </c>
      <c r="E166" s="72">
        <v>45223</v>
      </c>
      <c r="F166" s="66">
        <v>2020835.270244</v>
      </c>
      <c r="G166" s="67">
        <v>9.7182099999999991</v>
      </c>
      <c r="H166" s="66">
        <v>196.38900955399998</v>
      </c>
      <c r="I166" s="68">
        <f t="shared" si="2"/>
        <v>1.4777337566052373E-2</v>
      </c>
      <c r="J166" s="68">
        <f>H166/'סכום נכסי הקרן'!$C$41</f>
        <v>5.1812804779294934E-5</v>
      </c>
    </row>
    <row r="167" spans="1:10">
      <c r="A167" s="58" t="s">
        <v>1685</v>
      </c>
      <c r="B167" s="54" t="s">
        <v>1686</v>
      </c>
      <c r="C167" s="65" t="s">
        <v>1031</v>
      </c>
      <c r="D167" s="65" t="s">
        <v>110</v>
      </c>
      <c r="E167" s="72">
        <v>45222</v>
      </c>
      <c r="F167" s="66">
        <v>3040100.9604000002</v>
      </c>
      <c r="G167" s="67">
        <v>9.9809699999999992</v>
      </c>
      <c r="H167" s="66">
        <v>303.43156936500003</v>
      </c>
      <c r="I167" s="68">
        <f t="shared" si="2"/>
        <v>2.2831780347009313E-2</v>
      </c>
      <c r="J167" s="68">
        <f>H167/'סכום נכסי הקרן'!$C$41</f>
        <v>8.0053566658784661E-5</v>
      </c>
    </row>
    <row r="168" spans="1:10">
      <c r="A168" s="58" t="s">
        <v>1687</v>
      </c>
      <c r="B168" s="54" t="s">
        <v>1688</v>
      </c>
      <c r="C168" s="65" t="s">
        <v>1031</v>
      </c>
      <c r="D168" s="65" t="s">
        <v>110</v>
      </c>
      <c r="E168" s="72">
        <v>45223</v>
      </c>
      <c r="F168" s="66">
        <v>4407455.2942500003</v>
      </c>
      <c r="G168" s="67">
        <v>9.8853930000000005</v>
      </c>
      <c r="H168" s="66">
        <v>435.69429299699999</v>
      </c>
      <c r="I168" s="68">
        <f t="shared" si="2"/>
        <v>3.2783920331595065E-2</v>
      </c>
      <c r="J168" s="68">
        <f>H168/'סכום נכסי הקרן'!$C$41</f>
        <v>1.1494809917201244E-4</v>
      </c>
    </row>
    <row r="169" spans="1:10">
      <c r="A169" s="58" t="s">
        <v>1689</v>
      </c>
      <c r="B169" s="54" t="s">
        <v>1690</v>
      </c>
      <c r="C169" s="65" t="s">
        <v>1031</v>
      </c>
      <c r="D169" s="65" t="s">
        <v>110</v>
      </c>
      <c r="E169" s="72">
        <v>45229</v>
      </c>
      <c r="F169" s="66">
        <v>5068095.3406999996</v>
      </c>
      <c r="G169" s="67">
        <v>10.003356999999999</v>
      </c>
      <c r="H169" s="66">
        <v>506.97968897499999</v>
      </c>
      <c r="I169" s="68">
        <f t="shared" si="2"/>
        <v>3.8147806845860353E-2</v>
      </c>
      <c r="J169" s="68">
        <f>H169/'סכום נכסי הקרן'!$C$41</f>
        <v>1.3375514093983231E-4</v>
      </c>
    </row>
    <row r="170" spans="1:10">
      <c r="A170" s="58" t="s">
        <v>1691</v>
      </c>
      <c r="B170" s="54" t="s">
        <v>1692</v>
      </c>
      <c r="C170" s="65" t="s">
        <v>1031</v>
      </c>
      <c r="D170" s="65" t="s">
        <v>110</v>
      </c>
      <c r="E170" s="72">
        <v>45222</v>
      </c>
      <c r="F170" s="66">
        <v>3553842.7313199998</v>
      </c>
      <c r="G170" s="67">
        <v>10.041998</v>
      </c>
      <c r="H170" s="66">
        <v>356.87680490099996</v>
      </c>
      <c r="I170" s="68">
        <f t="shared" si="2"/>
        <v>2.6853279760883021E-2</v>
      </c>
      <c r="J170" s="68">
        <f>H170/'סכום נכסי הקרן'!$C$41</f>
        <v>9.4153885009078003E-5</v>
      </c>
    </row>
    <row r="171" spans="1:10">
      <c r="A171" s="58" t="s">
        <v>1693</v>
      </c>
      <c r="B171" s="54" t="s">
        <v>1694</v>
      </c>
      <c r="C171" s="65" t="s">
        <v>1031</v>
      </c>
      <c r="D171" s="65" t="s">
        <v>110</v>
      </c>
      <c r="E171" s="72">
        <v>45224</v>
      </c>
      <c r="F171" s="66">
        <v>3535697.68554</v>
      </c>
      <c r="G171" s="67">
        <v>10.130515000000001</v>
      </c>
      <c r="H171" s="66">
        <v>358.18438849699999</v>
      </c>
      <c r="I171" s="68">
        <f t="shared" si="2"/>
        <v>2.6951669198447815E-2</v>
      </c>
      <c r="J171" s="68">
        <f>H171/'סכום נכסי הקרן'!$C$41</f>
        <v>9.4498861409468321E-5</v>
      </c>
    </row>
    <row r="172" spans="1:10">
      <c r="A172" s="58" t="s">
        <v>1695</v>
      </c>
      <c r="B172" s="54" t="s">
        <v>1696</v>
      </c>
      <c r="C172" s="65" t="s">
        <v>1031</v>
      </c>
      <c r="D172" s="65" t="s">
        <v>110</v>
      </c>
      <c r="E172" s="72">
        <v>45224</v>
      </c>
      <c r="F172" s="66">
        <v>3093812.2024949999</v>
      </c>
      <c r="G172" s="67">
        <v>10.132744000000001</v>
      </c>
      <c r="H172" s="66">
        <v>313.48806758199999</v>
      </c>
      <c r="I172" s="68">
        <f t="shared" si="2"/>
        <v>2.3588483938633418E-2</v>
      </c>
      <c r="J172" s="68">
        <f>H172/'סכום נכסי הקרן'!$C$41</f>
        <v>8.2706746590105999E-5</v>
      </c>
    </row>
    <row r="173" spans="1:10">
      <c r="A173" s="58" t="s">
        <v>1697</v>
      </c>
      <c r="B173" s="54" t="s">
        <v>1698</v>
      </c>
      <c r="C173" s="65" t="s">
        <v>1031</v>
      </c>
      <c r="D173" s="65" t="s">
        <v>110</v>
      </c>
      <c r="E173" s="72">
        <v>45224</v>
      </c>
      <c r="F173" s="66">
        <v>1017148.2069</v>
      </c>
      <c r="G173" s="67">
        <v>10.195105</v>
      </c>
      <c r="H173" s="66">
        <v>103.69933103900001</v>
      </c>
      <c r="I173" s="68">
        <f t="shared" si="2"/>
        <v>7.8028807396971992E-3</v>
      </c>
      <c r="J173" s="68">
        <f>H173/'סכום נכסי הקרן'!$C$41</f>
        <v>2.7358726473895765E-5</v>
      </c>
    </row>
    <row r="174" spans="1:10">
      <c r="A174" s="58" t="s">
        <v>1699</v>
      </c>
      <c r="B174" s="54" t="s">
        <v>1700</v>
      </c>
      <c r="C174" s="65" t="s">
        <v>1031</v>
      </c>
      <c r="D174" s="65" t="s">
        <v>110</v>
      </c>
      <c r="E174" s="72">
        <v>45265</v>
      </c>
      <c r="F174" s="66">
        <v>45700200</v>
      </c>
      <c r="G174" s="67">
        <v>-2.3079489999999998</v>
      </c>
      <c r="H174" s="66">
        <v>-1054.7371799999999</v>
      </c>
      <c r="I174" s="68">
        <f t="shared" si="2"/>
        <v>-7.9363949070889783E-2</v>
      </c>
      <c r="J174" s="68">
        <f>H174/'סכום נכסי הקרן'!$C$41</f>
        <v>-2.7826858399516269E-4</v>
      </c>
    </row>
    <row r="175" spans="1:10">
      <c r="A175" s="58" t="s">
        <v>1701</v>
      </c>
      <c r="B175" s="54" t="s">
        <v>1702</v>
      </c>
      <c r="C175" s="65" t="s">
        <v>1031</v>
      </c>
      <c r="D175" s="65" t="s">
        <v>110</v>
      </c>
      <c r="E175" s="72">
        <v>45225</v>
      </c>
      <c r="F175" s="66">
        <v>281636550</v>
      </c>
      <c r="G175" s="67">
        <v>-11.752229</v>
      </c>
      <c r="H175" s="66">
        <v>-33098.571309999999</v>
      </c>
      <c r="I175" s="68">
        <f t="shared" si="2"/>
        <v>-2.4905098422396126</v>
      </c>
      <c r="J175" s="68">
        <f>H175/'סכום נכסי הקרן'!$C$41</f>
        <v>-8.7323105180540025E-3</v>
      </c>
    </row>
    <row r="176" spans="1:10">
      <c r="A176" s="115" t="s">
        <v>1940</v>
      </c>
      <c r="B176" s="116" t="s">
        <v>1940</v>
      </c>
      <c r="C176" s="116" t="s">
        <v>1940</v>
      </c>
      <c r="D176" s="116" t="s">
        <v>1940</v>
      </c>
      <c r="E176" s="116" t="s">
        <v>1940</v>
      </c>
      <c r="F176" s="116" t="s">
        <v>1940</v>
      </c>
      <c r="G176" s="116" t="s">
        <v>1940</v>
      </c>
      <c r="H176" s="116" t="s">
        <v>1940</v>
      </c>
      <c r="I176" s="116" t="s">
        <v>1940</v>
      </c>
      <c r="J176" s="116" t="s">
        <v>1940</v>
      </c>
    </row>
    <row r="177" spans="1:10">
      <c r="A177" s="57" t="s">
        <v>159</v>
      </c>
      <c r="B177" s="113" t="s">
        <v>1940</v>
      </c>
      <c r="C177" s="113" t="s">
        <v>1940</v>
      </c>
      <c r="D177" s="113" t="s">
        <v>1940</v>
      </c>
      <c r="E177" s="113" t="s">
        <v>1940</v>
      </c>
      <c r="F177" s="113" t="s">
        <v>1940</v>
      </c>
      <c r="G177" s="113" t="s">
        <v>1940</v>
      </c>
      <c r="H177" s="63">
        <v>-2527.6624498009996</v>
      </c>
      <c r="I177" s="64">
        <f t="shared" si="2"/>
        <v>-0.19019456006510271</v>
      </c>
      <c r="J177" s="64">
        <f>H177/'סכום נכסי הקרן'!$C$41</f>
        <v>-6.6686665082183632E-4</v>
      </c>
    </row>
    <row r="178" spans="1:10">
      <c r="A178" s="58" t="s">
        <v>1703</v>
      </c>
      <c r="B178" s="54" t="s">
        <v>1704</v>
      </c>
      <c r="C178" s="65" t="s">
        <v>1031</v>
      </c>
      <c r="D178" s="65" t="s">
        <v>114</v>
      </c>
      <c r="E178" s="72">
        <v>45166</v>
      </c>
      <c r="F178" s="66">
        <v>623976.94090199994</v>
      </c>
      <c r="G178" s="67">
        <v>5.5743410000000004</v>
      </c>
      <c r="H178" s="66">
        <v>34.782602756999999</v>
      </c>
      <c r="I178" s="68">
        <f t="shared" si="2"/>
        <v>2.6172251875671423E-3</v>
      </c>
      <c r="J178" s="68">
        <f>H178/'סכום נכסי הקרן'!$C$41</f>
        <v>9.1766041819599401E-6</v>
      </c>
    </row>
    <row r="179" spans="1:10">
      <c r="A179" s="58" t="s">
        <v>1705</v>
      </c>
      <c r="B179" s="54" t="s">
        <v>1706</v>
      </c>
      <c r="C179" s="65" t="s">
        <v>1031</v>
      </c>
      <c r="D179" s="65" t="s">
        <v>114</v>
      </c>
      <c r="E179" s="72">
        <v>45166</v>
      </c>
      <c r="F179" s="66">
        <v>811170.02317299997</v>
      </c>
      <c r="G179" s="67">
        <v>5.4278130000000004</v>
      </c>
      <c r="H179" s="66">
        <v>44.028794806999997</v>
      </c>
      <c r="I179" s="68">
        <f t="shared" si="2"/>
        <v>3.3129570996211634E-3</v>
      </c>
      <c r="J179" s="68">
        <f>H179/'סכום נכסי הקרן'!$C$41</f>
        <v>1.1616003131659268E-5</v>
      </c>
    </row>
    <row r="180" spans="1:10">
      <c r="A180" s="58" t="s">
        <v>1707</v>
      </c>
      <c r="B180" s="54" t="s">
        <v>1708</v>
      </c>
      <c r="C180" s="65" t="s">
        <v>1031</v>
      </c>
      <c r="D180" s="65" t="s">
        <v>114</v>
      </c>
      <c r="E180" s="72">
        <v>45168</v>
      </c>
      <c r="F180" s="66">
        <v>811170.02317299997</v>
      </c>
      <c r="G180" s="67">
        <v>4.2365430000000002</v>
      </c>
      <c r="H180" s="66">
        <v>34.365568463000002</v>
      </c>
      <c r="I180" s="68">
        <f t="shared" si="2"/>
        <v>2.5858453432823034E-3</v>
      </c>
      <c r="J180" s="68">
        <f>H180/'סכום נכסי הקרן'!$C$41</f>
        <v>9.0665791020923642E-6</v>
      </c>
    </row>
    <row r="181" spans="1:10">
      <c r="A181" s="58" t="s">
        <v>1709</v>
      </c>
      <c r="B181" s="54" t="s">
        <v>1710</v>
      </c>
      <c r="C181" s="65" t="s">
        <v>1031</v>
      </c>
      <c r="D181" s="65" t="s">
        <v>110</v>
      </c>
      <c r="E181" s="72">
        <v>45166</v>
      </c>
      <c r="F181" s="66">
        <v>2920713.4732069997</v>
      </c>
      <c r="G181" s="67">
        <v>2.4334359999999999</v>
      </c>
      <c r="H181" s="66">
        <v>71.073701341000003</v>
      </c>
      <c r="I181" s="68">
        <f t="shared" si="2"/>
        <v>5.3479575011347903E-3</v>
      </c>
      <c r="J181" s="68">
        <f>H181/'סכום נכסי הקרן'!$C$41</f>
        <v>1.8751190918912302E-5</v>
      </c>
    </row>
    <row r="182" spans="1:10">
      <c r="A182" s="58" t="s">
        <v>1711</v>
      </c>
      <c r="B182" s="54" t="s">
        <v>1712</v>
      </c>
      <c r="C182" s="65" t="s">
        <v>1031</v>
      </c>
      <c r="D182" s="65" t="s">
        <v>110</v>
      </c>
      <c r="E182" s="72">
        <v>45167</v>
      </c>
      <c r="F182" s="66">
        <v>2070047.0431850001</v>
      </c>
      <c r="G182" s="67">
        <v>2.709524</v>
      </c>
      <c r="H182" s="66">
        <v>56.088423335000002</v>
      </c>
      <c r="I182" s="68">
        <f t="shared" si="2"/>
        <v>4.2203867062176065E-3</v>
      </c>
      <c r="J182" s="68">
        <f>H182/'סכום נכסי הקרן'!$C$41</f>
        <v>1.4797663755393257E-5</v>
      </c>
    </row>
    <row r="183" spans="1:10">
      <c r="A183" s="58" t="s">
        <v>1713</v>
      </c>
      <c r="B183" s="54" t="s">
        <v>1714</v>
      </c>
      <c r="C183" s="65" t="s">
        <v>1031</v>
      </c>
      <c r="D183" s="65" t="s">
        <v>112</v>
      </c>
      <c r="E183" s="72">
        <v>45236</v>
      </c>
      <c r="F183" s="66">
        <v>3438248.3120499998</v>
      </c>
      <c r="G183" s="67">
        <v>2.554541</v>
      </c>
      <c r="H183" s="66">
        <v>87.831449208000009</v>
      </c>
      <c r="I183" s="68">
        <f t="shared" si="2"/>
        <v>6.6088982107999229E-3</v>
      </c>
      <c r="J183" s="68">
        <f>H183/'סכום נכסי הקרן'!$C$41</f>
        <v>2.3172344224514037E-5</v>
      </c>
    </row>
    <row r="184" spans="1:10">
      <c r="A184" s="58" t="s">
        <v>1715</v>
      </c>
      <c r="B184" s="54" t="s">
        <v>1716</v>
      </c>
      <c r="C184" s="65" t="s">
        <v>1031</v>
      </c>
      <c r="D184" s="65" t="s">
        <v>112</v>
      </c>
      <c r="E184" s="72">
        <v>45127</v>
      </c>
      <c r="F184" s="66">
        <v>48660708</v>
      </c>
      <c r="G184" s="67">
        <v>-2.1613910000000001</v>
      </c>
      <c r="H184" s="66">
        <v>-1051.7482600000001</v>
      </c>
      <c r="I184" s="68">
        <f t="shared" si="2"/>
        <v>-7.913904707714671E-2</v>
      </c>
      <c r="J184" s="68">
        <f>H184/'סכום נכסי הקרן'!$C$41</f>
        <v>-2.7748002495709529E-4</v>
      </c>
    </row>
    <row r="185" spans="1:10">
      <c r="A185" s="58" t="s">
        <v>1717</v>
      </c>
      <c r="B185" s="54" t="s">
        <v>1718</v>
      </c>
      <c r="C185" s="65" t="s">
        <v>1031</v>
      </c>
      <c r="D185" s="65" t="s">
        <v>113</v>
      </c>
      <c r="E185" s="72">
        <v>45223</v>
      </c>
      <c r="F185" s="66">
        <v>11552250</v>
      </c>
      <c r="G185" s="67">
        <v>4.3549579999999999</v>
      </c>
      <c r="H185" s="66">
        <v>503.09563000000003</v>
      </c>
      <c r="I185" s="68">
        <f t="shared" si="2"/>
        <v>3.7855549907804729E-2</v>
      </c>
      <c r="J185" s="68">
        <f>H185/'סכום נכסי הקרן'!$C$41</f>
        <v>1.3273041969967753E-4</v>
      </c>
    </row>
    <row r="186" spans="1:10">
      <c r="A186" s="58" t="s">
        <v>1719</v>
      </c>
      <c r="B186" s="54" t="s">
        <v>1720</v>
      </c>
      <c r="C186" s="65" t="s">
        <v>1031</v>
      </c>
      <c r="D186" s="65" t="s">
        <v>110</v>
      </c>
      <c r="E186" s="72">
        <v>45127</v>
      </c>
      <c r="F186" s="66">
        <v>1738645.3349939999</v>
      </c>
      <c r="G186" s="67">
        <v>-4.0532329999999996</v>
      </c>
      <c r="H186" s="66">
        <v>-70.471344912000006</v>
      </c>
      <c r="I186" s="68">
        <f t="shared" si="2"/>
        <v>-5.3026330488824495E-3</v>
      </c>
      <c r="J186" s="68">
        <f>H186/'סכום נכסי הקרן'!$C$41</f>
        <v>-1.8592272779174199E-5</v>
      </c>
    </row>
    <row r="187" spans="1:10">
      <c r="A187" s="58" t="s">
        <v>1721</v>
      </c>
      <c r="B187" s="54" t="s">
        <v>1722</v>
      </c>
      <c r="C187" s="65" t="s">
        <v>1031</v>
      </c>
      <c r="D187" s="65" t="s">
        <v>110</v>
      </c>
      <c r="E187" s="72">
        <v>45127</v>
      </c>
      <c r="F187" s="66">
        <v>4524291.2566640005</v>
      </c>
      <c r="G187" s="67">
        <v>-4.0279160000000003</v>
      </c>
      <c r="H187" s="66">
        <v>-182.23464584199999</v>
      </c>
      <c r="I187" s="68">
        <f t="shared" si="2"/>
        <v>-1.3712289114105302E-2</v>
      </c>
      <c r="J187" s="68">
        <f>H187/'סכום נכסי הקרן'!$C$41</f>
        <v>-4.8078495586278005E-5</v>
      </c>
    </row>
    <row r="188" spans="1:10">
      <c r="A188" s="58" t="s">
        <v>1723</v>
      </c>
      <c r="B188" s="54" t="s">
        <v>1724</v>
      </c>
      <c r="C188" s="65" t="s">
        <v>1031</v>
      </c>
      <c r="D188" s="65" t="s">
        <v>110</v>
      </c>
      <c r="E188" s="72">
        <v>45127</v>
      </c>
      <c r="F188" s="66">
        <v>3946531.0094710006</v>
      </c>
      <c r="G188" s="67">
        <v>-4.0217799999999997</v>
      </c>
      <c r="H188" s="66">
        <v>-158.720805482</v>
      </c>
      <c r="I188" s="68">
        <f t="shared" si="2"/>
        <v>-1.1942984623680425E-2</v>
      </c>
      <c r="J188" s="68">
        <f>H188/'סכום נכסי הקרן'!$C$41</f>
        <v>-4.1874899860880796E-5</v>
      </c>
    </row>
    <row r="189" spans="1:10">
      <c r="A189" s="58" t="s">
        <v>1725</v>
      </c>
      <c r="B189" s="54" t="s">
        <v>1726</v>
      </c>
      <c r="C189" s="65" t="s">
        <v>1031</v>
      </c>
      <c r="D189" s="65" t="s">
        <v>110</v>
      </c>
      <c r="E189" s="72">
        <v>45168</v>
      </c>
      <c r="F189" s="66">
        <v>1292673.11152</v>
      </c>
      <c r="G189" s="67">
        <v>1.343831</v>
      </c>
      <c r="H189" s="66">
        <v>17.371337292</v>
      </c>
      <c r="I189" s="68">
        <f t="shared" si="2"/>
        <v>1.3071103913635969E-3</v>
      </c>
      <c r="J189" s="68">
        <f>H189/'סכום נכסי הקרן'!$C$41</f>
        <v>4.5830350176403233E-6</v>
      </c>
    </row>
    <row r="190" spans="1:10">
      <c r="A190" s="58" t="s">
        <v>1727</v>
      </c>
      <c r="B190" s="54" t="s">
        <v>1728</v>
      </c>
      <c r="C190" s="65" t="s">
        <v>1031</v>
      </c>
      <c r="D190" s="65" t="s">
        <v>110</v>
      </c>
      <c r="E190" s="72">
        <v>45166</v>
      </c>
      <c r="F190" s="66">
        <v>2585346.2230400001</v>
      </c>
      <c r="G190" s="67">
        <v>1.404498</v>
      </c>
      <c r="H190" s="66">
        <v>36.311125439000001</v>
      </c>
      <c r="I190" s="68">
        <f t="shared" si="2"/>
        <v>2.73223923901828E-3</v>
      </c>
      <c r="J190" s="68">
        <f>H190/'סכום נכסי הקרן'!$C$41</f>
        <v>9.579870370343124E-6</v>
      </c>
    </row>
    <row r="191" spans="1:10">
      <c r="A191" s="58" t="s">
        <v>1729</v>
      </c>
      <c r="B191" s="54" t="s">
        <v>1730</v>
      </c>
      <c r="C191" s="65" t="s">
        <v>1031</v>
      </c>
      <c r="D191" s="65" t="s">
        <v>110</v>
      </c>
      <c r="E191" s="72">
        <v>45166</v>
      </c>
      <c r="F191" s="66">
        <v>775603.866912</v>
      </c>
      <c r="G191" s="67">
        <v>1.4403109999999999</v>
      </c>
      <c r="H191" s="66">
        <v>11.171109109999998</v>
      </c>
      <c r="I191" s="68">
        <f t="shared" si="2"/>
        <v>8.4057275241913138E-4</v>
      </c>
      <c r="J191" s="68">
        <f>H191/'סכום נכסי הקרן'!$C$41</f>
        <v>2.9472448422602892E-6</v>
      </c>
    </row>
    <row r="192" spans="1:10">
      <c r="A192" s="58" t="s">
        <v>1731</v>
      </c>
      <c r="B192" s="54" t="s">
        <v>1732</v>
      </c>
      <c r="C192" s="65" t="s">
        <v>1031</v>
      </c>
      <c r="D192" s="65" t="s">
        <v>110</v>
      </c>
      <c r="E192" s="72">
        <v>45168</v>
      </c>
      <c r="F192" s="66">
        <v>1034138.489216</v>
      </c>
      <c r="G192" s="67">
        <v>1.4437530000000001</v>
      </c>
      <c r="H192" s="66">
        <v>14.930409729000001</v>
      </c>
      <c r="I192" s="68">
        <f t="shared" si="2"/>
        <v>1.1234422184111055E-3</v>
      </c>
      <c r="J192" s="68">
        <f>H192/'סכום נכסי הקרן'!$C$41</f>
        <v>3.9390514078174729E-6</v>
      </c>
    </row>
    <row r="193" spans="1:10">
      <c r="A193" s="58" t="s">
        <v>1733</v>
      </c>
      <c r="B193" s="54" t="s">
        <v>1734</v>
      </c>
      <c r="C193" s="65" t="s">
        <v>1031</v>
      </c>
      <c r="D193" s="65" t="s">
        <v>110</v>
      </c>
      <c r="E193" s="72">
        <v>45189</v>
      </c>
      <c r="F193" s="66">
        <v>969504.83363999997</v>
      </c>
      <c r="G193" s="67">
        <v>2.8150200000000001</v>
      </c>
      <c r="H193" s="66">
        <v>27.291759707000001</v>
      </c>
      <c r="I193" s="68">
        <f t="shared" si="2"/>
        <v>2.0535749270176578E-3</v>
      </c>
      <c r="J193" s="68">
        <f>H193/'סכום נכסי הקרן'!$C$41</f>
        <v>7.2003144218383653E-6</v>
      </c>
    </row>
    <row r="194" spans="1:10">
      <c r="A194" s="58" t="s">
        <v>1735</v>
      </c>
      <c r="B194" s="54" t="s">
        <v>1736</v>
      </c>
      <c r="C194" s="65" t="s">
        <v>1031</v>
      </c>
      <c r="D194" s="65" t="s">
        <v>110</v>
      </c>
      <c r="E194" s="72">
        <v>45189</v>
      </c>
      <c r="F194" s="66">
        <v>969504.83363999997</v>
      </c>
      <c r="G194" s="67">
        <v>2.851823</v>
      </c>
      <c r="H194" s="66">
        <v>27.648566474999999</v>
      </c>
      <c r="I194" s="68">
        <f t="shared" si="2"/>
        <v>2.0804229368353269E-3</v>
      </c>
      <c r="J194" s="68">
        <f>H194/'סכום נכסי הקרן'!$C$41</f>
        <v>7.2944498291928781E-6</v>
      </c>
    </row>
    <row r="195" spans="1:10">
      <c r="A195" s="58" t="s">
        <v>1737</v>
      </c>
      <c r="B195" s="54" t="s">
        <v>1738</v>
      </c>
      <c r="C195" s="65" t="s">
        <v>1031</v>
      </c>
      <c r="D195" s="65" t="s">
        <v>110</v>
      </c>
      <c r="E195" s="72">
        <v>45195</v>
      </c>
      <c r="F195" s="66">
        <v>969504.83363999997</v>
      </c>
      <c r="G195" s="67">
        <v>3.4983240000000002</v>
      </c>
      <c r="H195" s="66">
        <v>33.916416233000007</v>
      </c>
      <c r="I195" s="68">
        <f t="shared" si="2"/>
        <v>2.5520487772915262E-3</v>
      </c>
      <c r="J195" s="68">
        <f>H195/'סכום נכסי הקרן'!$C$41</f>
        <v>8.9480804301859012E-6</v>
      </c>
    </row>
    <row r="196" spans="1:10">
      <c r="A196" s="58" t="s">
        <v>1739</v>
      </c>
      <c r="B196" s="54" t="s">
        <v>1740</v>
      </c>
      <c r="C196" s="65" t="s">
        <v>1031</v>
      </c>
      <c r="D196" s="65" t="s">
        <v>110</v>
      </c>
      <c r="E196" s="72">
        <v>45196</v>
      </c>
      <c r="F196" s="66">
        <v>969504.83363999997</v>
      </c>
      <c r="G196" s="67">
        <v>3.7793299999999999</v>
      </c>
      <c r="H196" s="66">
        <v>36.640791112999999</v>
      </c>
      <c r="I196" s="68">
        <f t="shared" si="2"/>
        <v>2.7570450107857612E-3</v>
      </c>
      <c r="J196" s="68">
        <f>H196/'סכום נכסי הקרן'!$C$41</f>
        <v>9.6668452130198468E-6</v>
      </c>
    </row>
    <row r="197" spans="1:10">
      <c r="A197" s="58" t="s">
        <v>1741</v>
      </c>
      <c r="B197" s="54" t="s">
        <v>1742</v>
      </c>
      <c r="C197" s="65" t="s">
        <v>1031</v>
      </c>
      <c r="D197" s="65" t="s">
        <v>110</v>
      </c>
      <c r="E197" s="72">
        <v>45211</v>
      </c>
      <c r="F197" s="66">
        <v>1454257.25046</v>
      </c>
      <c r="G197" s="67">
        <v>3.9561730000000002</v>
      </c>
      <c r="H197" s="66">
        <v>57.532934112</v>
      </c>
      <c r="I197" s="68">
        <f t="shared" si="2"/>
        <v>4.3290792619670674E-3</v>
      </c>
      <c r="J197" s="68">
        <f>H197/'סכום נכסי הקרן'!$C$41</f>
        <v>1.5178765300027857E-5</v>
      </c>
    </row>
    <row r="198" spans="1:10">
      <c r="A198" s="58" t="s">
        <v>1743</v>
      </c>
      <c r="B198" s="54" t="s">
        <v>1744</v>
      </c>
      <c r="C198" s="65" t="s">
        <v>1031</v>
      </c>
      <c r="D198" s="65" t="s">
        <v>110</v>
      </c>
      <c r="E198" s="72">
        <v>45201</v>
      </c>
      <c r="F198" s="66">
        <v>969504.83363999997</v>
      </c>
      <c r="G198" s="67">
        <v>4.054138</v>
      </c>
      <c r="H198" s="66">
        <v>39.305067784999999</v>
      </c>
      <c r="I198" s="68">
        <f t="shared" si="2"/>
        <v>2.9575191403763837E-3</v>
      </c>
      <c r="J198" s="68">
        <f>H198/'סכום נכסי הקרן'!$C$41</f>
        <v>1.0369754440974422E-5</v>
      </c>
    </row>
    <row r="199" spans="1:10">
      <c r="A199" s="58" t="s">
        <v>1745</v>
      </c>
      <c r="B199" s="54" t="s">
        <v>1746</v>
      </c>
      <c r="C199" s="65" t="s">
        <v>1031</v>
      </c>
      <c r="D199" s="65" t="s">
        <v>110</v>
      </c>
      <c r="E199" s="72">
        <v>45201</v>
      </c>
      <c r="F199" s="66">
        <v>969504.83363999997</v>
      </c>
      <c r="G199" s="67">
        <v>4.1063049999999999</v>
      </c>
      <c r="H199" s="66">
        <v>39.810824374999996</v>
      </c>
      <c r="I199" s="68">
        <f t="shared" si="2"/>
        <v>2.9955749148500082E-3</v>
      </c>
      <c r="J199" s="68">
        <f>H199/'סכום נכסי הקרן'!$C$41</f>
        <v>1.0503186894873051E-5</v>
      </c>
    </row>
    <row r="200" spans="1:10">
      <c r="A200" s="58" t="s">
        <v>1747</v>
      </c>
      <c r="B200" s="54" t="s">
        <v>1748</v>
      </c>
      <c r="C200" s="65" t="s">
        <v>1031</v>
      </c>
      <c r="D200" s="65" t="s">
        <v>110</v>
      </c>
      <c r="E200" s="72">
        <v>45223</v>
      </c>
      <c r="F200" s="66">
        <v>6538200</v>
      </c>
      <c r="G200" s="67">
        <v>4.5861689999999999</v>
      </c>
      <c r="H200" s="66">
        <v>299.85289</v>
      </c>
      <c r="I200" s="68">
        <f t="shared" si="2"/>
        <v>2.2562501770079936E-2</v>
      </c>
      <c r="J200" s="68">
        <f>H200/'סכום נכסי הקרן'!$C$41</f>
        <v>7.9109412931814248E-5</v>
      </c>
    </row>
    <row r="201" spans="1:10">
      <c r="A201" s="58" t="s">
        <v>1749</v>
      </c>
      <c r="B201" s="54" t="s">
        <v>1750</v>
      </c>
      <c r="C201" s="65" t="s">
        <v>1031</v>
      </c>
      <c r="D201" s="65" t="s">
        <v>110</v>
      </c>
      <c r="E201" s="72">
        <v>45229</v>
      </c>
      <c r="F201" s="66">
        <v>1551207.733824</v>
      </c>
      <c r="G201" s="67">
        <v>4.6035870000000001</v>
      </c>
      <c r="H201" s="66">
        <v>71.411190108</v>
      </c>
      <c r="I201" s="68">
        <f t="shared" si="2"/>
        <v>5.3733519233890486E-3</v>
      </c>
      <c r="J201" s="68">
        <f>H201/'סכום נכסי הקרן'!$C$41</f>
        <v>1.884022970799468E-5</v>
      </c>
    </row>
    <row r="202" spans="1:10">
      <c r="A202" s="58" t="s">
        <v>1751</v>
      </c>
      <c r="B202" s="54" t="s">
        <v>1752</v>
      </c>
      <c r="C202" s="65" t="s">
        <v>1031</v>
      </c>
      <c r="D202" s="65" t="s">
        <v>114</v>
      </c>
      <c r="E202" s="72">
        <v>45176</v>
      </c>
      <c r="F202" s="66">
        <v>1462764.14491</v>
      </c>
      <c r="G202" s="67">
        <v>-6.705667</v>
      </c>
      <c r="H202" s="66">
        <v>-98.088097210000001</v>
      </c>
      <c r="I202" s="68">
        <f t="shared" ref="I202:I265" si="3">IFERROR(H202/$H$9,0)</f>
        <v>-7.3806621204297804E-3</v>
      </c>
      <c r="J202" s="68">
        <f>H202/'סכום נכסי הקרן'!$C$41</f>
        <v>-2.5878329156280027E-5</v>
      </c>
    </row>
    <row r="203" spans="1:10">
      <c r="A203" s="58" t="s">
        <v>1753</v>
      </c>
      <c r="B203" s="54" t="s">
        <v>1754</v>
      </c>
      <c r="C203" s="65" t="s">
        <v>1031</v>
      </c>
      <c r="D203" s="65" t="s">
        <v>114</v>
      </c>
      <c r="E203" s="72">
        <v>45161</v>
      </c>
      <c r="F203" s="66">
        <v>8349569.5580200003</v>
      </c>
      <c r="G203" s="67">
        <v>-5.8817110000000001</v>
      </c>
      <c r="H203" s="66">
        <v>-491.09754135600002</v>
      </c>
      <c r="I203" s="68">
        <f t="shared" si="3"/>
        <v>-3.6952750884364179E-2</v>
      </c>
      <c r="J203" s="68">
        <f>H203/'סכום נכסי הקרן'!$C$41</f>
        <v>-1.2956499498447565E-4</v>
      </c>
    </row>
    <row r="204" spans="1:10">
      <c r="A204" s="58" t="s">
        <v>1755</v>
      </c>
      <c r="B204" s="54" t="s">
        <v>1756</v>
      </c>
      <c r="C204" s="65" t="s">
        <v>1031</v>
      </c>
      <c r="D204" s="65" t="s">
        <v>114</v>
      </c>
      <c r="E204" s="72">
        <v>45180</v>
      </c>
      <c r="F204" s="66">
        <v>768268.09497600002</v>
      </c>
      <c r="G204" s="67">
        <v>-5.6458250000000003</v>
      </c>
      <c r="H204" s="66">
        <v>-43.375071007000003</v>
      </c>
      <c r="I204" s="68">
        <f t="shared" si="3"/>
        <v>-3.2637674973643922E-3</v>
      </c>
      <c r="J204" s="68">
        <f>H204/'סכום נכסי הקרן'!$C$41</f>
        <v>-1.1443532871200699E-5</v>
      </c>
    </row>
    <row r="205" spans="1:10">
      <c r="A205" s="58" t="s">
        <v>1757</v>
      </c>
      <c r="B205" s="54" t="s">
        <v>1758</v>
      </c>
      <c r="C205" s="65" t="s">
        <v>1031</v>
      </c>
      <c r="D205" s="65" t="s">
        <v>114</v>
      </c>
      <c r="E205" s="72">
        <v>45267</v>
      </c>
      <c r="F205" s="66">
        <v>902371.98946199997</v>
      </c>
      <c r="G205" s="67">
        <v>-3.7832910000000002</v>
      </c>
      <c r="H205" s="66">
        <v>-34.139355710000004</v>
      </c>
      <c r="I205" s="68">
        <f t="shared" si="3"/>
        <v>-2.5688239110727385E-3</v>
      </c>
      <c r="J205" s="68">
        <f>H205/'סכום נכסי הקרן'!$C$41</f>
        <v>-9.0068979761658494E-6</v>
      </c>
    </row>
    <row r="206" spans="1:10">
      <c r="A206" s="58" t="s">
        <v>1759</v>
      </c>
      <c r="B206" s="54" t="s">
        <v>1760</v>
      </c>
      <c r="C206" s="65" t="s">
        <v>1031</v>
      </c>
      <c r="D206" s="65" t="s">
        <v>110</v>
      </c>
      <c r="E206" s="72">
        <v>45127</v>
      </c>
      <c r="F206" s="66">
        <v>765396.52</v>
      </c>
      <c r="G206" s="67">
        <v>1.081108</v>
      </c>
      <c r="H206" s="66">
        <v>8.2747600000000006</v>
      </c>
      <c r="I206" s="68">
        <f t="shared" si="3"/>
        <v>6.2263627723243436E-4</v>
      </c>
      <c r="J206" s="68">
        <f>H206/'סכום נכסי הקרן'!$C$41</f>
        <v>2.1831085428313173E-6</v>
      </c>
    </row>
    <row r="207" spans="1:10">
      <c r="A207" s="58" t="s">
        <v>1759</v>
      </c>
      <c r="B207" s="54" t="s">
        <v>1761</v>
      </c>
      <c r="C207" s="65" t="s">
        <v>1031</v>
      </c>
      <c r="D207" s="65" t="s">
        <v>110</v>
      </c>
      <c r="E207" s="72">
        <v>45127</v>
      </c>
      <c r="F207" s="66">
        <v>6725418.2268329998</v>
      </c>
      <c r="G207" s="67">
        <v>1.081108</v>
      </c>
      <c r="H207" s="66">
        <v>72.709017021999998</v>
      </c>
      <c r="I207" s="68">
        <f t="shared" si="3"/>
        <v>5.4710072171045175E-3</v>
      </c>
      <c r="J207" s="68">
        <f>H207/'סכום נכסי הקרן'!$C$41</f>
        <v>1.9182632028191255E-5</v>
      </c>
    </row>
    <row r="208" spans="1:10">
      <c r="A208" s="58" t="s">
        <v>1762</v>
      </c>
      <c r="B208" s="54" t="s">
        <v>1763</v>
      </c>
      <c r="C208" s="65" t="s">
        <v>1031</v>
      </c>
      <c r="D208" s="65" t="s">
        <v>110</v>
      </c>
      <c r="E208" s="72">
        <v>45127</v>
      </c>
      <c r="F208" s="66">
        <v>2792456.1763599999</v>
      </c>
      <c r="G208" s="67">
        <v>1.0584519999999999</v>
      </c>
      <c r="H208" s="66">
        <v>29.556803313</v>
      </c>
      <c r="I208" s="68">
        <f t="shared" si="3"/>
        <v>2.2240086699430077E-3</v>
      </c>
      <c r="J208" s="68">
        <f>H208/'סכום נכסי הקרן'!$C$41</f>
        <v>7.7978950218973467E-6</v>
      </c>
    </row>
    <row r="209" spans="1:10">
      <c r="A209" s="58" t="s">
        <v>1764</v>
      </c>
      <c r="B209" s="54" t="s">
        <v>1765</v>
      </c>
      <c r="C209" s="65" t="s">
        <v>1031</v>
      </c>
      <c r="D209" s="65" t="s">
        <v>110</v>
      </c>
      <c r="E209" s="72">
        <v>45127</v>
      </c>
      <c r="F209" s="66">
        <v>2093606.7875569998</v>
      </c>
      <c r="G209" s="67">
        <v>1.0237130000000001</v>
      </c>
      <c r="H209" s="66">
        <v>21.432519937000002</v>
      </c>
      <c r="I209" s="68">
        <f t="shared" si="3"/>
        <v>1.6126950419448551E-3</v>
      </c>
      <c r="J209" s="68">
        <f>H209/'סכום נכסי הקרן'!$C$41</f>
        <v>5.6544863378354452E-6</v>
      </c>
    </row>
    <row r="210" spans="1:10">
      <c r="A210" s="58" t="s">
        <v>1766</v>
      </c>
      <c r="B210" s="54" t="s">
        <v>1767</v>
      </c>
      <c r="C210" s="65" t="s">
        <v>1031</v>
      </c>
      <c r="D210" s="65" t="s">
        <v>110</v>
      </c>
      <c r="E210" s="72">
        <v>45267</v>
      </c>
      <c r="F210" s="66">
        <v>1008232.6999410001</v>
      </c>
      <c r="G210" s="67">
        <v>-2.7613349999999999</v>
      </c>
      <c r="H210" s="66">
        <v>-27.840685227000002</v>
      </c>
      <c r="I210" s="68">
        <f t="shared" si="3"/>
        <v>-2.0948789578597218E-3</v>
      </c>
      <c r="J210" s="68">
        <f>H210/'סכום נכסי הקרן'!$C$41</f>
        <v>-7.3451360229591384E-6</v>
      </c>
    </row>
    <row r="211" spans="1:10">
      <c r="A211" s="58" t="s">
        <v>1768</v>
      </c>
      <c r="B211" s="54" t="s">
        <v>1769</v>
      </c>
      <c r="C211" s="65" t="s">
        <v>1031</v>
      </c>
      <c r="D211" s="65" t="s">
        <v>112</v>
      </c>
      <c r="E211" s="72">
        <v>45195</v>
      </c>
      <c r="F211" s="66">
        <v>1950656.9595540003</v>
      </c>
      <c r="G211" s="67">
        <v>-3.9586079999999999</v>
      </c>
      <c r="H211" s="66">
        <v>-77.218857313000001</v>
      </c>
      <c r="I211" s="68">
        <f t="shared" si="3"/>
        <v>-5.810351218586262E-3</v>
      </c>
      <c r="J211" s="68">
        <f>H211/'סכום נכסי הקרן'!$C$41</f>
        <v>-2.0372451535474484E-5</v>
      </c>
    </row>
    <row r="212" spans="1:10">
      <c r="A212" s="58" t="s">
        <v>1770</v>
      </c>
      <c r="B212" s="54" t="s">
        <v>1771</v>
      </c>
      <c r="C212" s="65" t="s">
        <v>1031</v>
      </c>
      <c r="D212" s="65" t="s">
        <v>112</v>
      </c>
      <c r="E212" s="72">
        <v>45195</v>
      </c>
      <c r="F212" s="66">
        <v>1951114.109064</v>
      </c>
      <c r="G212" s="67">
        <v>-3.93425</v>
      </c>
      <c r="H212" s="66">
        <v>-76.761707802999993</v>
      </c>
      <c r="I212" s="68">
        <f t="shared" si="3"/>
        <v>-5.7759528953666116E-3</v>
      </c>
      <c r="J212" s="68">
        <f>H212/'סכום נכסי הקרן'!$C$41</f>
        <v>-2.0251842961856378E-5</v>
      </c>
    </row>
    <row r="213" spans="1:10">
      <c r="A213" s="58" t="s">
        <v>1772</v>
      </c>
      <c r="B213" s="54" t="s">
        <v>1773</v>
      </c>
      <c r="C213" s="65" t="s">
        <v>1031</v>
      </c>
      <c r="D213" s="65" t="s">
        <v>112</v>
      </c>
      <c r="E213" s="72">
        <v>45232</v>
      </c>
      <c r="F213" s="66">
        <v>2441864.1081460002</v>
      </c>
      <c r="G213" s="67">
        <v>-3.938898</v>
      </c>
      <c r="H213" s="66">
        <v>-96.182537979999978</v>
      </c>
      <c r="I213" s="68">
        <f t="shared" si="3"/>
        <v>-7.2372778645706237E-3</v>
      </c>
      <c r="J213" s="68">
        <f>H213/'סכום נכסי הקרן'!$C$41</f>
        <v>-2.5375590389973316E-5</v>
      </c>
    </row>
    <row r="214" spans="1:10">
      <c r="A214" s="58" t="s">
        <v>1774</v>
      </c>
      <c r="B214" s="54" t="s">
        <v>1775</v>
      </c>
      <c r="C214" s="65" t="s">
        <v>1031</v>
      </c>
      <c r="D214" s="65" t="s">
        <v>112</v>
      </c>
      <c r="E214" s="72">
        <v>45232</v>
      </c>
      <c r="F214" s="66">
        <v>1310624.3856309999</v>
      </c>
      <c r="G214" s="67">
        <v>-3.8902739999999998</v>
      </c>
      <c r="H214" s="66">
        <v>-50.986879068999997</v>
      </c>
      <c r="I214" s="68">
        <f t="shared" si="3"/>
        <v>-3.8365197989092717E-3</v>
      </c>
      <c r="J214" s="68">
        <f>H214/'סכום נכסי הקרן'!$C$41</f>
        <v>-1.3451736517777092E-5</v>
      </c>
    </row>
    <row r="215" spans="1:10">
      <c r="A215" s="58" t="s">
        <v>1776</v>
      </c>
      <c r="B215" s="54" t="s">
        <v>1777</v>
      </c>
      <c r="C215" s="65" t="s">
        <v>1031</v>
      </c>
      <c r="D215" s="65" t="s">
        <v>112</v>
      </c>
      <c r="E215" s="72">
        <v>45187</v>
      </c>
      <c r="F215" s="66">
        <v>15603354</v>
      </c>
      <c r="G215" s="67">
        <v>-3.2037520000000002</v>
      </c>
      <c r="H215" s="66">
        <v>-499.89269999999999</v>
      </c>
      <c r="I215" s="68">
        <f t="shared" si="3"/>
        <v>-3.761454468089348E-2</v>
      </c>
      <c r="J215" s="68">
        <f>H215/'סכום נכסי הקרן'!$C$41</f>
        <v>-1.3188539895646676E-4</v>
      </c>
    </row>
    <row r="216" spans="1:10">
      <c r="A216" s="58" t="s">
        <v>1778</v>
      </c>
      <c r="B216" s="54" t="s">
        <v>1779</v>
      </c>
      <c r="C216" s="65" t="s">
        <v>1031</v>
      </c>
      <c r="D216" s="65" t="s">
        <v>112</v>
      </c>
      <c r="E216" s="72">
        <v>45181</v>
      </c>
      <c r="F216" s="66">
        <v>5437724.8500939999</v>
      </c>
      <c r="G216" s="67">
        <v>-2.554996</v>
      </c>
      <c r="H216" s="66">
        <v>-138.93364616299999</v>
      </c>
      <c r="I216" s="68">
        <f t="shared" si="3"/>
        <v>-1.0454095131370409E-2</v>
      </c>
      <c r="J216" s="68">
        <f>H216/'סכום נכסי הקרן'!$C$41</f>
        <v>-3.6654504762089628E-5</v>
      </c>
    </row>
    <row r="217" spans="1:10">
      <c r="A217" s="58" t="s">
        <v>1780</v>
      </c>
      <c r="B217" s="54" t="s">
        <v>1781</v>
      </c>
      <c r="C217" s="65" t="s">
        <v>1031</v>
      </c>
      <c r="D217" s="65" t="s">
        <v>112</v>
      </c>
      <c r="E217" s="72">
        <v>45181</v>
      </c>
      <c r="F217" s="66">
        <v>1977720.210551</v>
      </c>
      <c r="G217" s="67">
        <v>-2.5360309999999999</v>
      </c>
      <c r="H217" s="66">
        <v>-50.155606315000007</v>
      </c>
      <c r="I217" s="68">
        <f t="shared" si="3"/>
        <v>-3.773970483531508E-3</v>
      </c>
      <c r="J217" s="68">
        <f>H217/'סכום נכסי הקרן'!$C$41</f>
        <v>-1.3232423975699703E-5</v>
      </c>
    </row>
    <row r="218" spans="1:10">
      <c r="A218" s="58" t="s">
        <v>1782</v>
      </c>
      <c r="B218" s="54" t="s">
        <v>1783</v>
      </c>
      <c r="C218" s="65" t="s">
        <v>1031</v>
      </c>
      <c r="D218" s="65" t="s">
        <v>112</v>
      </c>
      <c r="E218" s="72">
        <v>45176</v>
      </c>
      <c r="F218" s="66">
        <v>8900152.3820399996</v>
      </c>
      <c r="G218" s="67">
        <v>-2.5915659999999998</v>
      </c>
      <c r="H218" s="66">
        <v>-230.65334895599997</v>
      </c>
      <c r="I218" s="68">
        <f t="shared" si="3"/>
        <v>-1.7355565904649491E-2</v>
      </c>
      <c r="J218" s="68">
        <f>H218/'סכום נכסי הקרן'!$C$41</f>
        <v>-6.0852676879872823E-5</v>
      </c>
    </row>
    <row r="219" spans="1:10">
      <c r="A219" s="58" t="s">
        <v>1784</v>
      </c>
      <c r="B219" s="54" t="s">
        <v>1785</v>
      </c>
      <c r="C219" s="65" t="s">
        <v>1031</v>
      </c>
      <c r="D219" s="65" t="s">
        <v>112</v>
      </c>
      <c r="E219" s="72">
        <v>45176</v>
      </c>
      <c r="F219" s="66">
        <v>2813462.7504230007</v>
      </c>
      <c r="G219" s="67">
        <v>-2.5725989999999999</v>
      </c>
      <c r="H219" s="66">
        <v>-72.379127752000002</v>
      </c>
      <c r="I219" s="68">
        <f t="shared" si="3"/>
        <v>-5.4461846208030268E-3</v>
      </c>
      <c r="J219" s="68">
        <f>H219/'סכום נכסי הקרן'!$C$41</f>
        <v>-1.9095598194759785E-5</v>
      </c>
    </row>
    <row r="220" spans="1:10">
      <c r="A220" s="58" t="s">
        <v>1786</v>
      </c>
      <c r="B220" s="54" t="s">
        <v>1787</v>
      </c>
      <c r="C220" s="65" t="s">
        <v>1031</v>
      </c>
      <c r="D220" s="65" t="s">
        <v>112</v>
      </c>
      <c r="E220" s="72">
        <v>45183</v>
      </c>
      <c r="F220" s="66">
        <v>14125917.118884001</v>
      </c>
      <c r="G220" s="67">
        <v>-2.4464760000000001</v>
      </c>
      <c r="H220" s="66">
        <v>-345.58722134200002</v>
      </c>
      <c r="I220" s="68">
        <f t="shared" si="3"/>
        <v>-2.6003792370471672E-2</v>
      </c>
      <c r="J220" s="68">
        <f>H220/'סכום נכסי הקרן'!$C$41</f>
        <v>-9.1175383359161792E-5</v>
      </c>
    </row>
    <row r="221" spans="1:10">
      <c r="A221" s="58" t="s">
        <v>1788</v>
      </c>
      <c r="B221" s="54" t="s">
        <v>1789</v>
      </c>
      <c r="C221" s="65" t="s">
        <v>1031</v>
      </c>
      <c r="D221" s="65" t="s">
        <v>112</v>
      </c>
      <c r="E221" s="72">
        <v>45183</v>
      </c>
      <c r="F221" s="66">
        <v>12205265.480132001</v>
      </c>
      <c r="G221" s="67">
        <v>-2.4417490000000002</v>
      </c>
      <c r="H221" s="66">
        <v>-298.02192069799997</v>
      </c>
      <c r="I221" s="68">
        <f t="shared" si="3"/>
        <v>-2.2424730051030177E-2</v>
      </c>
      <c r="J221" s="68">
        <f>H221/'סכום נכסי הקרן'!$C$41</f>
        <v>-7.8626353033417416E-5</v>
      </c>
    </row>
    <row r="222" spans="1:10">
      <c r="A222" s="58" t="s">
        <v>1790</v>
      </c>
      <c r="B222" s="54" t="s">
        <v>1791</v>
      </c>
      <c r="C222" s="65" t="s">
        <v>1031</v>
      </c>
      <c r="D222" s="65" t="s">
        <v>112</v>
      </c>
      <c r="E222" s="72">
        <v>45161</v>
      </c>
      <c r="F222" s="66">
        <v>2368793.7000000002</v>
      </c>
      <c r="G222" s="67">
        <v>-1.6898660000000001</v>
      </c>
      <c r="H222" s="66">
        <v>-40.029440000000001</v>
      </c>
      <c r="I222" s="68">
        <f t="shared" si="3"/>
        <v>-3.0120246993627729E-3</v>
      </c>
      <c r="J222" s="68">
        <f>H222/'סכום נכסי הקרן'!$C$41</f>
        <v>-1.0560863690155804E-5</v>
      </c>
    </row>
    <row r="223" spans="1:10">
      <c r="A223" s="58" t="s">
        <v>1792</v>
      </c>
      <c r="B223" s="54" t="s">
        <v>1793</v>
      </c>
      <c r="C223" s="65" t="s">
        <v>1031</v>
      </c>
      <c r="D223" s="65" t="s">
        <v>112</v>
      </c>
      <c r="E223" s="72">
        <v>45274</v>
      </c>
      <c r="F223" s="66">
        <v>3987623.7466130001</v>
      </c>
      <c r="G223" s="67">
        <v>-1.485609</v>
      </c>
      <c r="H223" s="66">
        <v>-59.240483701999999</v>
      </c>
      <c r="I223" s="68">
        <f t="shared" si="3"/>
        <v>-4.4575642355381886E-3</v>
      </c>
      <c r="J223" s="68">
        <f>H223/'סכום נכסי הקרן'!$C$41</f>
        <v>-1.562926369481358E-5</v>
      </c>
    </row>
    <row r="224" spans="1:10">
      <c r="A224" s="58" t="s">
        <v>1794</v>
      </c>
      <c r="B224" s="54" t="s">
        <v>1795</v>
      </c>
      <c r="C224" s="65" t="s">
        <v>1031</v>
      </c>
      <c r="D224" s="65" t="s">
        <v>112</v>
      </c>
      <c r="E224" s="72">
        <v>45161</v>
      </c>
      <c r="F224" s="66">
        <v>2495807.7503360002</v>
      </c>
      <c r="G224" s="67">
        <v>-1.5385150000000001</v>
      </c>
      <c r="H224" s="66">
        <v>-38.398382880999996</v>
      </c>
      <c r="I224" s="68">
        <f t="shared" si="3"/>
        <v>-2.8892954198999699E-3</v>
      </c>
      <c r="J224" s="68">
        <f>H224/'סכום נכסי הקרן'!$C$41</f>
        <v>-1.0130546106282104E-5</v>
      </c>
    </row>
    <row r="225" spans="1:10">
      <c r="A225" s="58" t="s">
        <v>1796</v>
      </c>
      <c r="B225" s="54" t="s">
        <v>1797</v>
      </c>
      <c r="C225" s="65" t="s">
        <v>1031</v>
      </c>
      <c r="D225" s="65" t="s">
        <v>112</v>
      </c>
      <c r="E225" s="72">
        <v>45279</v>
      </c>
      <c r="F225" s="66">
        <v>1503587.596162</v>
      </c>
      <c r="G225" s="67">
        <v>-0.93020800000000003</v>
      </c>
      <c r="H225" s="66">
        <v>-13.986490143000001</v>
      </c>
      <c r="I225" s="68">
        <f t="shared" si="3"/>
        <v>-1.0524167654633681E-3</v>
      </c>
      <c r="J225" s="68">
        <f>H225/'סכום נכסי הקרן'!$C$41</f>
        <v>-3.6900195432144638E-6</v>
      </c>
    </row>
    <row r="226" spans="1:10">
      <c r="A226" s="58" t="s">
        <v>1798</v>
      </c>
      <c r="B226" s="54" t="s">
        <v>1799</v>
      </c>
      <c r="C226" s="65" t="s">
        <v>1031</v>
      </c>
      <c r="D226" s="65" t="s">
        <v>112</v>
      </c>
      <c r="E226" s="72">
        <v>45279</v>
      </c>
      <c r="F226" s="66">
        <v>1504821.8998390001</v>
      </c>
      <c r="G226" s="67">
        <v>-0.84742200000000001</v>
      </c>
      <c r="H226" s="66">
        <v>-12.752186465999999</v>
      </c>
      <c r="I226" s="68">
        <f t="shared" si="3"/>
        <v>-9.5954129277031272E-4</v>
      </c>
      <c r="J226" s="68">
        <f>H226/'סכום נכסי הקרן'!$C$41</f>
        <v>-3.3643763944455796E-6</v>
      </c>
    </row>
    <row r="227" spans="1:10">
      <c r="A227" s="58" t="s">
        <v>1800</v>
      </c>
      <c r="B227" s="54" t="s">
        <v>1801</v>
      </c>
      <c r="C227" s="65" t="s">
        <v>1031</v>
      </c>
      <c r="D227" s="65" t="s">
        <v>112</v>
      </c>
      <c r="E227" s="72">
        <v>45288</v>
      </c>
      <c r="F227" s="66">
        <v>1015329.06191</v>
      </c>
      <c r="G227" s="67">
        <v>0.37514199999999998</v>
      </c>
      <c r="H227" s="66">
        <v>3.8089258559999997</v>
      </c>
      <c r="I227" s="68">
        <f t="shared" si="3"/>
        <v>2.866035287107062E-4</v>
      </c>
      <c r="J227" s="68">
        <f>H227/'סכום נכסי הקרן'!$C$41</f>
        <v>1.0048990635673647E-6</v>
      </c>
    </row>
    <row r="228" spans="1:10">
      <c r="A228" s="58" t="s">
        <v>1802</v>
      </c>
      <c r="B228" s="54" t="s">
        <v>1803</v>
      </c>
      <c r="C228" s="65" t="s">
        <v>1031</v>
      </c>
      <c r="D228" s="65" t="s">
        <v>112</v>
      </c>
      <c r="E228" s="72">
        <v>45099</v>
      </c>
      <c r="F228" s="66">
        <v>1939378.7007490001</v>
      </c>
      <c r="G228" s="67">
        <v>0.38185999999999998</v>
      </c>
      <c r="H228" s="66">
        <v>7.4057171980000014</v>
      </c>
      <c r="I228" s="68">
        <f t="shared" si="3"/>
        <v>5.5724494564179938E-4</v>
      </c>
      <c r="J228" s="68">
        <f>H228/'סכום נכסי הקרן'!$C$41</f>
        <v>1.9538312266152261E-6</v>
      </c>
    </row>
    <row r="229" spans="1:10">
      <c r="A229" s="58" t="s">
        <v>1804</v>
      </c>
      <c r="B229" s="54" t="s">
        <v>1805</v>
      </c>
      <c r="C229" s="65" t="s">
        <v>1031</v>
      </c>
      <c r="D229" s="65" t="s">
        <v>112</v>
      </c>
      <c r="E229" s="72">
        <v>45288</v>
      </c>
      <c r="F229" s="66">
        <v>1016243.36093</v>
      </c>
      <c r="G229" s="67">
        <v>0.46477299999999999</v>
      </c>
      <c r="H229" s="66">
        <v>4.7232248760000006</v>
      </c>
      <c r="I229" s="68">
        <f t="shared" si="3"/>
        <v>3.5540017515000639E-4</v>
      </c>
      <c r="J229" s="68">
        <f>H229/'סכום נכסי הקרן'!$C$41</f>
        <v>1.246116210803575E-6</v>
      </c>
    </row>
    <row r="230" spans="1:10">
      <c r="A230" s="58" t="s">
        <v>1806</v>
      </c>
      <c r="B230" s="54" t="s">
        <v>1807</v>
      </c>
      <c r="C230" s="65" t="s">
        <v>1031</v>
      </c>
      <c r="D230" s="65" t="s">
        <v>112</v>
      </c>
      <c r="E230" s="72">
        <v>45138</v>
      </c>
      <c r="F230" s="66">
        <v>13328191.310000001</v>
      </c>
      <c r="G230" s="67">
        <v>0.59771099999999999</v>
      </c>
      <c r="H230" s="66">
        <v>79.66404</v>
      </c>
      <c r="I230" s="68">
        <f t="shared" si="3"/>
        <v>5.9943395693525543E-3</v>
      </c>
      <c r="J230" s="68">
        <f>H230/'סכום נכסי הקרן'!$C$41</f>
        <v>2.1017557763663935E-5</v>
      </c>
    </row>
    <row r="231" spans="1:10">
      <c r="A231" s="58" t="s">
        <v>1808</v>
      </c>
      <c r="B231" s="54" t="s">
        <v>1809</v>
      </c>
      <c r="C231" s="65" t="s">
        <v>1031</v>
      </c>
      <c r="D231" s="65" t="s">
        <v>112</v>
      </c>
      <c r="E231" s="72">
        <v>45148</v>
      </c>
      <c r="F231" s="66">
        <v>2038905.1009819999</v>
      </c>
      <c r="G231" s="67">
        <v>0.56599999999999995</v>
      </c>
      <c r="H231" s="66">
        <v>11.540194508000001</v>
      </c>
      <c r="I231" s="68">
        <f t="shared" si="3"/>
        <v>8.6834467066105908E-4</v>
      </c>
      <c r="J231" s="68">
        <f>H231/'סכום נכסי הקרן'!$C$41</f>
        <v>3.0446196888308367E-6</v>
      </c>
    </row>
    <row r="232" spans="1:10">
      <c r="A232" s="58" t="s">
        <v>1810</v>
      </c>
      <c r="B232" s="54" t="s">
        <v>1811</v>
      </c>
      <c r="C232" s="65" t="s">
        <v>1031</v>
      </c>
      <c r="D232" s="65" t="s">
        <v>112</v>
      </c>
      <c r="E232" s="72">
        <v>45133</v>
      </c>
      <c r="F232" s="66">
        <v>3064090.3063289998</v>
      </c>
      <c r="G232" s="67">
        <v>0.80726500000000001</v>
      </c>
      <c r="H232" s="66">
        <v>24.735314105</v>
      </c>
      <c r="I232" s="68">
        <f t="shared" si="3"/>
        <v>1.8612145718440323E-3</v>
      </c>
      <c r="J232" s="68">
        <f>H232/'סכום נכסי הקרן'!$C$41</f>
        <v>6.5258539863683638E-6</v>
      </c>
    </row>
    <row r="233" spans="1:10">
      <c r="A233" s="58" t="s">
        <v>1812</v>
      </c>
      <c r="B233" s="54" t="s">
        <v>1813</v>
      </c>
      <c r="C233" s="65" t="s">
        <v>1031</v>
      </c>
      <c r="D233" s="65" t="s">
        <v>112</v>
      </c>
      <c r="E233" s="72">
        <v>45133</v>
      </c>
      <c r="F233" s="66">
        <v>13037919.753609</v>
      </c>
      <c r="G233" s="67">
        <v>0.85164200000000001</v>
      </c>
      <c r="H233" s="66">
        <v>111.036412286</v>
      </c>
      <c r="I233" s="68">
        <f t="shared" si="3"/>
        <v>8.3549611569399933E-3</v>
      </c>
      <c r="J233" s="68">
        <f>H233/'סכום נכסי הקרן'!$C$41</f>
        <v>2.9294449654963628E-5</v>
      </c>
    </row>
    <row r="234" spans="1:10">
      <c r="A234" s="58" t="s">
        <v>1814</v>
      </c>
      <c r="B234" s="54" t="s">
        <v>1815</v>
      </c>
      <c r="C234" s="65" t="s">
        <v>1031</v>
      </c>
      <c r="D234" s="65" t="s">
        <v>112</v>
      </c>
      <c r="E234" s="72">
        <v>45127</v>
      </c>
      <c r="F234" s="66">
        <v>4160370.6719459998</v>
      </c>
      <c r="G234" s="67">
        <v>2.1140620000000001</v>
      </c>
      <c r="H234" s="66">
        <v>87.952800408999991</v>
      </c>
      <c r="I234" s="68">
        <f t="shared" si="3"/>
        <v>6.6180293106781448E-3</v>
      </c>
      <c r="J234" s="68">
        <f>H234/'סכום נכסי הקרן'!$C$41</f>
        <v>2.3204359998214531E-5</v>
      </c>
    </row>
    <row r="235" spans="1:10">
      <c r="A235" s="58" t="s">
        <v>1816</v>
      </c>
      <c r="B235" s="54" t="s">
        <v>1817</v>
      </c>
      <c r="C235" s="65" t="s">
        <v>1031</v>
      </c>
      <c r="D235" s="65" t="s">
        <v>112</v>
      </c>
      <c r="E235" s="72">
        <v>45127</v>
      </c>
      <c r="F235" s="66">
        <v>943940.96018399997</v>
      </c>
      <c r="G235" s="67">
        <v>2.1140620000000001</v>
      </c>
      <c r="H235" s="66">
        <v>19.955493692000001</v>
      </c>
      <c r="I235" s="68">
        <f t="shared" si="3"/>
        <v>1.5015558520999046E-3</v>
      </c>
      <c r="J235" s="68">
        <f>H235/'סכום נכסי הקרן'!$C$41</f>
        <v>5.2648063213219076E-6</v>
      </c>
    </row>
    <row r="236" spans="1:10">
      <c r="A236" s="58" t="s">
        <v>1818</v>
      </c>
      <c r="B236" s="54" t="s">
        <v>1819</v>
      </c>
      <c r="C236" s="65" t="s">
        <v>1031</v>
      </c>
      <c r="D236" s="65" t="s">
        <v>112</v>
      </c>
      <c r="E236" s="72">
        <v>45127</v>
      </c>
      <c r="F236" s="66">
        <v>7239785.361393</v>
      </c>
      <c r="G236" s="67">
        <v>2.1486749999999999</v>
      </c>
      <c r="H236" s="66">
        <v>155.55944154900001</v>
      </c>
      <c r="I236" s="68">
        <f t="shared" si="3"/>
        <v>1.1705107045331325E-2</v>
      </c>
      <c r="J236" s="68">
        <f>H236/'סכום נכסי הקרן'!$C$41</f>
        <v>4.1040845385689844E-5</v>
      </c>
    </row>
    <row r="237" spans="1:10">
      <c r="A237" s="58" t="s">
        <v>1820</v>
      </c>
      <c r="B237" s="54" t="s">
        <v>1821</v>
      </c>
      <c r="C237" s="65" t="s">
        <v>1031</v>
      </c>
      <c r="D237" s="65" t="s">
        <v>113</v>
      </c>
      <c r="E237" s="72">
        <v>45195</v>
      </c>
      <c r="F237" s="66">
        <v>1673263.208327</v>
      </c>
      <c r="G237" s="67">
        <v>-4.4603770000000003</v>
      </c>
      <c r="H237" s="66">
        <v>-74.633847869999997</v>
      </c>
      <c r="I237" s="68">
        <f t="shared" si="3"/>
        <v>-5.6158415704272565E-3</v>
      </c>
      <c r="J237" s="68">
        <f>H237/'סכום נכסי הקרן'!$C$41</f>
        <v>-1.9690455175663091E-5</v>
      </c>
    </row>
    <row r="238" spans="1:10">
      <c r="A238" s="58" t="s">
        <v>1822</v>
      </c>
      <c r="B238" s="54" t="s">
        <v>1823</v>
      </c>
      <c r="C238" s="65" t="s">
        <v>1031</v>
      </c>
      <c r="D238" s="65" t="s">
        <v>113</v>
      </c>
      <c r="E238" s="72">
        <v>45280</v>
      </c>
      <c r="F238" s="66">
        <v>1681160.1004689999</v>
      </c>
      <c r="G238" s="67">
        <v>-0.50404000000000004</v>
      </c>
      <c r="H238" s="66">
        <v>-8.4737205460000009</v>
      </c>
      <c r="I238" s="68">
        <f t="shared" si="3"/>
        <v>-6.3760711066779361E-4</v>
      </c>
      <c r="J238" s="68">
        <f>H238/'סכום נכסי הקרן'!$C$41</f>
        <v>-2.2355997894244493E-6</v>
      </c>
    </row>
    <row r="239" spans="1:10">
      <c r="A239" s="58" t="s">
        <v>1824</v>
      </c>
      <c r="B239" s="54" t="s">
        <v>1825</v>
      </c>
      <c r="C239" s="65" t="s">
        <v>1031</v>
      </c>
      <c r="D239" s="65" t="s">
        <v>113</v>
      </c>
      <c r="E239" s="72">
        <v>45153</v>
      </c>
      <c r="F239" s="66">
        <v>6960896.7312679999</v>
      </c>
      <c r="G239" s="67">
        <v>-0.432533</v>
      </c>
      <c r="H239" s="66">
        <v>-30.108172005000004</v>
      </c>
      <c r="I239" s="68">
        <f t="shared" si="3"/>
        <v>-2.2654965378412187E-3</v>
      </c>
      <c r="J239" s="68">
        <f>H239/'סכום נכסי הקרן'!$C$41</f>
        <v>-7.9433611987719554E-6</v>
      </c>
    </row>
    <row r="240" spans="1:10">
      <c r="A240" s="58" t="s">
        <v>1826</v>
      </c>
      <c r="B240" s="54" t="s">
        <v>1827</v>
      </c>
      <c r="C240" s="65" t="s">
        <v>1031</v>
      </c>
      <c r="D240" s="65" t="s">
        <v>113</v>
      </c>
      <c r="E240" s="72">
        <v>45153</v>
      </c>
      <c r="F240" s="66">
        <v>2320490.9132170002</v>
      </c>
      <c r="G240" s="67">
        <v>-0.42422300000000002</v>
      </c>
      <c r="H240" s="66">
        <v>-9.8440546250000001</v>
      </c>
      <c r="I240" s="68">
        <f t="shared" si="3"/>
        <v>-7.4071822319713538E-4</v>
      </c>
      <c r="J240" s="68">
        <f>H240/'סכום נכסי הקרן'!$C$41</f>
        <v>-2.5971314875519822E-6</v>
      </c>
    </row>
    <row r="241" spans="1:10">
      <c r="A241" s="58" t="s">
        <v>1828</v>
      </c>
      <c r="B241" s="54" t="s">
        <v>1829</v>
      </c>
      <c r="C241" s="65" t="s">
        <v>1031</v>
      </c>
      <c r="D241" s="65" t="s">
        <v>113</v>
      </c>
      <c r="E241" s="72">
        <v>45153</v>
      </c>
      <c r="F241" s="66">
        <v>4989841.760574</v>
      </c>
      <c r="G241" s="67">
        <v>-0.40839799999999998</v>
      </c>
      <c r="H241" s="66">
        <v>-20.378420134999999</v>
      </c>
      <c r="I241" s="68">
        <f t="shared" si="3"/>
        <v>-1.5333790525326272E-3</v>
      </c>
      <c r="J241" s="68">
        <f>H241/'סכום נכסי הקרן'!$C$41</f>
        <v>-5.3763859116305764E-6</v>
      </c>
    </row>
    <row r="242" spans="1:10">
      <c r="A242" s="58" t="s">
        <v>1828</v>
      </c>
      <c r="B242" s="54" t="s">
        <v>1830</v>
      </c>
      <c r="C242" s="65" t="s">
        <v>1031</v>
      </c>
      <c r="D242" s="65" t="s">
        <v>113</v>
      </c>
      <c r="E242" s="72">
        <v>45153</v>
      </c>
      <c r="F242" s="66">
        <v>2301694.2000000002</v>
      </c>
      <c r="G242" s="67">
        <v>-0.40839799999999998</v>
      </c>
      <c r="H242" s="66">
        <v>-9.4000799999999991</v>
      </c>
      <c r="I242" s="68">
        <f t="shared" si="3"/>
        <v>-7.0731124732162148E-4</v>
      </c>
      <c r="J242" s="68">
        <f>H242/'סכום נכסי הקרן'!$C$41</f>
        <v>-2.4799988097899889E-6</v>
      </c>
    </row>
    <row r="243" spans="1:10">
      <c r="A243" s="58" t="s">
        <v>1831</v>
      </c>
      <c r="B243" s="54" t="s">
        <v>1832</v>
      </c>
      <c r="C243" s="65" t="s">
        <v>1031</v>
      </c>
      <c r="D243" s="65" t="s">
        <v>113</v>
      </c>
      <c r="E243" s="72">
        <v>45281</v>
      </c>
      <c r="F243" s="66">
        <v>1740711.0470449999</v>
      </c>
      <c r="G243" s="67">
        <v>-0.41282000000000002</v>
      </c>
      <c r="H243" s="66">
        <v>-7.1860091519999996</v>
      </c>
      <c r="I243" s="68">
        <f t="shared" si="3"/>
        <v>-5.4071296165199745E-4</v>
      </c>
      <c r="J243" s="68">
        <f>H243/'סכום נכסי הקרן'!$C$41</f>
        <v>-1.8958662207236499E-6</v>
      </c>
    </row>
    <row r="244" spans="1:10">
      <c r="A244" s="58" t="s">
        <v>1833</v>
      </c>
      <c r="B244" s="54" t="s">
        <v>1834</v>
      </c>
      <c r="C244" s="65" t="s">
        <v>1031</v>
      </c>
      <c r="D244" s="65" t="s">
        <v>113</v>
      </c>
      <c r="E244" s="72">
        <v>45113</v>
      </c>
      <c r="F244" s="66">
        <v>5549247.9285979997</v>
      </c>
      <c r="G244" s="67">
        <v>-0.28002100000000002</v>
      </c>
      <c r="H244" s="66">
        <v>-15.5390692</v>
      </c>
      <c r="I244" s="68">
        <f t="shared" si="3"/>
        <v>-1.1692409445524924E-3</v>
      </c>
      <c r="J244" s="68">
        <f>H244/'סכום נכסי הקרן'!$C$41</f>
        <v>-4.0996324628348136E-6</v>
      </c>
    </row>
    <row r="245" spans="1:10">
      <c r="A245" s="58" t="s">
        <v>1835</v>
      </c>
      <c r="B245" s="54" t="s">
        <v>1836</v>
      </c>
      <c r="C245" s="65" t="s">
        <v>1031</v>
      </c>
      <c r="D245" s="65" t="s">
        <v>113</v>
      </c>
      <c r="E245" s="72">
        <v>45113</v>
      </c>
      <c r="F245" s="66">
        <v>5809318.8293709997</v>
      </c>
      <c r="G245" s="67">
        <v>-0.26344899999999999</v>
      </c>
      <c r="H245" s="66">
        <v>-15.304620445000001</v>
      </c>
      <c r="I245" s="68">
        <f t="shared" si="3"/>
        <v>-1.1515997924205902E-3</v>
      </c>
      <c r="J245" s="68">
        <f>H245/'סכום נכסי הקרן'!$C$41</f>
        <v>-4.0377784537884286E-6</v>
      </c>
    </row>
    <row r="246" spans="1:10">
      <c r="A246" s="58" t="s">
        <v>1837</v>
      </c>
      <c r="B246" s="54" t="s">
        <v>1838</v>
      </c>
      <c r="C246" s="65" t="s">
        <v>1031</v>
      </c>
      <c r="D246" s="65" t="s">
        <v>113</v>
      </c>
      <c r="E246" s="72">
        <v>45113</v>
      </c>
      <c r="F246" s="66">
        <v>8135158.3918560008</v>
      </c>
      <c r="G246" s="67">
        <v>-0.23741899999999999</v>
      </c>
      <c r="H246" s="66">
        <v>-19.314437988000002</v>
      </c>
      <c r="I246" s="68">
        <f t="shared" si="3"/>
        <v>-1.4533194637288611E-3</v>
      </c>
      <c r="J246" s="68">
        <f>H246/'סכום נכסי הקרן'!$C$41</f>
        <v>-5.09567825188749E-6</v>
      </c>
    </row>
    <row r="247" spans="1:10">
      <c r="A247" s="58" t="s">
        <v>1839</v>
      </c>
      <c r="B247" s="54" t="s">
        <v>1840</v>
      </c>
      <c r="C247" s="65" t="s">
        <v>1031</v>
      </c>
      <c r="D247" s="65" t="s">
        <v>110</v>
      </c>
      <c r="E247" s="72">
        <v>45127</v>
      </c>
      <c r="F247" s="66">
        <v>6819529.1399999997</v>
      </c>
      <c r="G247" s="67">
        <v>3.8558680000000001</v>
      </c>
      <c r="H247" s="66">
        <v>262.95203999999995</v>
      </c>
      <c r="I247" s="68">
        <f t="shared" si="3"/>
        <v>1.9785888566710593E-2</v>
      </c>
      <c r="J247" s="68">
        <f>H247/'סכום נכסי הקרן'!$C$41</f>
        <v>6.9373957054817559E-5</v>
      </c>
    </row>
    <row r="248" spans="1:10">
      <c r="A248" s="58" t="s">
        <v>1841</v>
      </c>
      <c r="B248" s="54" t="s">
        <v>1842</v>
      </c>
      <c r="C248" s="65" t="s">
        <v>1031</v>
      </c>
      <c r="D248" s="65" t="s">
        <v>110</v>
      </c>
      <c r="E248" s="72">
        <v>45141</v>
      </c>
      <c r="F248" s="66">
        <v>3715744.0130380001</v>
      </c>
      <c r="G248" s="67">
        <v>1.3473010000000001</v>
      </c>
      <c r="H248" s="66">
        <v>50.062266393000002</v>
      </c>
      <c r="I248" s="68">
        <f t="shared" si="3"/>
        <v>3.7669470989800226E-3</v>
      </c>
      <c r="J248" s="68">
        <f>H248/'סכום נכסי הקרן'!$C$41</f>
        <v>1.3207798345336356E-5</v>
      </c>
    </row>
    <row r="249" spans="1:10">
      <c r="A249" s="58" t="s">
        <v>1843</v>
      </c>
      <c r="B249" s="54" t="s">
        <v>1844</v>
      </c>
      <c r="C249" s="65" t="s">
        <v>1031</v>
      </c>
      <c r="D249" s="65" t="s">
        <v>110</v>
      </c>
      <c r="E249" s="72">
        <v>45251</v>
      </c>
      <c r="F249" s="66">
        <v>1375261.7561290001</v>
      </c>
      <c r="G249" s="67">
        <v>-3.6627640000000001</v>
      </c>
      <c r="H249" s="66">
        <v>-50.372588102000002</v>
      </c>
      <c r="I249" s="68">
        <f t="shared" si="3"/>
        <v>-3.7902973295167591E-3</v>
      </c>
      <c r="J249" s="68">
        <f>H249/'סכום נכסי הקרן'!$C$41</f>
        <v>-1.3289669719725934E-5</v>
      </c>
    </row>
    <row r="250" spans="1:10">
      <c r="A250" s="58" t="s">
        <v>1845</v>
      </c>
      <c r="B250" s="54" t="s">
        <v>1846</v>
      </c>
      <c r="C250" s="65" t="s">
        <v>1031</v>
      </c>
      <c r="D250" s="65" t="s">
        <v>110</v>
      </c>
      <c r="E250" s="72">
        <v>45251</v>
      </c>
      <c r="F250" s="66">
        <v>1373571.3223590001</v>
      </c>
      <c r="G250" s="67">
        <v>-3.7899940000000001</v>
      </c>
      <c r="H250" s="66">
        <v>-52.058276945000003</v>
      </c>
      <c r="I250" s="68">
        <f t="shared" si="3"/>
        <v>-3.9171373859990949E-3</v>
      </c>
      <c r="J250" s="68">
        <f>H250/'סכום נכסי הקרן'!$C$41</f>
        <v>-1.373440065013464E-5</v>
      </c>
    </row>
    <row r="251" spans="1:10">
      <c r="A251" s="58" t="s">
        <v>1847</v>
      </c>
      <c r="B251" s="54" t="s">
        <v>1848</v>
      </c>
      <c r="C251" s="65" t="s">
        <v>1031</v>
      </c>
      <c r="D251" s="65" t="s">
        <v>110</v>
      </c>
      <c r="E251" s="72">
        <v>45251</v>
      </c>
      <c r="F251" s="66">
        <v>2808043.6736619999</v>
      </c>
      <c r="G251" s="67">
        <v>-3.8465410000000002</v>
      </c>
      <c r="H251" s="66">
        <v>-108.01256427000001</v>
      </c>
      <c r="I251" s="68">
        <f t="shared" si="3"/>
        <v>-8.1274309963554059E-3</v>
      </c>
      <c r="J251" s="68">
        <f>H251/'סכום נכסי הקרן'!$C$41</f>
        <v>-2.8496675648714131E-5</v>
      </c>
    </row>
    <row r="252" spans="1:10">
      <c r="A252" s="58" t="s">
        <v>1849</v>
      </c>
      <c r="B252" s="54" t="s">
        <v>1850</v>
      </c>
      <c r="C252" s="65" t="s">
        <v>1031</v>
      </c>
      <c r="D252" s="65" t="s">
        <v>110</v>
      </c>
      <c r="E252" s="72">
        <v>45250</v>
      </c>
      <c r="F252" s="66">
        <v>932197.206213</v>
      </c>
      <c r="G252" s="67">
        <v>-4.2706439999999999</v>
      </c>
      <c r="H252" s="66">
        <v>-39.810824374999996</v>
      </c>
      <c r="I252" s="68">
        <f t="shared" si="3"/>
        <v>-2.9955749148500082E-3</v>
      </c>
      <c r="J252" s="68">
        <f>H252/'סכום נכסי הקרן'!$C$41</f>
        <v>-1.0503186894873051E-5</v>
      </c>
    </row>
    <row r="253" spans="1:10">
      <c r="A253" s="58" t="s">
        <v>1851</v>
      </c>
      <c r="B253" s="54" t="s">
        <v>1852</v>
      </c>
      <c r="C253" s="65" t="s">
        <v>1031</v>
      </c>
      <c r="D253" s="65" t="s">
        <v>110</v>
      </c>
      <c r="E253" s="72">
        <v>45250</v>
      </c>
      <c r="F253" s="66">
        <v>2796021.4688769998</v>
      </c>
      <c r="G253" s="67">
        <v>-4.291849</v>
      </c>
      <c r="H253" s="66">
        <v>-120.001023934</v>
      </c>
      <c r="I253" s="68">
        <f t="shared" si="3"/>
        <v>-9.0295054849138853E-3</v>
      </c>
      <c r="J253" s="68">
        <f>H253/'סכום נכסי הקרן'!$C$41</f>
        <v>-3.1659559975010849E-5</v>
      </c>
    </row>
    <row r="254" spans="1:10">
      <c r="A254" s="58" t="s">
        <v>1853</v>
      </c>
      <c r="B254" s="54" t="s">
        <v>1854</v>
      </c>
      <c r="C254" s="65" t="s">
        <v>1031</v>
      </c>
      <c r="D254" s="65" t="s">
        <v>110</v>
      </c>
      <c r="E254" s="72">
        <v>45253</v>
      </c>
      <c r="F254" s="66">
        <v>1853183.6095789999</v>
      </c>
      <c r="G254" s="67">
        <v>-4.8997299999999999</v>
      </c>
      <c r="H254" s="66">
        <v>-90.800984030999999</v>
      </c>
      <c r="I254" s="68">
        <f t="shared" si="3"/>
        <v>-6.8323415623055602E-3</v>
      </c>
      <c r="J254" s="68">
        <f>H254/'סכום נכסי הקרן'!$C$41</f>
        <v>-2.3955788921438946E-5</v>
      </c>
    </row>
    <row r="255" spans="1:10">
      <c r="A255" s="58" t="s">
        <v>1855</v>
      </c>
      <c r="B255" s="54" t="s">
        <v>1856</v>
      </c>
      <c r="C255" s="65" t="s">
        <v>1031</v>
      </c>
      <c r="D255" s="65" t="s">
        <v>110</v>
      </c>
      <c r="E255" s="72">
        <v>45252</v>
      </c>
      <c r="F255" s="66">
        <v>1850620.4235739999</v>
      </c>
      <c r="G255" s="67">
        <v>-5.0446309999999999</v>
      </c>
      <c r="H255" s="66">
        <v>-93.356975382000002</v>
      </c>
      <c r="I255" s="68">
        <f t="shared" si="3"/>
        <v>-7.0246677372550383E-3</v>
      </c>
      <c r="J255" s="68">
        <f>H255/'סכום נכסי הקרן'!$C$41</f>
        <v>-2.463012951304173E-5</v>
      </c>
    </row>
    <row r="256" spans="1:10">
      <c r="A256" s="115" t="s">
        <v>1940</v>
      </c>
      <c r="B256" s="116" t="s">
        <v>1940</v>
      </c>
      <c r="C256" s="116" t="s">
        <v>1940</v>
      </c>
      <c r="D256" s="116" t="s">
        <v>1940</v>
      </c>
      <c r="E256" s="116" t="s">
        <v>1940</v>
      </c>
      <c r="F256" s="116" t="s">
        <v>1940</v>
      </c>
      <c r="G256" s="116" t="s">
        <v>1940</v>
      </c>
      <c r="H256" s="116" t="s">
        <v>1940</v>
      </c>
      <c r="I256" s="116" t="s">
        <v>1940</v>
      </c>
      <c r="J256" s="116" t="s">
        <v>1940</v>
      </c>
    </row>
    <row r="257" spans="1:10">
      <c r="A257" s="56" t="s">
        <v>166</v>
      </c>
      <c r="B257" s="113" t="s">
        <v>1940</v>
      </c>
      <c r="C257" s="113" t="s">
        <v>1940</v>
      </c>
      <c r="D257" s="113" t="s">
        <v>1940</v>
      </c>
      <c r="E257" s="113" t="s">
        <v>1940</v>
      </c>
      <c r="F257" s="113" t="s">
        <v>1940</v>
      </c>
      <c r="G257" s="113" t="s">
        <v>1940</v>
      </c>
      <c r="H257" s="63">
        <v>16444.327595978</v>
      </c>
      <c r="I257" s="64">
        <f t="shared" si="3"/>
        <v>1.2373573270947229</v>
      </c>
      <c r="J257" s="64">
        <f>H257/'סכום נכסי הקרן'!$C$41</f>
        <v>4.3384644456028153E-3</v>
      </c>
    </row>
    <row r="258" spans="1:10">
      <c r="A258" s="57" t="s">
        <v>157</v>
      </c>
      <c r="B258" s="113" t="s">
        <v>1940</v>
      </c>
      <c r="C258" s="113" t="s">
        <v>1940</v>
      </c>
      <c r="D258" s="113" t="s">
        <v>1940</v>
      </c>
      <c r="E258" s="113" t="s">
        <v>1940</v>
      </c>
      <c r="F258" s="113" t="s">
        <v>1940</v>
      </c>
      <c r="G258" s="113" t="s">
        <v>1940</v>
      </c>
      <c r="H258" s="63">
        <v>16444.327595978</v>
      </c>
      <c r="I258" s="64">
        <f t="shared" si="3"/>
        <v>1.2373573270947229</v>
      </c>
      <c r="J258" s="64">
        <f>H258/'סכום נכסי הקרן'!$C$41</f>
        <v>4.3384644456028153E-3</v>
      </c>
    </row>
    <row r="259" spans="1:10">
      <c r="A259" s="58" t="s">
        <v>1857</v>
      </c>
      <c r="B259" s="54" t="s">
        <v>1858</v>
      </c>
      <c r="C259" s="65" t="s">
        <v>1031</v>
      </c>
      <c r="D259" s="65" t="s">
        <v>110</v>
      </c>
      <c r="E259" s="72">
        <v>45068</v>
      </c>
      <c r="F259" s="66">
        <v>4586451.4117350001</v>
      </c>
      <c r="G259" s="67">
        <v>14.887363000000001</v>
      </c>
      <c r="H259" s="66">
        <v>682.8016633200001</v>
      </c>
      <c r="I259" s="68">
        <f t="shared" si="3"/>
        <v>5.1377572973437161E-2</v>
      </c>
      <c r="J259" s="68">
        <f>H259/'סכום נכסי הקרן'!$C$41</f>
        <v>1.8014179798004113E-4</v>
      </c>
    </row>
    <row r="260" spans="1:10">
      <c r="A260" s="58" t="s">
        <v>1859</v>
      </c>
      <c r="B260" s="54" t="s">
        <v>1860</v>
      </c>
      <c r="C260" s="65" t="s">
        <v>1031</v>
      </c>
      <c r="D260" s="65" t="s">
        <v>110</v>
      </c>
      <c r="E260" s="72">
        <v>44972</v>
      </c>
      <c r="F260" s="66">
        <v>45570956.413246006</v>
      </c>
      <c r="G260" s="67">
        <v>6.601216</v>
      </c>
      <c r="H260" s="66">
        <v>3008.2371626090003</v>
      </c>
      <c r="I260" s="68">
        <f t="shared" si="3"/>
        <v>0.22635551822157129</v>
      </c>
      <c r="J260" s="68">
        <f>H260/'סכום נכסי הקרן'!$C$41</f>
        <v>7.9365543514909817E-4</v>
      </c>
    </row>
    <row r="261" spans="1:10">
      <c r="A261" s="58" t="s">
        <v>1859</v>
      </c>
      <c r="B261" s="54" t="s">
        <v>1861</v>
      </c>
      <c r="C261" s="65" t="s">
        <v>1031</v>
      </c>
      <c r="D261" s="65" t="s">
        <v>110</v>
      </c>
      <c r="E261" s="72">
        <v>45069</v>
      </c>
      <c r="F261" s="66">
        <v>36170777.368732996</v>
      </c>
      <c r="G261" s="67">
        <v>12.757655</v>
      </c>
      <c r="H261" s="66">
        <v>4614.5428800830005</v>
      </c>
      <c r="I261" s="68">
        <f t="shared" si="3"/>
        <v>0.34722237261072408</v>
      </c>
      <c r="J261" s="68">
        <f>H261/'סכום נכסי הקרן'!$C$41</f>
        <v>1.2174429207337288E-3</v>
      </c>
    </row>
    <row r="262" spans="1:10">
      <c r="A262" s="58" t="s">
        <v>1859</v>
      </c>
      <c r="B262" s="54" t="s">
        <v>1862</v>
      </c>
      <c r="C262" s="65" t="s">
        <v>1031</v>
      </c>
      <c r="D262" s="65" t="s">
        <v>110</v>
      </c>
      <c r="E262" s="72">
        <v>45153</v>
      </c>
      <c r="F262" s="66">
        <v>48503926.243290998</v>
      </c>
      <c r="G262" s="67">
        <v>5.9078999999999997</v>
      </c>
      <c r="H262" s="66">
        <v>2865.5632535129998</v>
      </c>
      <c r="I262" s="68">
        <f t="shared" si="3"/>
        <v>0.21561998611940367</v>
      </c>
      <c r="J262" s="68">
        <f>H262/'סכום נכסי הקרן'!$C$41</f>
        <v>7.5601414648494142E-4</v>
      </c>
    </row>
    <row r="263" spans="1:10">
      <c r="A263" s="58" t="s">
        <v>1863</v>
      </c>
      <c r="B263" s="54" t="s">
        <v>1864</v>
      </c>
      <c r="C263" s="65" t="s">
        <v>1031</v>
      </c>
      <c r="D263" s="65" t="s">
        <v>110</v>
      </c>
      <c r="E263" s="72">
        <v>45126</v>
      </c>
      <c r="F263" s="66">
        <v>6180675.51339</v>
      </c>
      <c r="G263" s="67">
        <v>-7.2860750000000003</v>
      </c>
      <c r="H263" s="66">
        <v>-450.32865739699997</v>
      </c>
      <c r="I263" s="68">
        <f t="shared" si="3"/>
        <v>-3.3885086549065885E-2</v>
      </c>
      <c r="J263" s="68">
        <f>H263/'סכום נכסי הקרן'!$C$41</f>
        <v>-1.1880904570587524E-4</v>
      </c>
    </row>
    <row r="264" spans="1:10">
      <c r="A264" s="58" t="s">
        <v>1865</v>
      </c>
      <c r="B264" s="54" t="s">
        <v>1866</v>
      </c>
      <c r="C264" s="65" t="s">
        <v>1031</v>
      </c>
      <c r="D264" s="65" t="s">
        <v>119</v>
      </c>
      <c r="E264" s="72">
        <v>45082</v>
      </c>
      <c r="F264" s="66">
        <v>11846366.803654</v>
      </c>
      <c r="G264" s="67">
        <v>7.888477</v>
      </c>
      <c r="H264" s="66">
        <v>934.49795335900001</v>
      </c>
      <c r="I264" s="68">
        <f t="shared" si="3"/>
        <v>7.0316519966836119E-2</v>
      </c>
      <c r="J264" s="68">
        <f>H264/'סכום נכסי הקרן'!$C$41</f>
        <v>2.4654617961565226E-4</v>
      </c>
    </row>
    <row r="265" spans="1:10">
      <c r="A265" s="58" t="s">
        <v>1865</v>
      </c>
      <c r="B265" s="54" t="s">
        <v>1867</v>
      </c>
      <c r="C265" s="65" t="s">
        <v>1031</v>
      </c>
      <c r="D265" s="65" t="s">
        <v>119</v>
      </c>
      <c r="E265" s="72">
        <v>44972</v>
      </c>
      <c r="F265" s="66">
        <v>22700668.249225996</v>
      </c>
      <c r="G265" s="67">
        <v>21.096354000000002</v>
      </c>
      <c r="H265" s="66">
        <v>4789.0133404909993</v>
      </c>
      <c r="I265" s="68">
        <f t="shared" si="3"/>
        <v>0.36035044375181641</v>
      </c>
      <c r="J265" s="68">
        <f>H265/'סכום נכסי הקרן'!$C$41</f>
        <v>1.2634730113452288E-3</v>
      </c>
    </row>
    <row r="266" spans="1:10">
      <c r="A266" s="117" t="s">
        <v>1940</v>
      </c>
      <c r="B266" s="118" t="s">
        <v>1940</v>
      </c>
      <c r="C266" s="118" t="s">
        <v>1940</v>
      </c>
      <c r="D266" s="118" t="s">
        <v>1940</v>
      </c>
      <c r="E266" s="118" t="s">
        <v>1940</v>
      </c>
      <c r="F266" s="118" t="s">
        <v>1940</v>
      </c>
      <c r="G266" s="118" t="s">
        <v>1940</v>
      </c>
      <c r="H266" s="118" t="s">
        <v>1940</v>
      </c>
      <c r="I266" s="118" t="s">
        <v>1940</v>
      </c>
      <c r="J266" s="118" t="s">
        <v>1940</v>
      </c>
    </row>
    <row r="267" spans="1:10">
      <c r="A267" s="117" t="s">
        <v>1940</v>
      </c>
      <c r="B267" s="118" t="s">
        <v>1940</v>
      </c>
      <c r="C267" s="118" t="s">
        <v>1940</v>
      </c>
      <c r="D267" s="118" t="s">
        <v>1940</v>
      </c>
      <c r="E267" s="118" t="s">
        <v>1940</v>
      </c>
      <c r="F267" s="118" t="s">
        <v>1940</v>
      </c>
      <c r="G267" s="118" t="s">
        <v>1940</v>
      </c>
      <c r="H267" s="118" t="s">
        <v>1940</v>
      </c>
      <c r="I267" s="118" t="s">
        <v>1940</v>
      </c>
      <c r="J267" s="118" t="s">
        <v>1940</v>
      </c>
    </row>
    <row r="268" spans="1:10">
      <c r="A268" s="117" t="s">
        <v>1940</v>
      </c>
      <c r="B268" s="118" t="s">
        <v>1940</v>
      </c>
      <c r="C268" s="118" t="s">
        <v>1940</v>
      </c>
      <c r="D268" s="118" t="s">
        <v>1940</v>
      </c>
      <c r="E268" s="118" t="s">
        <v>1940</v>
      </c>
      <c r="F268" s="118" t="s">
        <v>1940</v>
      </c>
      <c r="G268" s="118" t="s">
        <v>1940</v>
      </c>
      <c r="H268" s="118" t="s">
        <v>1940</v>
      </c>
      <c r="I268" s="118" t="s">
        <v>1940</v>
      </c>
      <c r="J268" s="118" t="s">
        <v>1940</v>
      </c>
    </row>
    <row r="269" spans="1:10">
      <c r="A269" s="86" t="s">
        <v>184</v>
      </c>
      <c r="B269" s="118" t="s">
        <v>1940</v>
      </c>
      <c r="C269" s="118" t="s">
        <v>1940</v>
      </c>
      <c r="D269" s="118" t="s">
        <v>1940</v>
      </c>
      <c r="E269" s="118" t="s">
        <v>1940</v>
      </c>
      <c r="F269" s="118" t="s">
        <v>1940</v>
      </c>
      <c r="G269" s="118" t="s">
        <v>1940</v>
      </c>
      <c r="H269" s="118" t="s">
        <v>1940</v>
      </c>
      <c r="I269" s="118" t="s">
        <v>1940</v>
      </c>
      <c r="J269" s="118" t="s">
        <v>1940</v>
      </c>
    </row>
    <row r="270" spans="1:10">
      <c r="A270" s="86" t="s">
        <v>92</v>
      </c>
      <c r="B270" s="118" t="s">
        <v>1940</v>
      </c>
      <c r="C270" s="118" t="s">
        <v>1940</v>
      </c>
      <c r="D270" s="118" t="s">
        <v>1940</v>
      </c>
      <c r="E270" s="118" t="s">
        <v>1940</v>
      </c>
      <c r="F270" s="118" t="s">
        <v>1940</v>
      </c>
      <c r="G270" s="118" t="s">
        <v>1940</v>
      </c>
      <c r="H270" s="118" t="s">
        <v>1940</v>
      </c>
      <c r="I270" s="118" t="s">
        <v>1940</v>
      </c>
      <c r="J270" s="118" t="s">
        <v>1940</v>
      </c>
    </row>
    <row r="271" spans="1:10">
      <c r="A271" s="86" t="s">
        <v>167</v>
      </c>
      <c r="B271" s="118" t="s">
        <v>1940</v>
      </c>
      <c r="C271" s="118" t="s">
        <v>1940</v>
      </c>
      <c r="D271" s="118" t="s">
        <v>1940</v>
      </c>
      <c r="E271" s="118" t="s">
        <v>1940</v>
      </c>
      <c r="F271" s="118" t="s">
        <v>1940</v>
      </c>
      <c r="G271" s="118" t="s">
        <v>1940</v>
      </c>
      <c r="H271" s="118" t="s">
        <v>1940</v>
      </c>
      <c r="I271" s="118" t="s">
        <v>1940</v>
      </c>
      <c r="J271" s="118" t="s">
        <v>1940</v>
      </c>
    </row>
    <row r="272" spans="1:10">
      <c r="A272" s="86" t="s">
        <v>175</v>
      </c>
      <c r="B272" s="118" t="s">
        <v>1940</v>
      </c>
      <c r="C272" s="118" t="s">
        <v>1940</v>
      </c>
      <c r="D272" s="118" t="s">
        <v>1940</v>
      </c>
      <c r="E272" s="118" t="s">
        <v>1940</v>
      </c>
      <c r="F272" s="118" t="s">
        <v>1940</v>
      </c>
      <c r="G272" s="118" t="s">
        <v>1940</v>
      </c>
      <c r="H272" s="118" t="s">
        <v>1940</v>
      </c>
      <c r="I272" s="118" t="s">
        <v>1940</v>
      </c>
      <c r="J272" s="118" t="s">
        <v>1940</v>
      </c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124</v>
      </c>
      <c r="B1" s="36" t="s" vm="1">
        <v>191</v>
      </c>
    </row>
    <row r="2" spans="1:16">
      <c r="A2" s="36" t="s">
        <v>123</v>
      </c>
      <c r="B2" s="36" t="s">
        <v>192</v>
      </c>
    </row>
    <row r="3" spans="1:16">
      <c r="A3" s="36" t="s">
        <v>125</v>
      </c>
      <c r="B3" s="36" t="s">
        <v>193</v>
      </c>
    </row>
    <row r="4" spans="1:16">
      <c r="A4" s="36" t="s">
        <v>126</v>
      </c>
      <c r="B4" s="36">
        <v>2142</v>
      </c>
    </row>
    <row r="5" spans="1:16" ht="18.75">
      <c r="A5" s="139" t="s">
        <v>82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</row>
    <row r="6" spans="1:16" s="3" customFormat="1">
      <c r="A6" s="37" t="s">
        <v>96</v>
      </c>
      <c r="B6" s="38" t="s">
        <v>34</v>
      </c>
      <c r="C6" s="38" t="s">
        <v>38</v>
      </c>
      <c r="D6" s="38" t="s">
        <v>14</v>
      </c>
      <c r="E6" s="38" t="s">
        <v>50</v>
      </c>
      <c r="F6" s="38" t="s">
        <v>84</v>
      </c>
      <c r="G6" s="38" t="s">
        <v>17</v>
      </c>
      <c r="H6" s="38" t="s">
        <v>83</v>
      </c>
      <c r="I6" s="38" t="s">
        <v>16</v>
      </c>
      <c r="J6" s="38" t="s">
        <v>18</v>
      </c>
      <c r="K6" s="38" t="s">
        <v>169</v>
      </c>
      <c r="L6" s="38" t="s">
        <v>168</v>
      </c>
      <c r="M6" s="38" t="s">
        <v>91</v>
      </c>
      <c r="N6" s="38" t="s">
        <v>45</v>
      </c>
      <c r="O6" s="38" t="s">
        <v>127</v>
      </c>
      <c r="P6" s="40" t="s">
        <v>129</v>
      </c>
    </row>
    <row r="7" spans="1:16" s="3" customFormat="1">
      <c r="A7" s="109" t="s">
        <v>1940</v>
      </c>
      <c r="B7" s="110" t="s">
        <v>1940</v>
      </c>
      <c r="C7" s="110" t="s">
        <v>1940</v>
      </c>
      <c r="D7" s="110" t="s">
        <v>1940</v>
      </c>
      <c r="E7" s="110" t="s">
        <v>1940</v>
      </c>
      <c r="F7" s="12" t="s">
        <v>21</v>
      </c>
      <c r="G7" s="12" t="s">
        <v>20</v>
      </c>
      <c r="H7" s="110" t="s">
        <v>1940</v>
      </c>
      <c r="I7" s="12" t="s">
        <v>19</v>
      </c>
      <c r="J7" s="12" t="s">
        <v>19</v>
      </c>
      <c r="K7" s="12" t="s">
        <v>176</v>
      </c>
      <c r="L7" s="110" t="s">
        <v>1940</v>
      </c>
      <c r="M7" s="12" t="s">
        <v>172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1" t="s">
        <v>1940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93</v>
      </c>
    </row>
    <row r="9" spans="1:16" s="4" customFormat="1" ht="20.25">
      <c r="A9" s="83" t="s">
        <v>1887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84">
        <v>0</v>
      </c>
      <c r="N9" s="116" t="s">
        <v>1940</v>
      </c>
      <c r="O9" s="85">
        <v>0</v>
      </c>
      <c r="P9" s="85">
        <v>0</v>
      </c>
    </row>
    <row r="10" spans="1:16">
      <c r="A10" s="86" t="s">
        <v>184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  <c r="P10" s="116" t="s">
        <v>1940</v>
      </c>
    </row>
    <row r="11" spans="1:16">
      <c r="A11" s="86" t="s">
        <v>92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  <c r="P11" s="116" t="s">
        <v>1940</v>
      </c>
    </row>
    <row r="12" spans="1:16">
      <c r="A12" s="86" t="s">
        <v>167</v>
      </c>
      <c r="B12" s="116" t="s">
        <v>1940</v>
      </c>
      <c r="C12" s="116" t="s">
        <v>1940</v>
      </c>
      <c r="D12" s="116" t="s">
        <v>1940</v>
      </c>
      <c r="E12" s="116" t="s">
        <v>1940</v>
      </c>
      <c r="F12" s="116" t="s">
        <v>1940</v>
      </c>
      <c r="G12" s="116" t="s">
        <v>1940</v>
      </c>
      <c r="H12" s="116" t="s">
        <v>1940</v>
      </c>
      <c r="I12" s="116" t="s">
        <v>1940</v>
      </c>
      <c r="J12" s="116" t="s">
        <v>1940</v>
      </c>
      <c r="K12" s="116" t="s">
        <v>1940</v>
      </c>
      <c r="L12" s="116" t="s">
        <v>1940</v>
      </c>
      <c r="M12" s="116" t="s">
        <v>1940</v>
      </c>
      <c r="N12" s="116" t="s">
        <v>1940</v>
      </c>
      <c r="O12" s="116" t="s">
        <v>1940</v>
      </c>
      <c r="P12" s="116" t="s">
        <v>1940</v>
      </c>
    </row>
    <row r="13" spans="1:16">
      <c r="A13" s="86" t="s">
        <v>175</v>
      </c>
      <c r="B13" s="116" t="s">
        <v>1940</v>
      </c>
      <c r="C13" s="116" t="s">
        <v>1940</v>
      </c>
      <c r="D13" s="116" t="s">
        <v>1940</v>
      </c>
      <c r="E13" s="116" t="s">
        <v>1940</v>
      </c>
      <c r="F13" s="116" t="s">
        <v>1940</v>
      </c>
      <c r="G13" s="116" t="s">
        <v>1940</v>
      </c>
      <c r="H13" s="116" t="s">
        <v>1940</v>
      </c>
      <c r="I13" s="116" t="s">
        <v>1940</v>
      </c>
      <c r="J13" s="116" t="s">
        <v>1940</v>
      </c>
      <c r="K13" s="116" t="s">
        <v>1940</v>
      </c>
      <c r="L13" s="116" t="s">
        <v>1940</v>
      </c>
      <c r="M13" s="116" t="s">
        <v>1940</v>
      </c>
      <c r="N13" s="116" t="s">
        <v>1940</v>
      </c>
      <c r="O13" s="116" t="s">
        <v>1940</v>
      </c>
      <c r="P13" s="116" t="s">
        <v>1940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425781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124</v>
      </c>
      <c r="B1" s="36" t="s" vm="1">
        <v>191</v>
      </c>
    </row>
    <row r="2" spans="1:17">
      <c r="A2" s="36" t="s">
        <v>123</v>
      </c>
      <c r="B2" s="36" t="s">
        <v>192</v>
      </c>
    </row>
    <row r="3" spans="1:17">
      <c r="A3" s="36" t="s">
        <v>125</v>
      </c>
      <c r="B3" s="36" t="s">
        <v>193</v>
      </c>
    </row>
    <row r="4" spans="1:17">
      <c r="A4" s="36" t="s">
        <v>126</v>
      </c>
      <c r="B4" s="36">
        <v>2142</v>
      </c>
    </row>
    <row r="5" spans="1:17" s="3" customFormat="1">
      <c r="A5" s="37" t="s">
        <v>96</v>
      </c>
      <c r="B5" s="38" t="s">
        <v>153</v>
      </c>
      <c r="C5" s="38" t="s">
        <v>34</v>
      </c>
      <c r="D5" s="38" t="s">
        <v>97</v>
      </c>
      <c r="E5" s="38" t="s">
        <v>14</v>
      </c>
      <c r="F5" s="38" t="s">
        <v>84</v>
      </c>
      <c r="G5" s="38" t="s">
        <v>50</v>
      </c>
      <c r="H5" s="38" t="s">
        <v>17</v>
      </c>
      <c r="I5" s="38" t="s">
        <v>190</v>
      </c>
      <c r="J5" s="38" t="s">
        <v>83</v>
      </c>
      <c r="K5" s="38" t="s">
        <v>29</v>
      </c>
      <c r="L5" s="38" t="s">
        <v>18</v>
      </c>
      <c r="M5" s="38" t="s">
        <v>169</v>
      </c>
      <c r="N5" s="38" t="s">
        <v>168</v>
      </c>
      <c r="O5" s="38" t="s">
        <v>91</v>
      </c>
      <c r="P5" s="38" t="s">
        <v>127</v>
      </c>
      <c r="Q5" s="40" t="s">
        <v>129</v>
      </c>
    </row>
    <row r="6" spans="1:17" s="3" customFormat="1">
      <c r="A6" s="109" t="s">
        <v>1940</v>
      </c>
      <c r="B6" s="131" t="s">
        <v>1940</v>
      </c>
      <c r="C6" s="110" t="s">
        <v>1940</v>
      </c>
      <c r="D6" s="110" t="s">
        <v>1940</v>
      </c>
      <c r="E6" s="110" t="s">
        <v>1940</v>
      </c>
      <c r="F6" s="12" t="s">
        <v>21</v>
      </c>
      <c r="G6" s="110" t="s">
        <v>1940</v>
      </c>
      <c r="H6" s="12" t="s">
        <v>20</v>
      </c>
      <c r="I6" s="110" t="s">
        <v>1940</v>
      </c>
      <c r="J6" s="110" t="s">
        <v>1940</v>
      </c>
      <c r="K6" s="12" t="s">
        <v>19</v>
      </c>
      <c r="L6" s="12" t="s">
        <v>19</v>
      </c>
      <c r="M6" s="12" t="s">
        <v>176</v>
      </c>
      <c r="N6" s="110" t="s">
        <v>1940</v>
      </c>
      <c r="O6" s="12" t="s">
        <v>172</v>
      </c>
      <c r="P6" s="12" t="s">
        <v>19</v>
      </c>
      <c r="Q6" s="13" t="s">
        <v>19</v>
      </c>
    </row>
    <row r="7" spans="1:17" s="4" customFormat="1" ht="20.25">
      <c r="A7" s="111" t="s">
        <v>1940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93</v>
      </c>
      <c r="Q7" s="15" t="s">
        <v>94</v>
      </c>
    </row>
    <row r="8" spans="1:17" s="4" customFormat="1" ht="20.25">
      <c r="A8" s="83" t="s">
        <v>1889</v>
      </c>
      <c r="B8" s="116" t="s">
        <v>1940</v>
      </c>
      <c r="C8" s="116" t="s">
        <v>1940</v>
      </c>
      <c r="D8" s="116" t="s">
        <v>1940</v>
      </c>
      <c r="E8" s="116" t="s">
        <v>1940</v>
      </c>
      <c r="F8" s="116" t="s">
        <v>1940</v>
      </c>
      <c r="G8" s="116" t="s">
        <v>1940</v>
      </c>
      <c r="H8" s="116" t="s">
        <v>1940</v>
      </c>
      <c r="I8" s="116" t="s">
        <v>1940</v>
      </c>
      <c r="J8" s="116" t="s">
        <v>1940</v>
      </c>
      <c r="K8" s="116" t="s">
        <v>1940</v>
      </c>
      <c r="L8" s="116" t="s">
        <v>1940</v>
      </c>
      <c r="M8" s="116" t="s">
        <v>1940</v>
      </c>
      <c r="N8" s="116" t="s">
        <v>1940</v>
      </c>
      <c r="O8" s="84">
        <v>0</v>
      </c>
      <c r="P8" s="85">
        <v>0</v>
      </c>
      <c r="Q8" s="85">
        <v>0</v>
      </c>
    </row>
    <row r="9" spans="1:17">
      <c r="A9" s="86" t="s">
        <v>184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116" t="s">
        <v>1940</v>
      </c>
      <c r="N9" s="116" t="s">
        <v>1940</v>
      </c>
      <c r="O9" s="116" t="s">
        <v>1940</v>
      </c>
      <c r="P9" s="116" t="s">
        <v>1940</v>
      </c>
      <c r="Q9" s="116" t="s">
        <v>1940</v>
      </c>
    </row>
    <row r="10" spans="1:17">
      <c r="A10" s="86" t="s">
        <v>92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  <c r="P10" s="116" t="s">
        <v>1940</v>
      </c>
      <c r="Q10" s="116" t="s">
        <v>1940</v>
      </c>
    </row>
    <row r="11" spans="1:17">
      <c r="A11" s="86" t="s">
        <v>167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  <c r="P11" s="116" t="s">
        <v>1940</v>
      </c>
      <c r="Q11" s="116" t="s">
        <v>1940</v>
      </c>
    </row>
    <row r="12" spans="1:17">
      <c r="A12" s="86" t="s">
        <v>175</v>
      </c>
      <c r="B12" s="116" t="s">
        <v>1940</v>
      </c>
      <c r="C12" s="116" t="s">
        <v>1940</v>
      </c>
      <c r="D12" s="116" t="s">
        <v>1940</v>
      </c>
      <c r="E12" s="116" t="s">
        <v>1940</v>
      </c>
      <c r="F12" s="116" t="s">
        <v>1940</v>
      </c>
      <c r="G12" s="116" t="s">
        <v>1940</v>
      </c>
      <c r="H12" s="116" t="s">
        <v>1940</v>
      </c>
      <c r="I12" s="116" t="s">
        <v>1940</v>
      </c>
      <c r="J12" s="116" t="s">
        <v>1940</v>
      </c>
      <c r="K12" s="116" t="s">
        <v>1940</v>
      </c>
      <c r="L12" s="116" t="s">
        <v>1940</v>
      </c>
      <c r="M12" s="116" t="s">
        <v>1940</v>
      </c>
      <c r="N12" s="116" t="s">
        <v>1940</v>
      </c>
      <c r="O12" s="116" t="s">
        <v>1940</v>
      </c>
      <c r="P12" s="116" t="s">
        <v>1940</v>
      </c>
      <c r="Q12" s="116" t="s">
        <v>1940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3" type="noConversion"/>
  <conditionalFormatting sqref="A13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425781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124</v>
      </c>
      <c r="B1" s="36" t="s" vm="1">
        <v>191</v>
      </c>
    </row>
    <row r="2" spans="1:14">
      <c r="A2" s="36" t="s">
        <v>123</v>
      </c>
      <c r="B2" s="36" t="s">
        <v>192</v>
      </c>
    </row>
    <row r="3" spans="1:14">
      <c r="A3" s="36" t="s">
        <v>125</v>
      </c>
      <c r="B3" s="36" t="s">
        <v>193</v>
      </c>
    </row>
    <row r="4" spans="1:14">
      <c r="A4" s="36" t="s">
        <v>126</v>
      </c>
      <c r="B4" s="36">
        <v>2142</v>
      </c>
    </row>
    <row r="5" spans="1:14" s="3" customFormat="1">
      <c r="A5" s="37" t="s">
        <v>96</v>
      </c>
      <c r="B5" s="38" t="s">
        <v>34</v>
      </c>
      <c r="C5" s="38" t="s">
        <v>97</v>
      </c>
      <c r="D5" s="38" t="s">
        <v>14</v>
      </c>
      <c r="E5" s="38" t="s">
        <v>50</v>
      </c>
      <c r="F5" s="38" t="s">
        <v>17</v>
      </c>
      <c r="G5" s="38" t="s">
        <v>83</v>
      </c>
      <c r="H5" s="38" t="s">
        <v>39</v>
      </c>
      <c r="I5" s="38" t="s">
        <v>18</v>
      </c>
      <c r="J5" s="38" t="s">
        <v>169</v>
      </c>
      <c r="K5" s="38" t="s">
        <v>168</v>
      </c>
      <c r="L5" s="38" t="s">
        <v>91</v>
      </c>
      <c r="M5" s="38" t="s">
        <v>127</v>
      </c>
      <c r="N5" s="40" t="s">
        <v>129</v>
      </c>
    </row>
    <row r="6" spans="1:14" s="3" customFormat="1">
      <c r="A6" s="109" t="s">
        <v>1940</v>
      </c>
      <c r="B6" s="110" t="s">
        <v>1940</v>
      </c>
      <c r="C6" s="110" t="s">
        <v>1940</v>
      </c>
      <c r="D6" s="110" t="s">
        <v>1940</v>
      </c>
      <c r="E6" s="110" t="s">
        <v>1940</v>
      </c>
      <c r="F6" s="26" t="s">
        <v>20</v>
      </c>
      <c r="G6" s="110" t="s">
        <v>1940</v>
      </c>
      <c r="H6" s="26" t="s">
        <v>19</v>
      </c>
      <c r="I6" s="26" t="s">
        <v>19</v>
      </c>
      <c r="J6" s="26" t="s">
        <v>176</v>
      </c>
      <c r="K6" s="110" t="s">
        <v>1940</v>
      </c>
      <c r="L6" s="26" t="s">
        <v>172</v>
      </c>
      <c r="M6" s="26" t="s">
        <v>19</v>
      </c>
      <c r="N6" s="13" t="s">
        <v>19</v>
      </c>
    </row>
    <row r="7" spans="1:14" s="4" customFormat="1" ht="20.25">
      <c r="A7" s="111" t="s">
        <v>1940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3" t="s">
        <v>1890</v>
      </c>
      <c r="B8" s="116" t="s">
        <v>1940</v>
      </c>
      <c r="C8" s="116" t="s">
        <v>1940</v>
      </c>
      <c r="D8" s="116" t="s">
        <v>1940</v>
      </c>
      <c r="E8" s="116" t="s">
        <v>1940</v>
      </c>
      <c r="F8" s="116" t="s">
        <v>1940</v>
      </c>
      <c r="G8" s="116" t="s">
        <v>1940</v>
      </c>
      <c r="H8" s="116" t="s">
        <v>1940</v>
      </c>
      <c r="I8" s="116" t="s">
        <v>1940</v>
      </c>
      <c r="J8" s="116" t="s">
        <v>1940</v>
      </c>
      <c r="K8" s="116" t="s">
        <v>1940</v>
      </c>
      <c r="L8" s="84">
        <v>0</v>
      </c>
      <c r="M8" s="85">
        <v>0</v>
      </c>
      <c r="N8" s="85">
        <v>0</v>
      </c>
    </row>
    <row r="9" spans="1:14">
      <c r="A9" s="86" t="s">
        <v>184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116" t="s">
        <v>1940</v>
      </c>
      <c r="N9" s="116" t="s">
        <v>1940</v>
      </c>
    </row>
    <row r="10" spans="1:14">
      <c r="A10" s="86" t="s">
        <v>92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</row>
    <row r="11" spans="1:14">
      <c r="A11" s="86" t="s">
        <v>167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</row>
    <row r="12" spans="1:14">
      <c r="A12" s="86" t="s">
        <v>175</v>
      </c>
      <c r="B12" s="116" t="s">
        <v>1940</v>
      </c>
      <c r="C12" s="116" t="s">
        <v>1940</v>
      </c>
      <c r="D12" s="116" t="s">
        <v>1940</v>
      </c>
      <c r="E12" s="116" t="s">
        <v>1940</v>
      </c>
      <c r="F12" s="116" t="s">
        <v>1940</v>
      </c>
      <c r="G12" s="116" t="s">
        <v>1940</v>
      </c>
      <c r="H12" s="116" t="s">
        <v>1940</v>
      </c>
      <c r="I12" s="116" t="s">
        <v>1940</v>
      </c>
      <c r="J12" s="116" t="s">
        <v>1940</v>
      </c>
      <c r="K12" s="116" t="s">
        <v>1940</v>
      </c>
      <c r="L12" s="116" t="s">
        <v>1940</v>
      </c>
      <c r="M12" s="116" t="s">
        <v>1940</v>
      </c>
      <c r="N12" s="116" t="s">
        <v>1940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42578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124</v>
      </c>
      <c r="B1" s="36" t="s" vm="1">
        <v>191</v>
      </c>
    </row>
    <row r="2" spans="1:9">
      <c r="A2" s="36" t="s">
        <v>123</v>
      </c>
      <c r="B2" s="36" t="s">
        <v>192</v>
      </c>
    </row>
    <row r="3" spans="1:9">
      <c r="A3" s="36" t="s">
        <v>125</v>
      </c>
      <c r="B3" s="36" t="s">
        <v>193</v>
      </c>
    </row>
    <row r="4" spans="1:9">
      <c r="A4" s="36" t="s">
        <v>126</v>
      </c>
      <c r="B4" s="36">
        <v>2142</v>
      </c>
    </row>
    <row r="5" spans="1:9" s="3" customFormat="1">
      <c r="A5" s="37" t="s">
        <v>96</v>
      </c>
      <c r="B5" s="39" t="s">
        <v>41</v>
      </c>
      <c r="C5" s="39" t="s">
        <v>68</v>
      </c>
      <c r="D5" s="39" t="s">
        <v>42</v>
      </c>
      <c r="E5" s="39" t="s">
        <v>83</v>
      </c>
      <c r="F5" s="39" t="s">
        <v>154</v>
      </c>
      <c r="G5" s="39" t="s">
        <v>127</v>
      </c>
      <c r="H5" s="39" t="s">
        <v>128</v>
      </c>
      <c r="I5" s="51" t="s">
        <v>179</v>
      </c>
    </row>
    <row r="6" spans="1:9" s="3" customFormat="1">
      <c r="A6" s="109" t="s">
        <v>1940</v>
      </c>
      <c r="B6" s="12" t="s">
        <v>21</v>
      </c>
      <c r="C6" s="110" t="s">
        <v>1940</v>
      </c>
      <c r="D6" s="12" t="s">
        <v>19</v>
      </c>
      <c r="E6" s="110" t="s">
        <v>1940</v>
      </c>
      <c r="F6" s="12" t="s">
        <v>173</v>
      </c>
      <c r="G6" s="26" t="s">
        <v>19</v>
      </c>
      <c r="H6" s="26" t="s">
        <v>19</v>
      </c>
      <c r="I6" s="132" t="s">
        <v>1940</v>
      </c>
    </row>
    <row r="7" spans="1:9" s="4" customFormat="1" ht="20.25">
      <c r="A7" s="111" t="s">
        <v>1940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3" t="s">
        <v>1891</v>
      </c>
      <c r="B8" s="116" t="s">
        <v>1940</v>
      </c>
      <c r="C8" s="116" t="s">
        <v>1940</v>
      </c>
      <c r="D8" s="116" t="s">
        <v>1940</v>
      </c>
      <c r="E8" s="116" t="s">
        <v>1940</v>
      </c>
      <c r="F8" s="84">
        <v>0</v>
      </c>
      <c r="G8" s="85">
        <v>0</v>
      </c>
      <c r="H8" s="85">
        <v>0</v>
      </c>
      <c r="I8" s="116" t="s">
        <v>1940</v>
      </c>
    </row>
    <row r="9" spans="1:9" hidden="1">
      <c r="A9" s="82"/>
      <c r="B9" s="54"/>
      <c r="C9" s="54"/>
      <c r="D9" s="54"/>
      <c r="E9" s="54"/>
      <c r="F9" s="54"/>
      <c r="G9" s="54"/>
      <c r="H9" s="54"/>
      <c r="I9" s="54"/>
    </row>
    <row r="10" spans="1:9" hidden="1">
      <c r="A10" s="82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42578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124</v>
      </c>
      <c r="B1" s="36" t="s" vm="1">
        <v>191</v>
      </c>
    </row>
    <row r="2" spans="1:10">
      <c r="A2" s="36" t="s">
        <v>123</v>
      </c>
      <c r="B2" s="36" t="s">
        <v>192</v>
      </c>
    </row>
    <row r="3" spans="1:10">
      <c r="A3" s="36" t="s">
        <v>125</v>
      </c>
      <c r="B3" s="36" t="s">
        <v>193</v>
      </c>
    </row>
    <row r="4" spans="1:10">
      <c r="A4" s="36" t="s">
        <v>126</v>
      </c>
      <c r="B4" s="36">
        <v>2142</v>
      </c>
    </row>
    <row r="5" spans="1:10" s="3" customFormat="1">
      <c r="A5" s="37" t="s">
        <v>96</v>
      </c>
      <c r="B5" s="39" t="s">
        <v>97</v>
      </c>
      <c r="C5" s="39" t="s">
        <v>14</v>
      </c>
      <c r="D5" s="39" t="s">
        <v>15</v>
      </c>
      <c r="E5" s="39" t="s">
        <v>44</v>
      </c>
      <c r="F5" s="39" t="s">
        <v>83</v>
      </c>
      <c r="G5" s="39" t="s">
        <v>40</v>
      </c>
      <c r="H5" s="39" t="s">
        <v>91</v>
      </c>
      <c r="I5" s="39" t="s">
        <v>127</v>
      </c>
      <c r="J5" s="51" t="s">
        <v>128</v>
      </c>
    </row>
    <row r="6" spans="1:10" s="3" customFormat="1">
      <c r="A6" s="109" t="s">
        <v>1940</v>
      </c>
      <c r="B6" s="131" t="s">
        <v>1940</v>
      </c>
      <c r="C6" s="110" t="s">
        <v>1940</v>
      </c>
      <c r="D6" s="110" t="s">
        <v>1940</v>
      </c>
      <c r="E6" s="12" t="s">
        <v>19</v>
      </c>
      <c r="F6" s="110" t="s">
        <v>1940</v>
      </c>
      <c r="G6" s="12" t="s">
        <v>19</v>
      </c>
      <c r="H6" s="12" t="s">
        <v>172</v>
      </c>
      <c r="I6" s="26" t="s">
        <v>19</v>
      </c>
      <c r="J6" s="13" t="s">
        <v>19</v>
      </c>
    </row>
    <row r="7" spans="1:10" s="4" customFormat="1" ht="20.25">
      <c r="A7" s="111" t="s">
        <v>1940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3" t="s">
        <v>1892</v>
      </c>
      <c r="B8" s="116" t="s">
        <v>1940</v>
      </c>
      <c r="C8" s="116" t="s">
        <v>1940</v>
      </c>
      <c r="D8" s="116" t="s">
        <v>1940</v>
      </c>
      <c r="E8" s="116" t="s">
        <v>1940</v>
      </c>
      <c r="F8" s="116" t="s">
        <v>1940</v>
      </c>
      <c r="G8" s="116" t="s">
        <v>1940</v>
      </c>
      <c r="H8" s="84">
        <v>0</v>
      </c>
      <c r="I8" s="85">
        <v>0</v>
      </c>
      <c r="J8" s="85">
        <v>0</v>
      </c>
    </row>
    <row r="9" spans="1:10" hidden="1">
      <c r="A9" s="82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82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5703125" style="2" bestFit="1" customWidth="1"/>
    <col min="2" max="2" width="49.425781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124</v>
      </c>
      <c r="B1" s="36" t="s" vm="1">
        <v>191</v>
      </c>
    </row>
    <row r="2" spans="1:14">
      <c r="A2" s="36" t="s">
        <v>123</v>
      </c>
      <c r="B2" s="36" t="s">
        <v>192</v>
      </c>
    </row>
    <row r="3" spans="1:14">
      <c r="A3" s="36" t="s">
        <v>125</v>
      </c>
      <c r="B3" s="36" t="s">
        <v>193</v>
      </c>
    </row>
    <row r="4" spans="1:14">
      <c r="A4" s="36" t="s">
        <v>126</v>
      </c>
      <c r="B4" s="36">
        <v>2142</v>
      </c>
    </row>
    <row r="5" spans="1:14" s="3" customFormat="1">
      <c r="A5" s="37" t="s">
        <v>96</v>
      </c>
      <c r="B5" s="39" t="s">
        <v>34</v>
      </c>
      <c r="C5" s="39" t="s">
        <v>14</v>
      </c>
      <c r="D5" s="39" t="s">
        <v>15</v>
      </c>
      <c r="E5" s="39" t="s">
        <v>44</v>
      </c>
      <c r="F5" s="39" t="s">
        <v>83</v>
      </c>
      <c r="G5" s="39" t="s">
        <v>40</v>
      </c>
      <c r="H5" s="39" t="s">
        <v>91</v>
      </c>
      <c r="I5" s="39" t="s">
        <v>127</v>
      </c>
      <c r="J5" s="41" t="s">
        <v>128</v>
      </c>
    </row>
    <row r="6" spans="1:14" s="3" customFormat="1">
      <c r="A6" s="109" t="s">
        <v>1940</v>
      </c>
      <c r="B6" s="110" t="s">
        <v>1940</v>
      </c>
      <c r="C6" s="110" t="s">
        <v>1940</v>
      </c>
      <c r="D6" s="110" t="s">
        <v>1940</v>
      </c>
      <c r="E6" s="12" t="s">
        <v>19</v>
      </c>
      <c r="F6" s="110" t="s">
        <v>1940</v>
      </c>
      <c r="G6" s="12" t="s">
        <v>19</v>
      </c>
      <c r="H6" s="12" t="s">
        <v>172</v>
      </c>
      <c r="I6" s="26" t="s">
        <v>19</v>
      </c>
      <c r="J6" s="13" t="s">
        <v>19</v>
      </c>
    </row>
    <row r="7" spans="1:14" s="4" customFormat="1" ht="20.25">
      <c r="A7" s="111" t="s">
        <v>1940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96" t="s">
        <v>43</v>
      </c>
      <c r="B8" s="133" t="s">
        <v>1940</v>
      </c>
      <c r="C8" s="133" t="s">
        <v>1940</v>
      </c>
      <c r="D8" s="133" t="s">
        <v>1940</v>
      </c>
      <c r="E8" s="133" t="s">
        <v>1940</v>
      </c>
      <c r="F8" s="133" t="s">
        <v>1940</v>
      </c>
      <c r="G8" s="133" t="s">
        <v>1940</v>
      </c>
      <c r="H8" s="75">
        <f>H9+H13</f>
        <v>125.15304932561615</v>
      </c>
      <c r="I8" s="92">
        <f>IFERROR(H8/$H$8,0)</f>
        <v>1</v>
      </c>
      <c r="J8" s="92">
        <f>H8/'סכום נכסי הקרן'!$C$41</f>
        <v>3.301880551751856E-5</v>
      </c>
      <c r="N8" s="1"/>
    </row>
    <row r="9" spans="1:14">
      <c r="A9" s="93" t="s">
        <v>163</v>
      </c>
      <c r="B9" s="133" t="s">
        <v>1940</v>
      </c>
      <c r="C9" s="133" t="s">
        <v>1940</v>
      </c>
      <c r="D9" s="133" t="s">
        <v>1940</v>
      </c>
      <c r="E9" s="133" t="s">
        <v>1940</v>
      </c>
      <c r="F9" s="133" t="s">
        <v>1940</v>
      </c>
      <c r="G9" s="133" t="s">
        <v>1940</v>
      </c>
      <c r="H9" s="75">
        <f>SUM(H10:H12)</f>
        <v>-33.870480664383862</v>
      </c>
      <c r="I9" s="92">
        <f t="shared" ref="I9:I10" si="0">IFERROR(H9/$H$8,0)</f>
        <v>-0.27063248436130033</v>
      </c>
      <c r="J9" s="92">
        <f>H9/'סכום נכסי הקרן'!$C$41</f>
        <v>-8.9359613678486574E-6</v>
      </c>
    </row>
    <row r="10" spans="1:14">
      <c r="A10" s="59" t="s">
        <v>1883</v>
      </c>
      <c r="B10" s="54" t="s">
        <v>1884</v>
      </c>
      <c r="C10" s="54" t="s">
        <v>1002</v>
      </c>
      <c r="D10" s="116" t="s">
        <v>1940</v>
      </c>
      <c r="E10" s="73">
        <v>0</v>
      </c>
      <c r="F10" s="65" t="s">
        <v>111</v>
      </c>
      <c r="G10" s="73">
        <v>0</v>
      </c>
      <c r="H10" s="66">
        <v>-233.42133392400001</v>
      </c>
      <c r="I10" s="68">
        <f t="shared" si="0"/>
        <v>-1.8650870688471803</v>
      </c>
      <c r="J10" s="68">
        <f>H10/'סכום נכסי הקרן'!$C$41</f>
        <v>-6.1582947199503789E-5</v>
      </c>
    </row>
    <row r="11" spans="1:14">
      <c r="A11" s="59" t="s">
        <v>1330</v>
      </c>
      <c r="B11" s="54">
        <v>9922</v>
      </c>
      <c r="C11" s="54" t="s">
        <v>1002</v>
      </c>
      <c r="D11" s="116" t="s">
        <v>1940</v>
      </c>
      <c r="E11" s="73">
        <v>0</v>
      </c>
      <c r="F11" s="65" t="s">
        <v>110</v>
      </c>
      <c r="G11" s="73">
        <v>0</v>
      </c>
      <c r="H11" s="66">
        <v>188.38757999999999</v>
      </c>
      <c r="I11" s="68">
        <f t="shared" ref="I11" si="1">IFERROR(H11/$H$8,0)</f>
        <v>1.5052576107024271</v>
      </c>
      <c r="J11" s="68">
        <f>H11/'סכום נכסי הקרן'!$C$41</f>
        <v>4.9701808301548101E-5</v>
      </c>
    </row>
    <row r="12" spans="1:14">
      <c r="A12" s="59" t="s">
        <v>1938</v>
      </c>
      <c r="B12" s="54">
        <v>9483</v>
      </c>
      <c r="C12" s="54" t="s">
        <v>1002</v>
      </c>
      <c r="D12" s="116" t="s">
        <v>1940</v>
      </c>
      <c r="E12" s="73">
        <v>0</v>
      </c>
      <c r="F12" s="65" t="s">
        <v>110</v>
      </c>
      <c r="G12" s="73">
        <v>0</v>
      </c>
      <c r="H12" s="66">
        <v>11.16327325961616</v>
      </c>
      <c r="I12" s="94">
        <f t="shared" ref="I12:I13" si="2">IFERROR(H12/$H$8,0)</f>
        <v>8.9196973783452801E-2</v>
      </c>
      <c r="J12" s="68">
        <f>H12/'סכום נכסי הקרן'!$C$41</f>
        <v>2.9451775301070296E-6</v>
      </c>
    </row>
    <row r="13" spans="1:14">
      <c r="A13" s="95" t="s">
        <v>162</v>
      </c>
      <c r="B13" s="116" t="s">
        <v>1940</v>
      </c>
      <c r="C13" s="116" t="s">
        <v>1940</v>
      </c>
      <c r="D13" s="116" t="s">
        <v>1940</v>
      </c>
      <c r="E13" s="116" t="s">
        <v>1940</v>
      </c>
      <c r="F13" s="116" t="s">
        <v>1940</v>
      </c>
      <c r="G13" s="116" t="s">
        <v>1940</v>
      </c>
      <c r="H13" s="75">
        <f>H14</f>
        <v>159.02352999000001</v>
      </c>
      <c r="I13" s="92">
        <f t="shared" si="2"/>
        <v>1.2706324843613004</v>
      </c>
      <c r="J13" s="92">
        <f>H13/'סכום נכסי הקרן'!$C$41</f>
        <v>4.1954766885367213E-5</v>
      </c>
    </row>
    <row r="14" spans="1:14">
      <c r="A14" s="59" t="s">
        <v>1939</v>
      </c>
      <c r="B14" s="54">
        <v>8397</v>
      </c>
      <c r="C14" s="54" t="s">
        <v>1002</v>
      </c>
      <c r="D14" s="116" t="s">
        <v>1940</v>
      </c>
      <c r="E14" s="73">
        <v>0</v>
      </c>
      <c r="F14" s="65" t="s">
        <v>110</v>
      </c>
      <c r="G14" s="73">
        <v>0</v>
      </c>
      <c r="H14" s="66">
        <v>159.02352999000001</v>
      </c>
      <c r="I14" s="94">
        <v>1</v>
      </c>
      <c r="J14" s="68">
        <f>H14/'סכום נכסי הקרן'!$C$41</f>
        <v>4.1954766885367213E-5</v>
      </c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D604" s="16"/>
      <c r="F604" s="16"/>
    </row>
    <row r="605" spans="3:7" hidden="1">
      <c r="D605" s="16"/>
      <c r="F605" s="16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F1:F10 C1:E11 G1:XFD11 B5:B1048576 A1:A1048576 C12:AY1048576 BA12:XFD1048576 AZ12:AZ9999 AZ10001:AZ1048576" xr:uid="{00000000-0002-0000-19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2.140625" style="2" bestFit="1" customWidth="1"/>
    <col min="2" max="2" width="49.425781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124</v>
      </c>
      <c r="B1" s="36" t="s" vm="1">
        <v>191</v>
      </c>
    </row>
    <row r="2" spans="1:5">
      <c r="A2" s="36" t="s">
        <v>123</v>
      </c>
      <c r="B2" s="36" t="s">
        <v>192</v>
      </c>
    </row>
    <row r="3" spans="1:5">
      <c r="A3" s="36" t="s">
        <v>125</v>
      </c>
      <c r="B3" s="36" t="s">
        <v>193</v>
      </c>
    </row>
    <row r="4" spans="1:5">
      <c r="A4" s="36" t="s">
        <v>126</v>
      </c>
      <c r="B4" s="36">
        <v>2142</v>
      </c>
    </row>
    <row r="5" spans="1:5" s="3" customFormat="1">
      <c r="A5" s="37" t="s">
        <v>96</v>
      </c>
      <c r="B5" s="42" t="s">
        <v>88</v>
      </c>
      <c r="C5" s="43" t="s">
        <v>87</v>
      </c>
    </row>
    <row r="6" spans="1:5" s="3" customFormat="1">
      <c r="A6" s="109" t="s">
        <v>1940</v>
      </c>
      <c r="B6" s="26" t="s">
        <v>172</v>
      </c>
      <c r="C6" s="13" t="s">
        <v>21</v>
      </c>
    </row>
    <row r="7" spans="1:5" s="4" customFormat="1" ht="20.25">
      <c r="A7" s="111" t="s">
        <v>1940</v>
      </c>
      <c r="B7" s="14" t="s">
        <v>0</v>
      </c>
      <c r="C7" s="15" t="s">
        <v>1</v>
      </c>
    </row>
    <row r="8" spans="1:5" s="4" customFormat="1" ht="20.25">
      <c r="A8" s="62" t="s">
        <v>1893</v>
      </c>
      <c r="B8" s="63">
        <v>8600.0797471547339</v>
      </c>
      <c r="C8" s="113" t="s">
        <v>1940</v>
      </c>
    </row>
    <row r="9" spans="1:5">
      <c r="A9" s="56" t="s">
        <v>22</v>
      </c>
      <c r="B9" s="63">
        <v>2203.290928058088</v>
      </c>
      <c r="C9" s="113" t="s">
        <v>1940</v>
      </c>
    </row>
    <row r="10" spans="1:5">
      <c r="A10" s="58" t="s">
        <v>1900</v>
      </c>
      <c r="B10" s="66">
        <v>24.429560003077011</v>
      </c>
      <c r="C10" s="72">
        <v>45640</v>
      </c>
      <c r="D10" s="3"/>
      <c r="E10" s="3"/>
    </row>
    <row r="11" spans="1:5">
      <c r="A11" s="58" t="s">
        <v>1901</v>
      </c>
      <c r="B11" s="66">
        <v>226.31949282437031</v>
      </c>
      <c r="C11" s="72">
        <v>46772</v>
      </c>
      <c r="D11" s="3"/>
      <c r="E11" s="3"/>
    </row>
    <row r="12" spans="1:5">
      <c r="A12" s="58" t="s">
        <v>1335</v>
      </c>
      <c r="B12" s="66">
        <v>139.25653002628823</v>
      </c>
      <c r="C12" s="72">
        <v>48274</v>
      </c>
    </row>
    <row r="13" spans="1:5">
      <c r="A13" s="58" t="s">
        <v>1336</v>
      </c>
      <c r="B13" s="66">
        <v>73.311822572918857</v>
      </c>
      <c r="C13" s="72">
        <v>48274</v>
      </c>
      <c r="D13" s="3"/>
      <c r="E13" s="3"/>
    </row>
    <row r="14" spans="1:5">
      <c r="A14" s="58" t="s">
        <v>1902</v>
      </c>
      <c r="B14" s="66">
        <v>32.719768698969112</v>
      </c>
      <c r="C14" s="72">
        <v>46054</v>
      </c>
      <c r="D14" s="3"/>
      <c r="E14" s="3"/>
    </row>
    <row r="15" spans="1:5">
      <c r="A15" s="58" t="s">
        <v>1903</v>
      </c>
      <c r="B15" s="66">
        <v>30.651203444423185</v>
      </c>
      <c r="C15" s="72">
        <v>47209</v>
      </c>
    </row>
    <row r="16" spans="1:5">
      <c r="A16" s="58" t="s">
        <v>1341</v>
      </c>
      <c r="B16" s="66">
        <v>370.67150792665876</v>
      </c>
      <c r="C16" s="72">
        <v>48297</v>
      </c>
    </row>
    <row r="17" spans="1:3">
      <c r="A17" s="58" t="s">
        <v>1904</v>
      </c>
      <c r="B17" s="66">
        <v>117.76310960736853</v>
      </c>
      <c r="C17" s="72">
        <v>47209</v>
      </c>
    </row>
    <row r="18" spans="1:3">
      <c r="A18" s="58" t="s">
        <v>1905</v>
      </c>
      <c r="B18" s="66">
        <v>321.67924599024502</v>
      </c>
      <c r="C18" s="72">
        <v>47308</v>
      </c>
    </row>
    <row r="19" spans="1:3">
      <c r="A19" s="58" t="s">
        <v>1906</v>
      </c>
      <c r="B19" s="66">
        <v>302.57967925332298</v>
      </c>
      <c r="C19" s="72">
        <v>50770</v>
      </c>
    </row>
    <row r="20" spans="1:3">
      <c r="A20" s="58" t="s">
        <v>1343</v>
      </c>
      <c r="B20" s="66">
        <v>37.208704797699241</v>
      </c>
      <c r="C20" s="72">
        <v>46752</v>
      </c>
    </row>
    <row r="21" spans="1:3">
      <c r="A21" s="58" t="s">
        <v>1344</v>
      </c>
      <c r="B21" s="66">
        <v>317.88349155301074</v>
      </c>
      <c r="C21" s="72">
        <v>48233</v>
      </c>
    </row>
    <row r="22" spans="1:3">
      <c r="A22" s="58" t="s">
        <v>1345</v>
      </c>
      <c r="B22" s="66">
        <v>21.117861133457627</v>
      </c>
      <c r="C22" s="72">
        <v>45322</v>
      </c>
    </row>
    <row r="23" spans="1:3">
      <c r="A23" s="58" t="s">
        <v>1907</v>
      </c>
      <c r="B23" s="66">
        <v>2.1089965045501997</v>
      </c>
      <c r="C23" s="72">
        <v>48944</v>
      </c>
    </row>
    <row r="24" spans="1:3">
      <c r="A24" s="58" t="s">
        <v>1908</v>
      </c>
      <c r="B24" s="66">
        <v>106.53465515603718</v>
      </c>
      <c r="C24" s="72">
        <v>48212</v>
      </c>
    </row>
    <row r="25" spans="1:3">
      <c r="A25" s="58" t="s">
        <v>1909</v>
      </c>
      <c r="B25" s="66">
        <v>78.92830622940528</v>
      </c>
      <c r="C25" s="72">
        <v>48212</v>
      </c>
    </row>
    <row r="26" spans="1:3">
      <c r="A26" s="58" t="s">
        <v>1910</v>
      </c>
      <c r="B26" s="66">
        <v>0.12699233628560583</v>
      </c>
      <c r="C26" s="72">
        <v>46234</v>
      </c>
    </row>
    <row r="27" spans="1:3">
      <c r="A27" s="56" t="s">
        <v>30</v>
      </c>
      <c r="B27" s="63">
        <v>6396.7888190966451</v>
      </c>
      <c r="C27" s="113" t="s">
        <v>1940</v>
      </c>
    </row>
    <row r="28" spans="1:3">
      <c r="A28" s="58" t="s">
        <v>1911</v>
      </c>
      <c r="B28" s="66">
        <v>404.50458621758423</v>
      </c>
      <c r="C28" s="72">
        <v>47201</v>
      </c>
    </row>
    <row r="29" spans="1:3">
      <c r="A29" s="58" t="s">
        <v>1365</v>
      </c>
      <c r="B29" s="66">
        <v>136.52874384558319</v>
      </c>
      <c r="C29" s="72">
        <v>47848</v>
      </c>
    </row>
    <row r="30" spans="1:3">
      <c r="A30" s="58" t="s">
        <v>1347</v>
      </c>
      <c r="B30" s="66">
        <v>558.57583387242312</v>
      </c>
      <c r="C30" s="72">
        <v>47398</v>
      </c>
    </row>
    <row r="31" spans="1:3">
      <c r="A31" s="58" t="s">
        <v>1366</v>
      </c>
      <c r="B31" s="66">
        <v>272.88837187836805</v>
      </c>
      <c r="C31" s="72">
        <v>48757</v>
      </c>
    </row>
    <row r="32" spans="1:3">
      <c r="A32" s="58" t="s">
        <v>1912</v>
      </c>
      <c r="B32" s="66">
        <v>1.2368574214051604</v>
      </c>
      <c r="C32" s="72">
        <v>48122</v>
      </c>
    </row>
    <row r="33" spans="1:3">
      <c r="A33" s="58" t="s">
        <v>1913</v>
      </c>
      <c r="B33" s="66">
        <v>343.21440842856566</v>
      </c>
      <c r="C33" s="72">
        <v>48395</v>
      </c>
    </row>
    <row r="34" spans="1:3">
      <c r="A34" s="58" t="s">
        <v>1350</v>
      </c>
      <c r="B34" s="66">
        <v>111.09296653642033</v>
      </c>
      <c r="C34" s="72">
        <v>48395</v>
      </c>
    </row>
    <row r="35" spans="1:3">
      <c r="A35" s="58" t="s">
        <v>1914</v>
      </c>
      <c r="B35" s="66">
        <v>489.91795017636053</v>
      </c>
      <c r="C35" s="72">
        <v>48669</v>
      </c>
    </row>
    <row r="36" spans="1:3">
      <c r="A36" s="58" t="s">
        <v>1915</v>
      </c>
      <c r="B36" s="66">
        <v>506.15892197960261</v>
      </c>
      <c r="C36" s="72">
        <v>46933</v>
      </c>
    </row>
    <row r="37" spans="1:3">
      <c r="A37" s="58" t="s">
        <v>1916</v>
      </c>
      <c r="B37" s="66">
        <v>777.22285410008988</v>
      </c>
      <c r="C37" s="72">
        <v>48693</v>
      </c>
    </row>
    <row r="38" spans="1:3">
      <c r="A38" s="58" t="s">
        <v>1917</v>
      </c>
      <c r="B38" s="66">
        <v>536.46246368411676</v>
      </c>
      <c r="C38" s="72">
        <v>48332</v>
      </c>
    </row>
    <row r="39" spans="1:3">
      <c r="A39" s="58" t="s">
        <v>1918</v>
      </c>
      <c r="B39" s="66">
        <v>2.122074650121057</v>
      </c>
      <c r="C39" s="72">
        <v>48944</v>
      </c>
    </row>
    <row r="40" spans="1:3">
      <c r="A40" s="58" t="s">
        <v>1919</v>
      </c>
      <c r="B40" s="66">
        <v>324.45320925569814</v>
      </c>
      <c r="C40" s="72">
        <v>48760</v>
      </c>
    </row>
    <row r="41" spans="1:3">
      <c r="A41" s="58" t="s">
        <v>1379</v>
      </c>
      <c r="B41" s="66">
        <v>350.05458877873474</v>
      </c>
      <c r="C41" s="72">
        <v>48180</v>
      </c>
    </row>
    <row r="42" spans="1:3">
      <c r="A42" s="58" t="s">
        <v>1920</v>
      </c>
      <c r="B42" s="66">
        <v>321.5583220331697</v>
      </c>
      <c r="C42" s="72">
        <v>47848</v>
      </c>
    </row>
    <row r="43" spans="1:3">
      <c r="A43" s="58" t="s">
        <v>1921</v>
      </c>
      <c r="B43" s="66">
        <v>103.80194773477872</v>
      </c>
      <c r="C43" s="72">
        <v>46938</v>
      </c>
    </row>
    <row r="44" spans="1:3">
      <c r="A44" s="58" t="s">
        <v>1922</v>
      </c>
      <c r="B44" s="66">
        <v>202.19227522979861</v>
      </c>
      <c r="C44" s="72">
        <v>46201</v>
      </c>
    </row>
    <row r="45" spans="1:3">
      <c r="A45" s="58" t="s">
        <v>1923</v>
      </c>
      <c r="B45" s="66">
        <v>524.26585766703204</v>
      </c>
      <c r="C45" s="72">
        <v>48944</v>
      </c>
    </row>
    <row r="46" spans="1:3">
      <c r="A46" s="58" t="s">
        <v>1924</v>
      </c>
      <c r="B46" s="66">
        <v>1.2969984246488111</v>
      </c>
      <c r="C46" s="72">
        <v>46082</v>
      </c>
    </row>
    <row r="47" spans="1:3">
      <c r="A47" s="58" t="s">
        <v>1925</v>
      </c>
      <c r="B47" s="66">
        <v>176.16013008085042</v>
      </c>
      <c r="C47" s="72">
        <v>47236</v>
      </c>
    </row>
    <row r="48" spans="1:3">
      <c r="A48" s="58" t="s">
        <v>1926</v>
      </c>
      <c r="B48" s="66">
        <v>253.07945710129229</v>
      </c>
      <c r="C48" s="72">
        <v>46933</v>
      </c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9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124</v>
      </c>
      <c r="B1" s="36" t="s" vm="1">
        <v>191</v>
      </c>
    </row>
    <row r="2" spans="1:15">
      <c r="A2" s="36" t="s">
        <v>123</v>
      </c>
      <c r="B2" s="36" t="s">
        <v>192</v>
      </c>
    </row>
    <row r="3" spans="1:15">
      <c r="A3" s="36" t="s">
        <v>125</v>
      </c>
      <c r="B3" s="36" t="s">
        <v>193</v>
      </c>
    </row>
    <row r="4" spans="1:15">
      <c r="A4" s="36" t="s">
        <v>126</v>
      </c>
      <c r="B4" s="36">
        <v>2142</v>
      </c>
    </row>
    <row r="5" spans="1:15" s="3" customFormat="1">
      <c r="A5" s="37" t="s">
        <v>96</v>
      </c>
      <c r="B5" s="38" t="s">
        <v>34</v>
      </c>
      <c r="C5" s="38" t="s">
        <v>49</v>
      </c>
      <c r="D5" s="38" t="s">
        <v>14</v>
      </c>
      <c r="E5" s="38" t="s">
        <v>50</v>
      </c>
      <c r="F5" s="38" t="s">
        <v>84</v>
      </c>
      <c r="G5" s="38" t="s">
        <v>17</v>
      </c>
      <c r="H5" s="38" t="s">
        <v>83</v>
      </c>
      <c r="I5" s="38" t="s">
        <v>16</v>
      </c>
      <c r="J5" s="38" t="s">
        <v>150</v>
      </c>
      <c r="K5" s="38" t="s">
        <v>174</v>
      </c>
      <c r="L5" s="38" t="s">
        <v>151</v>
      </c>
      <c r="M5" s="38" t="s">
        <v>45</v>
      </c>
      <c r="N5" s="38" t="s">
        <v>127</v>
      </c>
      <c r="O5" s="40" t="s">
        <v>129</v>
      </c>
    </row>
    <row r="6" spans="1:15" s="3" customFormat="1">
      <c r="A6" s="109" t="s">
        <v>1940</v>
      </c>
      <c r="B6" s="110" t="s">
        <v>1940</v>
      </c>
      <c r="C6" s="110" t="s">
        <v>1940</v>
      </c>
      <c r="D6" s="110" t="s">
        <v>1940</v>
      </c>
      <c r="E6" s="110" t="s">
        <v>1940</v>
      </c>
      <c r="F6" s="26" t="s">
        <v>21</v>
      </c>
      <c r="G6" s="26" t="s">
        <v>20</v>
      </c>
      <c r="H6" s="110" t="s">
        <v>1940</v>
      </c>
      <c r="I6" s="26" t="s">
        <v>19</v>
      </c>
      <c r="J6" s="26" t="s">
        <v>19</v>
      </c>
      <c r="K6" s="26" t="s">
        <v>176</v>
      </c>
      <c r="L6" s="26" t="s">
        <v>172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1" t="s">
        <v>1940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1894</v>
      </c>
      <c r="B8" s="116" t="s">
        <v>1940</v>
      </c>
      <c r="C8" s="116" t="s">
        <v>1940</v>
      </c>
      <c r="D8" s="116" t="s">
        <v>1940</v>
      </c>
      <c r="E8" s="116" t="s">
        <v>1940</v>
      </c>
      <c r="F8" s="116" t="s">
        <v>1940</v>
      </c>
      <c r="G8" s="116" t="s">
        <v>1940</v>
      </c>
      <c r="H8" s="116" t="s">
        <v>1940</v>
      </c>
      <c r="I8" s="116" t="s">
        <v>1940</v>
      </c>
      <c r="J8" s="116" t="s">
        <v>1940</v>
      </c>
      <c r="K8" s="116" t="s">
        <v>1940</v>
      </c>
      <c r="L8" s="84">
        <v>0</v>
      </c>
      <c r="M8" s="116" t="s">
        <v>1940</v>
      </c>
      <c r="N8" s="85">
        <v>0</v>
      </c>
      <c r="O8" s="85">
        <v>0</v>
      </c>
    </row>
    <row r="9" spans="1:15">
      <c r="A9" s="86" t="s">
        <v>184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116" t="s">
        <v>1940</v>
      </c>
      <c r="N9" s="116" t="s">
        <v>1940</v>
      </c>
      <c r="O9" s="116" t="s">
        <v>1940</v>
      </c>
    </row>
    <row r="10" spans="1:15">
      <c r="A10" s="86" t="s">
        <v>92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</row>
    <row r="11" spans="1:15">
      <c r="A11" s="86" t="s">
        <v>175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9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124</v>
      </c>
      <c r="B1" s="36" t="s" vm="1">
        <v>191</v>
      </c>
    </row>
    <row r="2" spans="1:15">
      <c r="A2" s="36" t="s">
        <v>123</v>
      </c>
      <c r="B2" s="36" t="s">
        <v>192</v>
      </c>
    </row>
    <row r="3" spans="1:15">
      <c r="A3" s="36" t="s">
        <v>125</v>
      </c>
      <c r="B3" s="36" t="s">
        <v>193</v>
      </c>
    </row>
    <row r="4" spans="1:15">
      <c r="A4" s="36" t="s">
        <v>126</v>
      </c>
      <c r="B4" s="36">
        <v>2142</v>
      </c>
    </row>
    <row r="5" spans="1:15" s="3" customFormat="1">
      <c r="A5" s="37" t="s">
        <v>96</v>
      </c>
      <c r="B5" s="38" t="s">
        <v>34</v>
      </c>
      <c r="C5" s="38" t="s">
        <v>49</v>
      </c>
      <c r="D5" s="38" t="s">
        <v>14</v>
      </c>
      <c r="E5" s="38" t="s">
        <v>50</v>
      </c>
      <c r="F5" s="38" t="s">
        <v>84</v>
      </c>
      <c r="G5" s="38" t="s">
        <v>17</v>
      </c>
      <c r="H5" s="38" t="s">
        <v>83</v>
      </c>
      <c r="I5" s="38" t="s">
        <v>16</v>
      </c>
      <c r="J5" s="38" t="s">
        <v>150</v>
      </c>
      <c r="K5" s="38" t="s">
        <v>169</v>
      </c>
      <c r="L5" s="38" t="s">
        <v>151</v>
      </c>
      <c r="M5" s="38" t="s">
        <v>45</v>
      </c>
      <c r="N5" s="38" t="s">
        <v>127</v>
      </c>
      <c r="O5" s="40" t="s">
        <v>129</v>
      </c>
    </row>
    <row r="6" spans="1:15" s="3" customFormat="1">
      <c r="A6" s="109" t="s">
        <v>1940</v>
      </c>
      <c r="B6" s="110" t="s">
        <v>1940</v>
      </c>
      <c r="C6" s="110" t="s">
        <v>1940</v>
      </c>
      <c r="D6" s="110" t="s">
        <v>1940</v>
      </c>
      <c r="E6" s="110" t="s">
        <v>1940</v>
      </c>
      <c r="F6" s="26" t="s">
        <v>21</v>
      </c>
      <c r="G6" s="26" t="s">
        <v>20</v>
      </c>
      <c r="H6" s="110" t="s">
        <v>1940</v>
      </c>
      <c r="I6" s="26" t="s">
        <v>19</v>
      </c>
      <c r="J6" s="26" t="s">
        <v>19</v>
      </c>
      <c r="K6" s="26" t="s">
        <v>176</v>
      </c>
      <c r="L6" s="26" t="s">
        <v>172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1" t="s">
        <v>1940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1895</v>
      </c>
      <c r="B8" s="116" t="s">
        <v>1940</v>
      </c>
      <c r="C8" s="116" t="s">
        <v>1940</v>
      </c>
      <c r="D8" s="116" t="s">
        <v>1940</v>
      </c>
      <c r="E8" s="116" t="s">
        <v>1940</v>
      </c>
      <c r="F8" s="116" t="s">
        <v>1940</v>
      </c>
      <c r="G8" s="116" t="s">
        <v>1940</v>
      </c>
      <c r="H8" s="116" t="s">
        <v>1940</v>
      </c>
      <c r="I8" s="116" t="s">
        <v>1940</v>
      </c>
      <c r="J8" s="116" t="s">
        <v>1940</v>
      </c>
      <c r="K8" s="116" t="s">
        <v>1940</v>
      </c>
      <c r="L8" s="84">
        <v>0</v>
      </c>
      <c r="M8" s="116" t="s">
        <v>1940</v>
      </c>
      <c r="N8" s="85">
        <v>0</v>
      </c>
      <c r="O8" s="85">
        <v>0</v>
      </c>
    </row>
    <row r="9" spans="1:15">
      <c r="A9" s="86" t="s">
        <v>184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116" t="s">
        <v>1940</v>
      </c>
      <c r="N9" s="116" t="s">
        <v>1940</v>
      </c>
      <c r="O9" s="116" t="s">
        <v>1940</v>
      </c>
    </row>
    <row r="10" spans="1:15">
      <c r="A10" s="86" t="s">
        <v>92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</row>
    <row r="11" spans="1:15">
      <c r="A11" s="86" t="s">
        <v>175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9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124</v>
      </c>
      <c r="B1" s="36" t="s" vm="1">
        <v>191</v>
      </c>
    </row>
    <row r="2" spans="1:15">
      <c r="A2" s="36" t="s">
        <v>123</v>
      </c>
      <c r="B2" s="36" t="s">
        <v>192</v>
      </c>
    </row>
    <row r="3" spans="1:15">
      <c r="A3" s="36" t="s">
        <v>125</v>
      </c>
      <c r="B3" s="36" t="s">
        <v>193</v>
      </c>
    </row>
    <row r="4" spans="1:15">
      <c r="A4" s="36" t="s">
        <v>126</v>
      </c>
      <c r="B4" s="36">
        <v>2142</v>
      </c>
    </row>
    <row r="5" spans="1:15" s="3" customFormat="1">
      <c r="A5" s="37" t="s">
        <v>96</v>
      </c>
      <c r="B5" s="38" t="s">
        <v>34</v>
      </c>
      <c r="C5" s="38" t="s">
        <v>49</v>
      </c>
      <c r="D5" s="38" t="s">
        <v>14</v>
      </c>
      <c r="E5" s="38" t="s">
        <v>50</v>
      </c>
      <c r="F5" s="38" t="s">
        <v>84</v>
      </c>
      <c r="G5" s="38" t="s">
        <v>17</v>
      </c>
      <c r="H5" s="38" t="s">
        <v>83</v>
      </c>
      <c r="I5" s="38" t="s">
        <v>16</v>
      </c>
      <c r="J5" s="38" t="s">
        <v>150</v>
      </c>
      <c r="K5" s="38" t="s">
        <v>169</v>
      </c>
      <c r="L5" s="38" t="s">
        <v>151</v>
      </c>
      <c r="M5" s="38" t="s">
        <v>45</v>
      </c>
      <c r="N5" s="38" t="s">
        <v>127</v>
      </c>
      <c r="O5" s="40" t="s">
        <v>129</v>
      </c>
    </row>
    <row r="6" spans="1:15" s="3" customFormat="1">
      <c r="A6" s="109" t="s">
        <v>1940</v>
      </c>
      <c r="B6" s="110" t="s">
        <v>1940</v>
      </c>
      <c r="C6" s="110" t="s">
        <v>1940</v>
      </c>
      <c r="D6" s="110" t="s">
        <v>1940</v>
      </c>
      <c r="E6" s="110" t="s">
        <v>1940</v>
      </c>
      <c r="F6" s="26" t="s">
        <v>21</v>
      </c>
      <c r="G6" s="26" t="s">
        <v>20</v>
      </c>
      <c r="H6" s="110" t="s">
        <v>1940</v>
      </c>
      <c r="I6" s="26" t="s">
        <v>19</v>
      </c>
      <c r="J6" s="26" t="s">
        <v>19</v>
      </c>
      <c r="K6" s="26" t="s">
        <v>176</v>
      </c>
      <c r="L6" s="26" t="s">
        <v>172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1" t="s">
        <v>1940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1896</v>
      </c>
      <c r="B8" s="116" t="s">
        <v>1940</v>
      </c>
      <c r="C8" s="116" t="s">
        <v>1940</v>
      </c>
      <c r="D8" s="116" t="s">
        <v>1940</v>
      </c>
      <c r="E8" s="116" t="s">
        <v>1940</v>
      </c>
      <c r="F8" s="116" t="s">
        <v>1940</v>
      </c>
      <c r="G8" s="116" t="s">
        <v>1940</v>
      </c>
      <c r="H8" s="116" t="s">
        <v>1940</v>
      </c>
      <c r="I8" s="116" t="s">
        <v>1940</v>
      </c>
      <c r="J8" s="116" t="s">
        <v>1940</v>
      </c>
      <c r="K8" s="116" t="s">
        <v>1940</v>
      </c>
      <c r="L8" s="84">
        <v>0</v>
      </c>
      <c r="M8" s="116" t="s">
        <v>1940</v>
      </c>
      <c r="N8" s="85">
        <v>0</v>
      </c>
      <c r="O8" s="85">
        <v>0</v>
      </c>
    </row>
    <row r="9" spans="1:15">
      <c r="A9" s="86" t="s">
        <v>184</v>
      </c>
      <c r="B9" s="116" t="s">
        <v>1940</v>
      </c>
      <c r="C9" s="116" t="s">
        <v>1940</v>
      </c>
      <c r="D9" s="116" t="s">
        <v>1940</v>
      </c>
      <c r="E9" s="116" t="s">
        <v>1940</v>
      </c>
      <c r="F9" s="116" t="s">
        <v>1940</v>
      </c>
      <c r="G9" s="116" t="s">
        <v>1940</v>
      </c>
      <c r="H9" s="116" t="s">
        <v>1940</v>
      </c>
      <c r="I9" s="116" t="s">
        <v>1940</v>
      </c>
      <c r="J9" s="116" t="s">
        <v>1940</v>
      </c>
      <c r="K9" s="116" t="s">
        <v>1940</v>
      </c>
      <c r="L9" s="116" t="s">
        <v>1940</v>
      </c>
      <c r="M9" s="116" t="s">
        <v>1940</v>
      </c>
      <c r="N9" s="116" t="s">
        <v>1940</v>
      </c>
      <c r="O9" s="116" t="s">
        <v>1940</v>
      </c>
    </row>
    <row r="10" spans="1:15">
      <c r="A10" s="86" t="s">
        <v>92</v>
      </c>
      <c r="B10" s="116" t="s">
        <v>1940</v>
      </c>
      <c r="C10" s="116" t="s">
        <v>1940</v>
      </c>
      <c r="D10" s="116" t="s">
        <v>1940</v>
      </c>
      <c r="E10" s="116" t="s">
        <v>1940</v>
      </c>
      <c r="F10" s="116" t="s">
        <v>1940</v>
      </c>
      <c r="G10" s="116" t="s">
        <v>1940</v>
      </c>
      <c r="H10" s="116" t="s">
        <v>1940</v>
      </c>
      <c r="I10" s="116" t="s">
        <v>1940</v>
      </c>
      <c r="J10" s="116" t="s">
        <v>1940</v>
      </c>
      <c r="K10" s="116" t="s">
        <v>1940</v>
      </c>
      <c r="L10" s="116" t="s">
        <v>1940</v>
      </c>
      <c r="M10" s="116" t="s">
        <v>1940</v>
      </c>
      <c r="N10" s="116" t="s">
        <v>1940</v>
      </c>
      <c r="O10" s="116" t="s">
        <v>1940</v>
      </c>
    </row>
    <row r="11" spans="1:15">
      <c r="A11" s="86" t="s">
        <v>175</v>
      </c>
      <c r="B11" s="116" t="s">
        <v>1940</v>
      </c>
      <c r="C11" s="116" t="s">
        <v>1940</v>
      </c>
      <c r="D11" s="116" t="s">
        <v>1940</v>
      </c>
      <c r="E11" s="116" t="s">
        <v>1940</v>
      </c>
      <c r="F11" s="116" t="s">
        <v>1940</v>
      </c>
      <c r="G11" s="116" t="s">
        <v>1940</v>
      </c>
      <c r="H11" s="116" t="s">
        <v>1940</v>
      </c>
      <c r="I11" s="116" t="s">
        <v>1940</v>
      </c>
      <c r="J11" s="116" t="s">
        <v>1940</v>
      </c>
      <c r="K11" s="116" t="s">
        <v>1940</v>
      </c>
      <c r="L11" s="116" t="s">
        <v>1940</v>
      </c>
      <c r="M11" s="116" t="s">
        <v>1940</v>
      </c>
      <c r="N11" s="116" t="s">
        <v>1940</v>
      </c>
      <c r="O11" s="116" t="s">
        <v>1940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