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8C7EF28A-AFAF-426E-A89A-CF9A65C32EEF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אופציות!$A$6:$K$13</definedName>
    <definedName name="_xlnm._FilterDatabase" localSheetId="21" hidden="1">הלוואות!$A$5:$Q$998</definedName>
    <definedName name="_xlnm._FilterDatabase" localSheetId="25" hidden="1">'השקעות אחרות '!$A$5:$J$611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קונצרני'!$A$6:$R$13</definedName>
    <definedName name="_xlnm._FilterDatabase" localSheetId="18" hidden="1">'לא סחיר - אופציות'!$A$6:$K$13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אופציה'!$A$6:$K$572</definedName>
    <definedName name="_xlnm._FilterDatabase" localSheetId="15" hidden="1">'לא סחיר - מניות'!$A$6:$L$13</definedName>
    <definedName name="_xlnm._FilterDatabase" localSheetId="16" hidden="1">'לא סחיר - קרנות השקעה'!$A$6:$J$12</definedName>
    <definedName name="_xlnm._FilterDatabase" localSheetId="1" hidden="1">מזומנים!$A$5:$K$193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נאמנות'!$A$6:$N$13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מזומנים!$A$5:$J$33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אופציות!$A$1:$AZ$13</definedName>
    <definedName name="_xlnm.Print_Area" localSheetId="21">הלוואות!$A$1:$AZ$26</definedName>
    <definedName name="_xlnm.Print_Area" localSheetId="24">'השקעה בחברות מוחזקות'!$A$1:$AZ$8</definedName>
    <definedName name="_xlnm.Print_Area" localSheetId="25">'השקעות אחרות '!$A$1:$AZ$8</definedName>
    <definedName name="_xlnm.Print_Area" localSheetId="23">'זכויות מקרקעין'!$A$1:$AZ$8</definedName>
    <definedName name="_xlnm.Print_Area" localSheetId="10">'חוזים עתידיים'!$A$1:$AZ$19</definedName>
    <definedName name="_xlnm.Print_Area" localSheetId="26">'יתרת התחייבות להשקעה'!$A$1:$AZ$8</definedName>
    <definedName name="_xlnm.Print_Area" localSheetId="8">'כתבי אופציה'!$A$1:$AZ$13</definedName>
    <definedName name="_xlnm.Print_Area" localSheetId="12">'לא סחיר- תעודות התחייבות ממשלתי'!$A$1:$AZ$163</definedName>
    <definedName name="_xlnm.Print_Area" localSheetId="14">'לא סחיר - אג"ח קונצרני'!$A$1:$AZ$13</definedName>
    <definedName name="_xlnm.Print_Area" localSheetId="18">'לא סחיר - אופציות'!$A$1:$AZ$13</definedName>
    <definedName name="_xlnm.Print_Area" localSheetId="19">'לא סחיר - חוזים עתידיים'!$A$1:$AZ$38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השקעה'!$A$1:$AZ$12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מזומנים!$A$1:$AZ$27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נאמנות'!$A$1:$AZ$13</definedName>
    <definedName name="_xlnm.Print_Area" localSheetId="6">'קרנות סל'!$A$1:$AZ$55</definedName>
    <definedName name="_xlnm.Print_Area" localSheetId="2">'תעודות התחייבות ממשלתיות'!$A$1:$AZ$41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88" l="1"/>
  <c r="L11" i="69" l="1"/>
  <c r="L21" i="69"/>
  <c r="L10" i="69" s="1"/>
  <c r="N21" i="69" l="1"/>
  <c r="N11" i="69"/>
  <c r="I15" i="58" l="1"/>
  <c r="I10" i="58"/>
  <c r="I9" i="58" s="1"/>
  <c r="I8" i="58" s="1"/>
  <c r="C37" i="88" l="1"/>
  <c r="C11" i="88"/>
  <c r="C22" i="88"/>
  <c r="C10" i="88"/>
  <c r="C9" i="88" l="1"/>
  <c r="C41" i="88" l="1"/>
  <c r="J25" i="76" s="1"/>
  <c r="P8" i="78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3" i="76"/>
  <c r="I12" i="76"/>
  <c r="I11" i="76"/>
  <c r="I10" i="76"/>
  <c r="I9" i="76"/>
  <c r="N157" i="69"/>
  <c r="N156" i="69"/>
  <c r="N155" i="69"/>
  <c r="N154" i="69"/>
  <c r="N153" i="69"/>
  <c r="N152" i="69"/>
  <c r="N151" i="69"/>
  <c r="N150" i="69"/>
  <c r="N149" i="69"/>
  <c r="N148" i="69"/>
  <c r="N147" i="69"/>
  <c r="N146" i="69"/>
  <c r="N145" i="69"/>
  <c r="N144" i="69"/>
  <c r="N143" i="69"/>
  <c r="N142" i="69"/>
  <c r="N141" i="69"/>
  <c r="N140" i="69"/>
  <c r="N139" i="69"/>
  <c r="N138" i="69"/>
  <c r="N137" i="69"/>
  <c r="N136" i="69"/>
  <c r="N135" i="69"/>
  <c r="N134" i="69"/>
  <c r="N133" i="69"/>
  <c r="N132" i="69"/>
  <c r="N131" i="69"/>
  <c r="N130" i="69"/>
  <c r="N129" i="69"/>
  <c r="N128" i="69"/>
  <c r="N127" i="69"/>
  <c r="N126" i="69"/>
  <c r="N125" i="69"/>
  <c r="N124" i="69"/>
  <c r="N123" i="69"/>
  <c r="N122" i="69"/>
  <c r="N121" i="69"/>
  <c r="N120" i="69"/>
  <c r="N119" i="69"/>
  <c r="N118" i="69"/>
  <c r="N117" i="69"/>
  <c r="N116" i="69"/>
  <c r="N115" i="69"/>
  <c r="N114" i="69"/>
  <c r="N113" i="69"/>
  <c r="N112" i="69"/>
  <c r="N111" i="69"/>
  <c r="N110" i="69"/>
  <c r="N109" i="69"/>
  <c r="N108" i="69"/>
  <c r="N107" i="69"/>
  <c r="N106" i="69"/>
  <c r="N105" i="69"/>
  <c r="N104" i="69"/>
  <c r="N103" i="69"/>
  <c r="N102" i="69"/>
  <c r="N101" i="69"/>
  <c r="N100" i="69"/>
  <c r="N99" i="69"/>
  <c r="N98" i="69"/>
  <c r="N97" i="69"/>
  <c r="N96" i="69"/>
  <c r="N95" i="69"/>
  <c r="N94" i="69"/>
  <c r="N93" i="69"/>
  <c r="N92" i="69"/>
  <c r="N91" i="69"/>
  <c r="N90" i="69"/>
  <c r="N89" i="69"/>
  <c r="N88" i="69"/>
  <c r="N87" i="69"/>
  <c r="N86" i="69"/>
  <c r="N85" i="69"/>
  <c r="N84" i="69"/>
  <c r="N83" i="69"/>
  <c r="N82" i="69"/>
  <c r="N81" i="69"/>
  <c r="N80" i="69"/>
  <c r="N79" i="69"/>
  <c r="N78" i="69"/>
  <c r="N77" i="69"/>
  <c r="N76" i="69"/>
  <c r="N75" i="69"/>
  <c r="N74" i="69"/>
  <c r="N73" i="69"/>
  <c r="N72" i="69"/>
  <c r="N71" i="69"/>
  <c r="N70" i="69"/>
  <c r="N69" i="69"/>
  <c r="N68" i="69"/>
  <c r="N67" i="69"/>
  <c r="N66" i="69"/>
  <c r="N65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N52" i="69"/>
  <c r="N51" i="69"/>
  <c r="N50" i="69"/>
  <c r="N49" i="69"/>
  <c r="N48" i="69"/>
  <c r="N47" i="69"/>
  <c r="N46" i="69"/>
  <c r="N45" i="69"/>
  <c r="N44" i="69"/>
  <c r="N43" i="69"/>
  <c r="N42" i="69"/>
  <c r="N41" i="69"/>
  <c r="N40" i="69"/>
  <c r="N39" i="69"/>
  <c r="N38" i="69"/>
  <c r="N37" i="69"/>
  <c r="N36" i="69"/>
  <c r="N35" i="69"/>
  <c r="N34" i="69"/>
  <c r="N33" i="69"/>
  <c r="N32" i="69"/>
  <c r="N31" i="69"/>
  <c r="N30" i="69"/>
  <c r="N29" i="69"/>
  <c r="N28" i="69"/>
  <c r="N27" i="69"/>
  <c r="N26" i="69"/>
  <c r="N25" i="69"/>
  <c r="N24" i="69"/>
  <c r="N23" i="69"/>
  <c r="N22" i="69"/>
  <c r="N19" i="69"/>
  <c r="N18" i="69"/>
  <c r="N17" i="69"/>
  <c r="N16" i="69"/>
  <c r="N15" i="69"/>
  <c r="N14" i="69"/>
  <c r="N13" i="69"/>
  <c r="N12" i="69"/>
  <c r="N10" i="69"/>
  <c r="N9" i="69"/>
  <c r="I12" i="67"/>
  <c r="I11" i="67"/>
  <c r="I10" i="67"/>
  <c r="I9" i="67"/>
  <c r="L47" i="63"/>
  <c r="L46" i="63"/>
  <c r="L45" i="63"/>
  <c r="L44" i="63"/>
  <c r="L43" i="63"/>
  <c r="L42" i="63"/>
  <c r="L41" i="63"/>
  <c r="L40" i="63"/>
  <c r="L39" i="63"/>
  <c r="L38" i="63"/>
  <c r="L36" i="63"/>
  <c r="L35" i="63"/>
  <c r="L34" i="63"/>
  <c r="L33" i="63"/>
  <c r="L32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6" i="63"/>
  <c r="L15" i="63"/>
  <c r="L14" i="63"/>
  <c r="L13" i="63"/>
  <c r="L12" i="63"/>
  <c r="L11" i="63"/>
  <c r="L10" i="63"/>
  <c r="L9" i="63"/>
  <c r="P35" i="59"/>
  <c r="P34" i="59"/>
  <c r="P33" i="59"/>
  <c r="P32" i="59"/>
  <c r="P30" i="59"/>
  <c r="P29" i="59"/>
  <c r="P28" i="59"/>
  <c r="P27" i="59"/>
  <c r="P26" i="59"/>
  <c r="P25" i="59"/>
  <c r="P24" i="59"/>
  <c r="P23" i="59"/>
  <c r="P22" i="59"/>
  <c r="P21" i="59"/>
  <c r="P19" i="59"/>
  <c r="P18" i="59"/>
  <c r="P17" i="59"/>
  <c r="P16" i="59"/>
  <c r="P15" i="59"/>
  <c r="P14" i="59"/>
  <c r="P13" i="59"/>
  <c r="P12" i="59"/>
  <c r="P11" i="59"/>
  <c r="P10" i="59"/>
  <c r="P9" i="59"/>
  <c r="J23" i="58"/>
  <c r="J22" i="58"/>
  <c r="J21" i="58"/>
  <c r="J20" i="58"/>
  <c r="J19" i="58"/>
  <c r="J18" i="58"/>
  <c r="J17" i="58"/>
  <c r="J16" i="58"/>
  <c r="J15" i="58"/>
  <c r="J13" i="58"/>
  <c r="J12" i="58"/>
  <c r="J11" i="58"/>
  <c r="J10" i="58"/>
  <c r="J9" i="58"/>
  <c r="J8" i="58"/>
  <c r="M22" i="63" l="1"/>
  <c r="O29" i="69"/>
  <c r="O92" i="69"/>
  <c r="K12" i="58"/>
  <c r="J12" i="76"/>
  <c r="Q10" i="59"/>
  <c r="M12" i="63"/>
  <c r="M42" i="63"/>
  <c r="O47" i="69"/>
  <c r="O74" i="69"/>
  <c r="O110" i="69"/>
  <c r="O137" i="69"/>
  <c r="O155" i="69"/>
  <c r="K22" i="58"/>
  <c r="Q26" i="59"/>
  <c r="M29" i="63"/>
  <c r="O15" i="69"/>
  <c r="O53" i="69"/>
  <c r="O89" i="69"/>
  <c r="O116" i="69"/>
  <c r="O152" i="69"/>
  <c r="K16" i="58"/>
  <c r="Q29" i="59"/>
  <c r="M32" i="63"/>
  <c r="O18" i="69"/>
  <c r="O56" i="69"/>
  <c r="O83" i="69"/>
  <c r="O119" i="69"/>
  <c r="J16" i="76"/>
  <c r="Q16" i="59"/>
  <c r="J9" i="67"/>
  <c r="O35" i="69"/>
  <c r="O44" i="69"/>
  <c r="O71" i="69"/>
  <c r="O107" i="69"/>
  <c r="K19" i="58"/>
  <c r="Q33" i="59"/>
  <c r="M25" i="63"/>
  <c r="M45" i="63"/>
  <c r="O32" i="69"/>
  <c r="O50" i="69"/>
  <c r="O77" i="69"/>
  <c r="O86" i="69"/>
  <c r="O95" i="69"/>
  <c r="O104" i="69"/>
  <c r="O122" i="69"/>
  <c r="O131" i="69"/>
  <c r="O140" i="69"/>
  <c r="O149" i="69"/>
  <c r="J9" i="76"/>
  <c r="J19" i="76"/>
  <c r="Q19" i="59"/>
  <c r="J12" i="67"/>
  <c r="O38" i="69"/>
  <c r="O65" i="69"/>
  <c r="O101" i="69"/>
  <c r="O128" i="69"/>
  <c r="O146" i="69"/>
  <c r="M9" i="63"/>
  <c r="M19" i="63"/>
  <c r="M39" i="63"/>
  <c r="O26" i="69"/>
  <c r="O62" i="69"/>
  <c r="O80" i="69"/>
  <c r="O98" i="69"/>
  <c r="O125" i="69"/>
  <c r="O134" i="69"/>
  <c r="O143" i="69"/>
  <c r="K9" i="58"/>
  <c r="Q13" i="59"/>
  <c r="Q23" i="59"/>
  <c r="M15" i="63"/>
  <c r="M35" i="63"/>
  <c r="O12" i="69"/>
  <c r="O23" i="69"/>
  <c r="O41" i="69"/>
  <c r="O59" i="69"/>
  <c r="O68" i="69"/>
  <c r="O113" i="69"/>
  <c r="K8" i="58"/>
  <c r="K11" i="58"/>
  <c r="K15" i="58"/>
  <c r="K18" i="58"/>
  <c r="K21" i="58"/>
  <c r="Q9" i="59"/>
  <c r="Q12" i="59"/>
  <c r="Q15" i="59"/>
  <c r="Q18" i="59"/>
  <c r="Q22" i="59"/>
  <c r="Q25" i="59"/>
  <c r="Q28" i="59"/>
  <c r="Q32" i="59"/>
  <c r="Q35" i="59"/>
  <c r="M11" i="63"/>
  <c r="M14" i="63"/>
  <c r="M18" i="63"/>
  <c r="M21" i="63"/>
  <c r="M24" i="63"/>
  <c r="M28" i="63"/>
  <c r="M31" i="63"/>
  <c r="M34" i="63"/>
  <c r="M38" i="63"/>
  <c r="M41" i="63"/>
  <c r="M44" i="63"/>
  <c r="M47" i="63"/>
  <c r="J11" i="67"/>
  <c r="O10" i="69"/>
  <c r="O14" i="69"/>
  <c r="O17" i="69"/>
  <c r="O22" i="69"/>
  <c r="O25" i="69"/>
  <c r="O28" i="69"/>
  <c r="O31" i="69"/>
  <c r="O34" i="69"/>
  <c r="O37" i="69"/>
  <c r="O40" i="69"/>
  <c r="O43" i="69"/>
  <c r="O46" i="69"/>
  <c r="O49" i="69"/>
  <c r="O52" i="69"/>
  <c r="O55" i="69"/>
  <c r="O58" i="69"/>
  <c r="O61" i="69"/>
  <c r="O64" i="69"/>
  <c r="O67" i="69"/>
  <c r="O70" i="69"/>
  <c r="O73" i="69"/>
  <c r="O76" i="69"/>
  <c r="O79" i="69"/>
  <c r="O82" i="69"/>
  <c r="O85" i="69"/>
  <c r="O88" i="69"/>
  <c r="O91" i="69"/>
  <c r="O94" i="69"/>
  <c r="O97" i="69"/>
  <c r="O100" i="69"/>
  <c r="O103" i="69"/>
  <c r="O106" i="69"/>
  <c r="O109" i="69"/>
  <c r="O112" i="69"/>
  <c r="O115" i="69"/>
  <c r="O118" i="69"/>
  <c r="O121" i="69"/>
  <c r="O124" i="69"/>
  <c r="O127" i="69"/>
  <c r="O130" i="69"/>
  <c r="O133" i="69"/>
  <c r="O136" i="69"/>
  <c r="O139" i="69"/>
  <c r="O142" i="69"/>
  <c r="O145" i="69"/>
  <c r="O148" i="69"/>
  <c r="O151" i="69"/>
  <c r="O154" i="69"/>
  <c r="O157" i="69"/>
  <c r="J11" i="76"/>
  <c r="O21" i="69"/>
  <c r="O11" i="69"/>
  <c r="K10" i="58"/>
  <c r="K13" i="58"/>
  <c r="K17" i="58"/>
  <c r="K20" i="58"/>
  <c r="K23" i="58"/>
  <c r="Q11" i="59"/>
  <c r="Q14" i="59"/>
  <c r="Q17" i="59"/>
  <c r="Q21" i="59"/>
  <c r="Q24" i="59"/>
  <c r="Q27" i="59"/>
  <c r="Q30" i="59"/>
  <c r="Q34" i="59"/>
  <c r="M10" i="63"/>
  <c r="M13" i="63"/>
  <c r="M16" i="63"/>
  <c r="M20" i="63"/>
  <c r="M23" i="63"/>
  <c r="M27" i="63"/>
  <c r="M30" i="63"/>
  <c r="M33" i="63"/>
  <c r="M36" i="63"/>
  <c r="M40" i="63"/>
  <c r="M43" i="63"/>
  <c r="M46" i="63"/>
  <c r="J10" i="67"/>
  <c r="O9" i="69"/>
  <c r="O13" i="69"/>
  <c r="O16" i="69"/>
  <c r="O19" i="69"/>
  <c r="O24" i="69"/>
  <c r="O27" i="69"/>
  <c r="O30" i="69"/>
  <c r="O33" i="69"/>
  <c r="O36" i="69"/>
  <c r="O39" i="69"/>
  <c r="O42" i="69"/>
  <c r="O45" i="69"/>
  <c r="O48" i="69"/>
  <c r="O51" i="69"/>
  <c r="O54" i="69"/>
  <c r="O57" i="69"/>
  <c r="O60" i="69"/>
  <c r="O63" i="69"/>
  <c r="O66" i="69"/>
  <c r="O69" i="69"/>
  <c r="O72" i="69"/>
  <c r="O75" i="69"/>
  <c r="O78" i="69"/>
  <c r="O81" i="69"/>
  <c r="O84" i="69"/>
  <c r="O87" i="69"/>
  <c r="O90" i="69"/>
  <c r="O93" i="69"/>
  <c r="O96" i="69"/>
  <c r="O99" i="69"/>
  <c r="O102" i="69"/>
  <c r="O105" i="69"/>
  <c r="O108" i="69"/>
  <c r="O111" i="69"/>
  <c r="O114" i="69"/>
  <c r="O117" i="69"/>
  <c r="O120" i="69"/>
  <c r="O123" i="69"/>
  <c r="O126" i="69"/>
  <c r="O129" i="69"/>
  <c r="O132" i="69"/>
  <c r="O135" i="69"/>
  <c r="O138" i="69"/>
  <c r="O141" i="69"/>
  <c r="O144" i="69"/>
  <c r="O147" i="69"/>
  <c r="O150" i="69"/>
  <c r="O153" i="69"/>
  <c r="O156" i="69"/>
  <c r="J10" i="76"/>
  <c r="J13" i="76"/>
  <c r="J28" i="76"/>
  <c r="J22" i="76"/>
  <c r="J31" i="76"/>
  <c r="J15" i="76"/>
  <c r="J18" i="76"/>
  <c r="J21" i="76"/>
  <c r="J24" i="76"/>
  <c r="J27" i="76"/>
  <c r="J30" i="76"/>
  <c r="D11" i="88"/>
  <c r="D17" i="88"/>
  <c r="D23" i="88"/>
  <c r="D29" i="88"/>
  <c r="D35" i="88"/>
  <c r="D41" i="88"/>
  <c r="D12" i="88"/>
  <c r="D18" i="88"/>
  <c r="D24" i="88"/>
  <c r="D30" i="88"/>
  <c r="D36" i="88"/>
  <c r="D13" i="88"/>
  <c r="D19" i="88"/>
  <c r="D25" i="88"/>
  <c r="D31" i="88"/>
  <c r="D37" i="88"/>
  <c r="D21" i="88"/>
  <c r="D33" i="88"/>
  <c r="D10" i="88"/>
  <c r="D22" i="88"/>
  <c r="D34" i="88"/>
  <c r="D14" i="88"/>
  <c r="D20" i="88"/>
  <c r="D26" i="88"/>
  <c r="D32" i="88"/>
  <c r="D38" i="88"/>
  <c r="D15" i="88"/>
  <c r="D27" i="88"/>
  <c r="D39" i="88"/>
  <c r="D16" i="88"/>
  <c r="D28" i="88"/>
  <c r="D40" i="88"/>
  <c r="J20" i="76"/>
  <c r="J26" i="76"/>
  <c r="Q8" i="78"/>
  <c r="J17" i="76"/>
  <c r="J23" i="76"/>
  <c r="J29" i="76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5">
    <s v="Migdal Hashkaot Neches Boded"/>
    <s v="{[Time].[Hie Time].[Yom].&amp;[20231231]}"/>
    <s v="{[Medida].[Medida].&amp;[2]}"/>
    <s v="{[Keren].[Keren].[All]}"/>
    <s v="{[Cheshbon KM].[Hie Peilut].[Chevra].&amp;[377]&amp;[Kod_Peilut_L7_47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3" si="15">
        <n x="1" s="1"/>
        <n x="13"/>
        <n x="14"/>
      </t>
    </mdx>
    <mdx n="0" f="v">
      <t c="3" si="15">
        <n x="1" s="1"/>
        <n x="16"/>
        <n x="14"/>
      </t>
    </mdx>
    <mdx n="0" f="v">
      <t c="3" si="15">
        <n x="1" s="1"/>
        <n x="17"/>
        <n x="14"/>
      </t>
    </mdx>
    <mdx n="0" f="v">
      <t c="3" si="15">
        <n x="1" s="1"/>
        <n x="18"/>
        <n x="14"/>
      </t>
    </mdx>
    <mdx n="0" f="v">
      <t c="3" si="15">
        <n x="1" s="1"/>
        <n x="19"/>
        <n x="14"/>
      </t>
    </mdx>
    <mdx n="0" f="v">
      <t c="3" si="15">
        <n x="1" s="1"/>
        <n x="20"/>
        <n x="14"/>
      </t>
    </mdx>
    <mdx n="0" f="v">
      <t c="3" si="15">
        <n x="1" s="1"/>
        <n x="21"/>
        <n x="14"/>
      </t>
    </mdx>
    <mdx n="0" f="v">
      <t c="3" si="15">
        <n x="1" s="1"/>
        <n x="22"/>
        <n x="14"/>
      </t>
    </mdx>
    <mdx n="0" f="v">
      <t c="3" si="15">
        <n x="1" s="1"/>
        <n x="23"/>
        <n x="14"/>
      </t>
    </mdx>
    <mdx n="0" f="v">
      <t c="3" si="15">
        <n x="1" s="1"/>
        <n x="24"/>
        <n x="14"/>
      </t>
    </mdx>
  </mdx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<sst xmlns="http://schemas.openxmlformats.org/spreadsheetml/2006/main" count="5262" uniqueCount="629">
  <si>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</si>
  <si>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</si>
  <si>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</si>
  <si>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</si>
  <si>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</si>
  <si>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</si>
  <si>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</si>
  <si>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</si>
  <si>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</si>
  <si>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</si>
  <si>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</si>
  <si>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</si>
  <si>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</si>
  <si>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</si>
  <si>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</si>
  <si>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</si>
  <si>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</si>
  <si>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</si>
  <si>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</si>
  <si>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</si>
  <si>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</si>
  <si>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</si>
  <si>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</si>
  <si>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</si>
  <si>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</si>
  <si>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</si>
  <si>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</si>
  <si>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</si>
  <si>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</si>
  <si>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</si>
  <si>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</si>
  <si>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</si>
  <si>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</si>
  <si>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</si>
  <si>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</si>
  <si>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</si>
  <si>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</si>
  <si>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</si>
  <si>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</si>
  <si>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</si>
  <si>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</si>
  <si>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</si>
  <si>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</si>
  <si>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</si>
  <si>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</si>
  <si>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</si>
  <si>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</si>
  <si>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</si>
  <si>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</si>
  <si>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</si>
  <si>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</si>
  <si>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</si>
  <si>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</si>
  <si>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</si>
  <si>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</si>
  <si>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</si>
  <si>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</si>
  <si>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</si>
  <si>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</si>
  <si>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</si>
  <si>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</si>
  <si>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</si>
  <si>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</si>
  <si>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</si>
  <si>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</si>
  <si>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</si>
  <si>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</si>
  <si>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</si>
  <si>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</si>
  <si>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</si>
  <si>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</si>
  <si>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</si>
  <si>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</si>
  <si>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</si>
  <si>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</si>
  <si>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</si>
  <si>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</si>
  <si>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</si>
  <si>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</si>
  <si>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</si>
  <si>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</si>
  <si>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</si>
  <si>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</si>
  <si>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</si>
  <si>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</si>
  <si>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</si>
  <si>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</si>
  <si>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</si>
  <si>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</si>
  <si>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</si>
  <si>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</si>
  <si>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</si>
  <si>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</si>
  <si>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</si>
  <si>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</si>
  <si>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</si>
  <si>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</si>
  <si>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</si>
  <si>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</si>
  <si>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</si>
  <si>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</si>
  <si>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</si>
  <si>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</si>
  <si>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</si>
  <si>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</si>
  <si>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</si>
  <si>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</si>
  <si>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</si>
  <si>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</si>
  <si>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</si>
  <si>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</si>
  <si>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</si>
  <si>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</si>
  <si>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</si>
  <si>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</si>
  <si>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</si>
  <si>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</si>
  <si>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</si>
  <si>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</si>
  <si>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</si>
  <si>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</si>
  <si>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</si>
  <si>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</si>
  <si>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</si>
  <si>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</si>
  <si>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</si>
  <si>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</si>
  <si>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</si>
  <si>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</si>
  <si>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</si>
  <si>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</si>
  <si>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</si>
  <si>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</si>
  <si>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</si>
  <si>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</si>
  <si>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</si>
  <si>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</si>
  <si>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</si>
  <si>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</si>
  <si>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</si>
  <si>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</si>
  <si>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</si>
  <si>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</si>
  <si>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</si>
  <si>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</si>
  <si>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</si>
  <si>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</si>
  <si>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</si>
  <si>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</si>
  <si>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</si>
  <si>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</si>
  <si>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</si>
  <si>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</si>
  <si>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</si>
  <si>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</si>
  <si>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</si>
  <si>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</si>
  <si>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</si>
  <si>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</si>
  <si>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</si>
  <si>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</si>
  <si>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</si>
  <si>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</si>
  <si>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</si>
  <si>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</si>
  <si>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</si>
  <si>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</si>
  <si>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</si>
  <si>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</si>
  <si>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</si>
  <si>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</si>
  <si>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</si>
  <si>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</si>
  <si>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</si>
  <si>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</si>
  <si>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</si>
  <si>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</si>
  <si>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הלכה</t>
  </si>
  <si>
    <t>ממשל צמודה 0527</t>
  </si>
  <si>
    <t>1140847</t>
  </si>
  <si>
    <t>RF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</si>
  <si>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</si>
  <si>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</si>
  <si>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</si>
  <si>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</si>
  <si>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</si>
  <si>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</si>
  <si>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</si>
  <si>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</si>
  <si>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1131</t>
  </si>
  <si>
    <t>1172220</t>
  </si>
  <si>
    <t>ממשל צמודה 1151</t>
  </si>
  <si>
    <t>1168301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</si>
  <si>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</si>
  <si>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</si>
  <si>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</si>
  <si>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</si>
  <si>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</si>
  <si>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</si>
  <si>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</si>
  <si>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</si>
  <si>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</si>
  <si>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</si>
  <si>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</si>
  <si>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</si>
  <si>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</si>
  <si>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</si>
  <si>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1152</t>
  </si>
  <si>
    <t>1184076</t>
  </si>
  <si>
    <t>T 1.875 02/32</t>
  </si>
  <si>
    <t>US91282CDY49</t>
  </si>
  <si>
    <t>AA+</t>
  </si>
  <si>
    <t>FITCH</t>
  </si>
  <si>
    <t>T 4.75 11/15/53</t>
  </si>
  <si>
    <t>US912810TV08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</si>
  <si>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</si>
  <si>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</si>
  <si>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</si>
  <si>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</si>
  <si>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</si>
  <si>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</si>
  <si>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</si>
  <si>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</si>
  <si>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</si>
  <si>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</si>
  <si>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</si>
  <si>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</si>
  <si>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</si>
  <si>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</si>
  <si>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</si>
  <si>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</si>
  <si>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</si>
  <si>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</si>
  <si>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</si>
  <si>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</si>
  <si>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</si>
  <si>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</si>
  <si>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</si>
  <si>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</si>
  <si>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</si>
  <si>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</si>
  <si>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</si>
  <si>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</si>
  <si>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</si>
  <si>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</si>
  <si>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AMUNDI S&amp;P 500 UCITS ETF</t>
  </si>
  <si>
    <t>LU1681049018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</si>
  <si>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</si>
  <si>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</si>
  <si>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</si>
  <si>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</si>
  <si>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</si>
  <si>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</si>
  <si>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</si>
  <si>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</si>
  <si>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</si>
  <si>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</si>
  <si>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</si>
  <si>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</si>
  <si>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</si>
  <si>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</si>
  <si>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</si>
  <si>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</si>
  <si>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</si>
  <si>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</si>
  <si>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</si>
  <si>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</si>
  <si>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</si>
  <si>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</si>
  <si>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</si>
  <si>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</si>
  <si>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</si>
  <si>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</si>
  <si>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</si>
  <si>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</si>
  <si>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</si>
  <si>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</si>
  <si>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</si>
  <si>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</si>
  <si>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</si>
  <si>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S&amp;P500 EMINI FUTURE MAR24</t>
  </si>
  <si>
    <t>ESH4</t>
  </si>
  <si>
    <t>ל.ר.</t>
  </si>
  <si>
    <t>STOXX EUROPE 600 MAR24</t>
  </si>
  <si>
    <t>SXOH4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</si>
  <si>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</si>
  <si>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</si>
  <si>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</si>
  <si>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</si>
  <si>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</si>
  <si>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</si>
  <si>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</si>
  <si>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</si>
  <si>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</si>
  <si>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</si>
  <si>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</si>
  <si>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</si>
  <si>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</si>
  <si>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</si>
  <si>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</si>
  <si>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</si>
  <si>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</si>
  <si>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</si>
  <si>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</si>
  <si>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</si>
  <si>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</si>
  <si>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</si>
  <si>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</si>
  <si>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</si>
  <si>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</si>
  <si>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</si>
  <si>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</si>
  <si>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</si>
  <si>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</si>
  <si>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</si>
  <si>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</si>
  <si>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</si>
  <si>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</si>
  <si>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</si>
  <si>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</si>
  <si>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</si>
  <si>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</si>
  <si>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</si>
  <si>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</si>
  <si>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</si>
  <si>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</si>
  <si>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</si>
  <si>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</si>
  <si>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</si>
  <si>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</si>
  <si>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</si>
  <si>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</si>
  <si>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</si>
  <si>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</si>
  <si>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</si>
  <si>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</si>
  <si>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</si>
  <si>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</si>
  <si>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</si>
  <si>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</si>
  <si>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</si>
  <si>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</si>
  <si>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</si>
  <si>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</si>
  <si>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</si>
  <si>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</si>
  <si>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</si>
  <si>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</si>
  <si>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</si>
  <si>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</si>
  <si>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</si>
  <si>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</si>
  <si>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</si>
  <si>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</si>
  <si>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</si>
  <si>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</si>
  <si>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</si>
  <si>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</si>
  <si>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</si>
  <si>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</si>
  <si>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</si>
  <si>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</si>
  <si>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</si>
  <si>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</si>
  <si>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</si>
  <si>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</si>
  <si>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</si>
  <si>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</si>
  <si>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</si>
  <si>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</si>
  <si>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</si>
  <si>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</si>
  <si>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</si>
  <si>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</si>
  <si>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</si>
  <si>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</si>
  <si>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</si>
  <si>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</si>
  <si>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</si>
  <si>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</si>
  <si>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</si>
  <si>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</si>
  <si>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</si>
  <si>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</si>
  <si>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</si>
  <si>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</si>
  <si>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</si>
  <si>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</si>
  <si>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</si>
  <si>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</si>
  <si>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</si>
  <si>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</si>
  <si>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</si>
  <si>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</si>
  <si>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</si>
  <si>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</si>
  <si>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</si>
  <si>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</si>
  <si>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</si>
  <si>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</si>
  <si>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</si>
  <si>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</si>
  <si>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</si>
  <si>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</si>
  <si>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</si>
  <si>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</si>
  <si>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</si>
  <si>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</si>
  <si>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</si>
  <si>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</si>
  <si>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</si>
  <si>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</si>
  <si>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</si>
  <si>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</si>
  <si>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</si>
  <si>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</si>
  <si>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</si>
  <si>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</si>
  <si>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</si>
  <si>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</si>
  <si>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</si>
  <si>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</si>
  <si>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</si>
  <si>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</si>
  <si>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</si>
  <si>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</si>
  <si>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</si>
  <si>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</si>
  <si>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</si>
  <si>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</si>
  <si>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</si>
  <si>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</si>
  <si>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</si>
  <si>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</si>
  <si>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</si>
  <si>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</si>
  <si>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</si>
  <si>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</si>
  <si>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</si>
  <si>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</si>
  <si>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</si>
  <si>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</si>
  <si>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</si>
  <si>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</si>
  <si>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</si>
  <si>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</si>
  <si>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</si>
  <si>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</si>
  <si>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</si>
  <si>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</si>
  <si>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</si>
  <si>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</si>
  <si>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</si>
  <si>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</si>
  <si>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</si>
  <si>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</si>
  <si>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</si>
  <si>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</si>
  <si>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</si>
  <si>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</si>
  <si>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</si>
  <si>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</si>
  <si>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</si>
  <si>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</si>
  <si>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</si>
  <si>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</si>
  <si>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</si>
  <si>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</si>
  <si>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</si>
  <si>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</si>
  <si>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</si>
  <si>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</si>
  <si>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</si>
  <si>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</si>
  <si>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</si>
  <si>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</si>
  <si>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</si>
  <si>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</si>
  <si>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</si>
  <si>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</si>
  <si>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</si>
  <si>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</si>
  <si>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</si>
  <si>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</si>
  <si>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</si>
  <si>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</si>
  <si>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</si>
  <si>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</si>
  <si>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</si>
  <si>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</si>
  <si>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</si>
  <si>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</si>
  <si>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</si>
  <si>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</si>
  <si>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</si>
  <si>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</si>
  <si>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</si>
  <si>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</si>
  <si>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</si>
  <si>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</si>
  <si>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</si>
  <si>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</si>
  <si>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</si>
  <si>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</si>
  <si>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</si>
  <si>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</si>
  <si>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</si>
  <si>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</si>
  <si>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</si>
  <si>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</si>
  <si>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</si>
  <si>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</si>
  <si>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</si>
  <si>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</si>
  <si>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</si>
  <si>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</si>
  <si>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</si>
  <si>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</si>
  <si>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</si>
  <si>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</si>
  <si>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</si>
  <si>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</si>
  <si>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</si>
  <si>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</si>
  <si>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</si>
  <si>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</si>
  <si>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</si>
  <si>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</si>
  <si>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</si>
  <si>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</si>
  <si>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</si>
  <si>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</si>
  <si>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</si>
  <si>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</si>
  <si>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</si>
  <si>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</si>
  <si>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</si>
  <si>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</si>
  <si>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</si>
  <si>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</si>
  <si>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</si>
  <si>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</si>
  <si>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</si>
  <si>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</si>
  <si>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</si>
  <si>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</si>
  <si>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</si>
  <si>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</si>
  <si>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</si>
  <si>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</si>
  <si>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</si>
  <si>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</si>
  <si>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</si>
  <si>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</si>
  <si>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</si>
  <si>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</si>
  <si>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</si>
  <si>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</si>
  <si>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</si>
  <si>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</si>
  <si>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</si>
  <si>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</si>
  <si>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</si>
  <si>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3.6536 28-05-24 (10) -344</t>
  </si>
  <si>
    <t>10001943</t>
  </si>
  <si>
    <t>+ILS/-USD 3.6823 28-05-24 (10) -307</t>
  </si>
  <si>
    <t>10001944</t>
  </si>
  <si>
    <t>+CAD/-USD 1.3176 22-01-24 (10) -33</t>
  </si>
  <si>
    <t>10001887</t>
  </si>
  <si>
    <t>+JPY/-USD 144.72 16-01-24 (10) -286</t>
  </si>
  <si>
    <t>10001915</t>
  </si>
  <si>
    <t>+JPY/-USD 146.675 16-01-24 (10) -236.5</t>
  </si>
  <si>
    <t>10001922</t>
  </si>
  <si>
    <t>+USD/-AUD 0.6511 16-01-24 (10) +33</t>
  </si>
  <si>
    <t>10001910</t>
  </si>
  <si>
    <t>+USD/-CAD 1.30937 22-01-24 (10) -33.3</t>
  </si>
  <si>
    <t>10001880</t>
  </si>
  <si>
    <t>+USD/-EUR 1.05772 13-02-24 (10) +68.2</t>
  </si>
  <si>
    <t>10001916</t>
  </si>
  <si>
    <t>+USD/-EUR 1.07355 13-02-24 (10) +72.5</t>
  </si>
  <si>
    <t>10001914</t>
  </si>
  <si>
    <t>+USD/-EUR 1.0975 13-02-24 (10) +91</t>
  </si>
  <si>
    <t>10001912</t>
  </si>
  <si>
    <t>+USD/-EUR 1.0981 13-02-24 (10) +24</t>
  </si>
  <si>
    <t>10001945</t>
  </si>
  <si>
    <t>+USD/-EUR 1.1099 13-02-24 (10) +109</t>
  </si>
  <si>
    <t>10001891</t>
  </si>
  <si>
    <t>+USD/-GBP 1.21621 11-01-24 (10) +9.1</t>
  </si>
  <si>
    <t>10001917</t>
  </si>
  <si>
    <t>+USD/-GBP 1.29182 11-01-24 (10) -0.8</t>
  </si>
  <si>
    <t>10001888</t>
  </si>
  <si>
    <t>+USD/-JPY 135.623 16-01-24 (10) -393.5</t>
  </si>
  <si>
    <t>10001882</t>
  </si>
  <si>
    <t>+USD/-JPY 139.81 16-01-24 (10) -366</t>
  </si>
  <si>
    <t>10001897</t>
  </si>
  <si>
    <t>+USD/-JPY 142.08 16-01-24 (10) -356</t>
  </si>
  <si>
    <t>10001903</t>
  </si>
  <si>
    <t>+USD/-JPY 146.36 16-01-24 (10) -127</t>
  </si>
  <si>
    <t>10001937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</si>
  <si>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</si>
  <si>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</si>
  <si>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</si>
  <si>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</si>
  <si>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</si>
  <si>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</si>
  <si>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מעלות S&amp;P</t>
  </si>
  <si>
    <t>יו בנק</t>
  </si>
  <si>
    <t>ilAAA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</si>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</sst>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</cellStyleXfs>
  <cellXfs count="14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1"/>
    </xf>
    <xf numFmtId="166" fontId="25" fillId="0" borderId="20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1" xfId="13" applyFont="1" applyFill="1" applyBorder="1" applyAlignment="1">
      <alignment horizontal="right"/>
    </xf>
    <xf numFmtId="10" fontId="5" fillId="0" borderId="21" xfId="14" applyNumberFormat="1" applyFont="1" applyFill="1" applyBorder="1" applyAlignment="1">
      <alignment horizontal="center"/>
    </xf>
    <xf numFmtId="2" fontId="5" fillId="0" borderId="21" xfId="7" applyNumberFormat="1" applyFont="1" applyBorder="1" applyAlignment="1">
      <alignment horizontal="right"/>
    </xf>
    <xf numFmtId="167" fontId="5" fillId="0" borderId="21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 indent="1"/>
    </xf>
    <xf numFmtId="10" fontId="29" fillId="0" borderId="0" xfId="0" applyNumberFormat="1" applyFont="1" applyAlignment="1">
      <alignment horizontal="right"/>
    </xf>
    <xf numFmtId="0" fontId="29" fillId="0" borderId="0" xfId="15" applyFont="1" applyAlignment="1">
      <alignment horizontal="right" indent="1"/>
    </xf>
    <xf numFmtId="10" fontId="31" fillId="0" borderId="0" xfId="0" applyNumberFormat="1" applyFont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1" xfId="13" applyNumberFormat="1" applyFont="1" applyFill="1" applyBorder="1" applyAlignment="1">
      <alignment horizontal="right"/>
    </xf>
    <xf numFmtId="168" fontId="5" fillId="0" borderId="21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6" fillId="0" borderId="0" xfId="0" applyNumberFormat="1" applyFont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14" applyNumberFormat="1" applyFont="1" applyFill="1" applyBorder="1" applyAlignment="1">
      <alignment horizontal="right"/>
    </xf>
    <xf numFmtId="168" fontId="26" fillId="0" borderId="0" xfId="0" applyNumberFormat="1" applyFont="1" applyAlignment="1">
      <alignment horizontal="right" indent="2"/>
    </xf>
    <xf numFmtId="3" fontId="5" fillId="3" borderId="9" xfId="0" applyNumberFormat="1" applyFont="1" applyFill="1" applyBorder="1" applyAlignment="1">
      <alignment horizontal="center" vertical="center" wrapText="1"/>
    </xf>
    <xf numFmtId="168" fontId="25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 indent="3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2" xfId="7" applyNumberFormat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2"/>
    </xf>
    <xf numFmtId="168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B03C38-BEE8-448F-AEC1-366C3C535A99}" name="RowTitleRegion1.b1.c4.1" displayName="RowTitleRegion1.b1.c4.1" ref="B1:C4" totalsRowShown="0" headerRowDxfId="604" dataDxfId="603" tableBorderDxfId="602" headerRowCellStyle="Normal_2007-16618" dataCellStyle="Normal_2007-16618">
  <autoFilter ref="B1:C4" xr:uid="{D0B03C38-BEE8-448F-AEC1-366C3C535A99}">
    <filterColumn colId="0" hiddenButton="1"/>
    <filterColumn colId="1" hiddenButton="1"/>
  </autoFilter>
  <tableColumns count="2">
    <tableColumn id="1" xr3:uid="{EC693C87-72BF-4A63-9F60-F13E705A9DD5}" name="תאריך הדיווח" dataDxfId="601" dataCellStyle="Normal_2007-16618"/>
    <tableColumn id="2" xr3:uid="{F948C3CB-8A2C-4BA8-9190-F936F27724D3}" name="31/12/2023" dataDxfId="600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C10F80-EDDB-475E-BB8D-D8B947307F04}" name="TitleRegion1.a5.d63.2" displayName="TitleRegion1.a5.d63.2" ref="A5:D63" totalsRowShown="0">
  <autoFilter ref="A5:D63" xr:uid="{E1C10F80-EDDB-475E-BB8D-D8B947307F04}">
    <filterColumn colId="0" hiddenButton="1"/>
    <filterColumn colId="1" hiddenButton="1"/>
    <filterColumn colId="2" hiddenButton="1"/>
    <filterColumn colId="3" hiddenButton="1"/>
  </autoFilter>
  <tableColumns count="4">
    <tableColumn id="1" xr3:uid="{5E97449A-A666-4A87-A9B6-6F5BA77FBB12}" name="ריק במקור" dataDxfId="599" dataCellStyle="Normal_2007-16618"/>
    <tableColumn id="2" xr3:uid="{9F3F8941-A71A-4B68-957F-CA38BB82C300}" name="סכום נכסי ההשקעה:" dataDxfId="598" dataCellStyle="Normal_2007-16618"/>
    <tableColumn id="3" xr3:uid="{DEB34575-0C9B-4D84-BEAF-9DF10F382354}" name="ריק במקור2" dataDxfId="597" dataCellStyle="Normal_2007-16618"/>
    <tableColumn id="4" xr3:uid="{0DBE8E3A-4FAE-4291-9422-1A123077A2E9}" name="ריק במקור3" dataDxfId="59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2AC3BC-8760-4C9A-AF85-1CD941083D26}" name="RowTitleRegion1.a1.b4.1" displayName="RowTitleRegion1.a1.b4.1" ref="A1:B4" totalsRowShown="0" headerRowDxfId="595" dataDxfId="594" tableBorderDxfId="593" headerRowCellStyle="Normal_2007-16618" dataCellStyle="Normal_2007-16618">
  <autoFilter ref="A1:B4" xr:uid="{F92AC3BC-8760-4C9A-AF85-1CD941083D26}">
    <filterColumn colId="0" hiddenButton="1"/>
    <filterColumn colId="1" hiddenButton="1"/>
  </autoFilter>
  <tableColumns count="2">
    <tableColumn id="1" xr3:uid="{2BDA0C73-532A-4CD5-AB1F-355C1483C65D}" name="תאריך הדיווח" dataDxfId="592" dataCellStyle="Normal_2007-16618"/>
    <tableColumn id="2" xr3:uid="{3FC5A292-86A3-4B89-9087-AC5027367270}" name="31/12/2023" dataDxfId="591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BDA84-B17E-4B8E-A365-166B4EDD2737}" name="TitleRegion1.a5.k27.1" displayName="TitleRegion1.a5.k27.1" ref="A5:K27" totalsRowShown="0" headerRowDxfId="590" dataDxfId="588" headerRowBorderDxfId="589">
  <autoFilter ref="A5:K27" xr:uid="{155BDA84-B17E-4B8E-A365-166B4EDD27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A04E0F1-6058-4B79-9CF0-87647D5B819F}" name="שם המנפיק/שם נייר ערך "/>
    <tableColumn id="2" xr3:uid="{89B6931C-A90D-44CA-89C9-B2E488FF5F0B}" name="מספר ני&quot;ע" dataDxfId="587"/>
    <tableColumn id="3" xr3:uid="{58621081-81B8-427C-8FC6-2FFFF31017C4}" name="מספר מנפיק" dataDxfId="586"/>
    <tableColumn id="4" xr3:uid="{8D02A99D-0FF8-4BD9-A2E7-433E933BF4AA}" name="דירוג" dataDxfId="585"/>
    <tableColumn id="5" xr3:uid="{9ABAB3EF-493C-43C1-9FB0-E787FF910290}" name="שם מדרג" dataDxfId="584"/>
    <tableColumn id="6" xr3:uid="{6C6E4C6B-423E-4231-9D6E-1650FC517C88}" name="סוג מטבע" dataDxfId="583"/>
    <tableColumn id="7" xr3:uid="{7BF171FA-169F-48E7-890B-CEF145ABE44E}" name="שיעור ריבית" dataDxfId="582"/>
    <tableColumn id="8" xr3:uid="{0771FD16-7BCF-48F9-9261-A58A39F2B301}" name="תשואה לפידיון" dataDxfId="581"/>
    <tableColumn id="9" xr3:uid="{CBE98BC0-E0D1-4E0E-BFFD-1A4575519633}" name="שווי שוק" dataDxfId="580"/>
    <tableColumn id="10" xr3:uid="{4292B012-BD2A-4685-975C-76648E892805}" name="שעור מנכסי אפיק ההשקעה" dataDxfId="579"/>
    <tableColumn id="11" xr3:uid="{3A79CD9E-49FE-4E19-A339-ACD0BF661751}" name="שעור מסך נכסי השקעה" dataDxfId="57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7AA2F10-6893-4977-96C3-E6B6089BA676}" name="RowTitleRegion1.a1.b4.1" displayName="RowTitleRegion1.a1.b4.1_" ref="A1:B4" totalsRowShown="0" headerRowDxfId="577" dataDxfId="576" tableBorderDxfId="575" headerRowCellStyle="Normal_2007-16618" dataCellStyle="Normal_2007-16618">
  <autoFilter ref="A1:B4" xr:uid="{07AA2F10-6893-4977-96C3-E6B6089BA676}">
    <filterColumn colId="0" hiddenButton="1"/>
    <filterColumn colId="1" hiddenButton="1"/>
  </autoFilter>
  <tableColumns count="2">
    <tableColumn id="1" xr3:uid="{B3B6EEE2-0136-41D7-BE13-DD8D67B4B20F}" name="תאריך הדיווח" dataDxfId="574" dataCellStyle="Normal_2007-16618"/>
    <tableColumn id="2" xr3:uid="{FEBEF172-3F23-48FE-993B-2B742C239896}" name="31/12/2023" dataDxfId="573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347F9A2-553B-4DB3-85DE-C7D0B45CF25F}" name="TitleRegion1.a6.q41.1" displayName="TitleRegion1.a6.q41.1" ref="A6:Q41" totalsRowShown="0" headerRowDxfId="572" dataDxfId="570" headerRowBorderDxfId="571" tableBorderDxfId="569">
  <autoFilter ref="A6:Q41" xr:uid="{7347F9A2-553B-4DB3-85DE-C7D0B45CF2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6E83178-D671-4628-9646-445F05F311FC}" name="שם המנפיק/שם נייר ערך " dataDxfId="568"/>
    <tableColumn id="2" xr3:uid="{B6B3CDA5-1A84-41F7-9753-B79072F87031}" name="מספר ני&quot;ע"/>
    <tableColumn id="3" xr3:uid="{B4390BEE-FA90-4FAA-9BFD-CA0821F97B26}" name="זירת מסחר"/>
    <tableColumn id="4" xr3:uid="{42432B02-FA2B-4CBC-84A2-9D099C3F3C84}" name="דירוג" dataDxfId="567"/>
    <tableColumn id="5" xr3:uid="{6264D5D4-B3CE-47C9-A474-71FC8BE75053}" name="שם מדרג" dataDxfId="566"/>
    <tableColumn id="6" xr3:uid="{A2C1F384-FFA5-4235-A0DA-56455321B513}" name="תאריך רכישה" dataDxfId="565"/>
    <tableColumn id="7" xr3:uid="{757764C7-D797-48CA-90C3-810B59B39492}" name="מח&quot;מ" dataDxfId="564"/>
    <tableColumn id="8" xr3:uid="{9781FCD0-EEAD-416A-A619-26DB5AB3EB22}" name="סוג מטבע" dataDxfId="563"/>
    <tableColumn id="9" xr3:uid="{0E082AA6-7914-45DF-9285-860BBC6108F3}" name="שיעור ריבית" dataDxfId="562"/>
    <tableColumn id="10" xr3:uid="{A779032A-594D-475A-9A06-0DC427D81D84}" name="תשואה לפידיון" dataDxfId="561"/>
    <tableColumn id="11" xr3:uid="{B8305C5F-5E07-4584-97AA-3BAABE734DB0}" name="ערך נקוב****" dataDxfId="560"/>
    <tableColumn id="12" xr3:uid="{E9EF9DAE-80A5-4170-A5FF-E8BE3E072A3A}" name="שער***" dataDxfId="559"/>
    <tableColumn id="13" xr3:uid="{C8A5A934-8239-4D62-8D30-CA5FF9815CC9}" name="פדיון/ ריבית/ דיבידנד לקבל*****  " dataDxfId="558"/>
    <tableColumn id="14" xr3:uid="{2B154930-B64A-401A-9F1B-565F2038FD10}" name="שווי שוק" dataDxfId="557"/>
    <tableColumn id="15" xr3:uid="{C8DB0752-657F-462C-B28E-E75E7EBF4C14}" name="שעור מערך נקוב**** מונפק" dataDxfId="556"/>
    <tableColumn id="16" xr3:uid="{2909D182-106C-4F75-B9F5-71A0F66F58DE}" name="שעור מנכסי אפיק ההשקעה" dataDxfId="555"/>
    <tableColumn id="17" xr3:uid="{958901BE-EDD6-4444-B897-55AAEBDEB2C3}" name="שעור מסך נכסי השקעה**" dataDxfId="55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89E7305-8419-4C34-ABCA-9CF12201E353}" name="RowTitleRegion1.a1.b4.1" displayName="_RowTitleRegion1.a1.b4.1" ref="A1:B4" totalsRowShown="0" headerRowDxfId="553" dataDxfId="552" tableBorderDxfId="551" headerRowCellStyle="Normal_2007-16618" dataCellStyle="Normal_2007-16618">
  <autoFilter ref="A1:B4" xr:uid="{189E7305-8419-4C34-ABCA-9CF12201E353}">
    <filterColumn colId="0" hiddenButton="1"/>
    <filterColumn colId="1" hiddenButton="1"/>
  </autoFilter>
  <tableColumns count="2">
    <tableColumn id="1" xr3:uid="{5DC8EB76-09B3-4DD3-9A61-797A0A6EDE99}" name="תאריך הדיווח" dataDxfId="550" dataCellStyle="Normal_2007-16618"/>
    <tableColumn id="2" xr3:uid="{BC1EB19C-2711-485E-8E39-4CDE45960278}" name="31/12/2023" dataDxfId="549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D4E585-134B-44BC-8933-04ACF7C1D39C}" name="TitleRegion1.a6.s13.1" displayName="TitleRegion1.a6.s13.1" ref="A6:S13" totalsRowShown="0" headerRowDxfId="548" dataDxfId="546" headerRowBorderDxfId="547" tableBorderDxfId="545">
  <autoFilter ref="A6:S13" xr:uid="{EBD4E585-134B-44BC-8933-04ACF7C1D3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8C8A8F3-D9F0-4B08-8192-039E6E31F1FD}" name="שם המנפיק/שם נייר ערך " dataDxfId="544"/>
    <tableColumn id="2" xr3:uid="{58EA4BCC-B53F-43A6-8D3D-9DE434623713}" name="מספר ני&quot;ע" dataDxfId="543"/>
    <tableColumn id="3" xr3:uid="{EF4788DA-13DE-4A2E-943C-7BBD5D42EC94}" name="זירת מסחר" dataDxfId="542"/>
    <tableColumn id="4" xr3:uid="{52098AF9-51AD-457F-927D-C4D1FA9D988B}" name="ספק מידע" dataDxfId="541"/>
    <tableColumn id="5" xr3:uid="{3C1C3677-A4FF-4DE3-A8BF-0B14EE0D1717}" name="מספר מנפיק" dataDxfId="540"/>
    <tableColumn id="6" xr3:uid="{490819E4-2B1B-4813-97B9-8EC1E3D16095}" name="ענף מסחר" dataDxfId="539"/>
    <tableColumn id="7" xr3:uid="{0FCAACC1-F693-4F87-B8F2-05970632E772}" name="דירוג" dataDxfId="538"/>
    <tableColumn id="8" xr3:uid="{1919248B-4897-4608-ADDC-B15387E20433}" name="שם מדרג" dataDxfId="537"/>
    <tableColumn id="9" xr3:uid="{17CE6172-35A6-49DF-851C-BF523A6A5CC5}" name="תאריך רכישה" dataDxfId="536"/>
    <tableColumn id="10" xr3:uid="{23A8D567-9CF7-4A91-BAD1-FD54453ED607}" name="מח&quot;מ" dataDxfId="535"/>
    <tableColumn id="11" xr3:uid="{E7F484CE-C6A5-46B5-B1D1-D810A5C217C7}" name="סוג מטבע" dataDxfId="534"/>
    <tableColumn id="12" xr3:uid="{51D93471-B0AA-4895-AC90-30D8EDEE7134}" name="שיעור ריבית" dataDxfId="533"/>
    <tableColumn id="13" xr3:uid="{7133150D-8A1C-4958-9447-8A36A2D5DF61}" name="תשואה לפידיון" dataDxfId="532"/>
    <tableColumn id="14" xr3:uid="{910DBC16-1C4D-475E-AD30-3A398E2A5A31}" name="ערך נקוב****" dataDxfId="531"/>
    <tableColumn id="15" xr3:uid="{D01A93CD-EA08-4C00-A17D-B81213818556}" name="שער***" dataDxfId="530"/>
    <tableColumn id="16" xr3:uid="{D3190583-ADC3-48CC-B941-E3602ADFDD3A}" name="שווי שוק" dataDxfId="529"/>
    <tableColumn id="17" xr3:uid="{AC08064C-21D3-45A3-8DC8-46A1E2459183}" name="שעור מערך נקוב מונפק" dataDxfId="528"/>
    <tableColumn id="18" xr3:uid="{EF5E5283-D347-4678-99F7-7E05D1266EEC}" name="שעור מנכסי אפיק ההשקעה" dataDxfId="527"/>
    <tableColumn id="19" xr3:uid="{09CC8A6B-3B13-4DDA-B63D-AD5A6946BCD1}" name="שעור מסך נכסי השקעה**" dataDxfId="52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0D31E8C-3E87-4E93-8B03-0CB147B4F5E3}" name="RowTitleRegion1.a1.b4.1" displayName="_RowTitleRegion1.a1.b4.1_1" ref="A1:B4" totalsRowShown="0" headerRowDxfId="525" dataDxfId="524" tableBorderDxfId="523" headerRowCellStyle="Normal_2007-16618" dataCellStyle="Normal_2007-16618">
  <autoFilter ref="A1:B4" xr:uid="{70D31E8C-3E87-4E93-8B03-0CB147B4F5E3}">
    <filterColumn colId="0" hiddenButton="1"/>
    <filterColumn colId="1" hiddenButton="1"/>
  </autoFilter>
  <tableColumns count="2">
    <tableColumn id="1" xr3:uid="{961868B2-9979-4856-AB58-2B03F4C6B8C8}" name="תאריך הדיווח" dataDxfId="522" dataCellStyle="Normal_2007-16618"/>
    <tableColumn id="2" xr3:uid="{1B4B7D82-A671-4178-92E7-EAD39F07FAF9}" name="31/12/2023" dataDxfId="521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CB22C51-F59A-41B2-85C1-986D259E69A0}" name="TitleRegion1.a6.t14.1" displayName="TitleRegion1.a6.t14.1" ref="A6:T14" totalsRowShown="0" headerRowDxfId="520" dataDxfId="518" headerRowBorderDxfId="519" tableBorderDxfId="517">
  <autoFilter ref="A6:T14" xr:uid="{5CB22C51-F59A-41B2-85C1-986D259E69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067DB48-100E-4552-8019-A4C5A68870A2}" name="שם המנפיק/שם נייר ערך " dataDxfId="516"/>
    <tableColumn id="2" xr3:uid="{2EBAEEB0-6C54-4040-B0B1-F42F05AA1C19}" name="מספר ני&quot;ע" dataDxfId="515"/>
    <tableColumn id="3" xr3:uid="{75F129B9-4D3C-4234-B3C0-8C4C8B8644DE}" name="זירת מסחר" dataDxfId="514"/>
    <tableColumn id="4" xr3:uid="{018B76B2-D8A4-40F1-A231-18B52BD9244D}" name="ספק מידע" dataDxfId="513"/>
    <tableColumn id="5" xr3:uid="{1F0A49F4-37E9-434C-BBB8-351BDFF056B4}" name="מספר מנפיק" dataDxfId="512"/>
    <tableColumn id="6" xr3:uid="{211DC9D9-B8E0-4BAE-B1C4-1F3E34731B08}" name="ענף מסחר" dataDxfId="511"/>
    <tableColumn id="7" xr3:uid="{5813BA7E-6C30-420C-931A-AB975AF068CE}" name="דירוג" dataDxfId="510"/>
    <tableColumn id="8" xr3:uid="{69C6989B-18ED-4AEA-BB8E-554DC5ECE421}" name="שם מדרג" dataDxfId="509"/>
    <tableColumn id="9" xr3:uid="{6A356BAE-C21A-4001-B2C6-85346A2B2470}" name="תאריך רכישה" dataDxfId="508"/>
    <tableColumn id="10" xr3:uid="{4ADA9BE8-21FA-45FA-86A6-2D6A2BBD253D}" name="מח&quot;מ" dataDxfId="507"/>
    <tableColumn id="11" xr3:uid="{EAE76825-0532-44C5-A199-A99201C3074C}" name="סוג מטבע" dataDxfId="506"/>
    <tableColumn id="12" xr3:uid="{C9F173F5-203A-48FC-8283-734865B22E6C}" name="שיעור ריבית" dataDxfId="505"/>
    <tableColumn id="13" xr3:uid="{ED8376C2-1DD9-492E-9A1F-25AFA8BD981E}" name="תשואה לפידיון" dataDxfId="504"/>
    <tableColumn id="14" xr3:uid="{BA921957-F540-48F0-B5DD-D46975551728}" name="ערך נקוב****" dataDxfId="503"/>
    <tableColumn id="15" xr3:uid="{E4430C5A-A16B-4202-B718-679FE5E49FD3}" name="שער***" dataDxfId="502"/>
    <tableColumn id="16" xr3:uid="{6DD08E0C-01A9-43B0-83AF-071F538B58E7}" name="פדיון/ ריבית/ דיבידנד לקבל*****  " dataDxfId="501"/>
    <tableColumn id="17" xr3:uid="{63F8EB62-A670-4754-B039-9466A63BC05B}" name="שווי שוק" dataDxfId="500"/>
    <tableColumn id="18" xr3:uid="{C5B8C3B5-C5D0-461F-B493-4C0F4E5C412B}" name="שעור מערך נקוב מונפק" dataDxfId="499"/>
    <tableColumn id="19" xr3:uid="{658D9C28-BDD4-44EA-AF42-D611D997E0B4}" name="שעור מנכסי אפיק ההשקעה" dataDxfId="498"/>
    <tableColumn id="20" xr3:uid="{8B00E3CB-8CF9-4B52-A8E4-75D20665422B}" name="שעור מסך נכסי השקעה**" dataDxfId="49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4DD0C30-2ABA-46A3-8A61-0136FE586ADD}" name="RowTitleRegion1.a1.b4.1" displayName="_RowTitleRegion1.a1.b4.1_2" ref="A1:B4" totalsRowShown="0" headerRowDxfId="496" dataDxfId="495" tableBorderDxfId="494" headerRowCellStyle="Normal_2007-16618" dataCellStyle="Normal_2007-16618">
  <autoFilter ref="A1:B4" xr:uid="{04DD0C30-2ABA-46A3-8A61-0136FE586ADD}">
    <filterColumn colId="0" hiddenButton="1"/>
    <filterColumn colId="1" hiddenButton="1"/>
  </autoFilter>
  <tableColumns count="2">
    <tableColumn id="1" xr3:uid="{064DD873-D2D9-4172-9C28-1D0307CE6EF6}" name="תאריך הדיווח" dataDxfId="493" dataCellStyle="Normal_2007-16618"/>
    <tableColumn id="2" xr3:uid="{FEB7C32C-E3CC-4D94-BAA2-E210791E281E}" name="31/12/2023" dataDxfId="492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F4618C4-ED77-43EB-8223-57020CA4D590}" name="TitleRegion1.a6.n14.1" displayName="TitleRegion1.a6.n14.1" ref="A6:N14" totalsRowShown="0" headerRowDxfId="491" dataDxfId="489" headerRowBorderDxfId="490" tableBorderDxfId="488">
  <autoFilter ref="A6:N14" xr:uid="{EF4618C4-ED77-43EB-8223-57020CA4D5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BE8721F-720B-44CD-815F-3757A4A1CCA0}" name="שם המנפיק/שם נייר ערך " dataDxfId="487"/>
    <tableColumn id="2" xr3:uid="{BB213061-E4B7-434E-9039-B1317926B223}" name="מספר ני&quot;ע" dataDxfId="486"/>
    <tableColumn id="3" xr3:uid="{6B3A3873-3A15-4A71-ACFF-4125824F4E6E}" name="זירת מסחר" dataDxfId="485"/>
    <tableColumn id="4" xr3:uid="{E6792AB8-65E2-4802-9DAC-24A5563F7058}" name="ספק מידע" dataDxfId="484"/>
    <tableColumn id="5" xr3:uid="{873063E6-F648-4A50-AC38-9D16D2DE06A3}" name="מספר מנפיק" dataDxfId="483"/>
    <tableColumn id="6" xr3:uid="{F9566CCD-69D5-4936-9AB9-ED5E20F7BAF0}" name="ענף מסחר" dataDxfId="482"/>
    <tableColumn id="7" xr3:uid="{E4E9729E-2FF0-4DA6-A7E2-5A492060D0C7}" name="סוג מטבע" dataDxfId="481"/>
    <tableColumn id="8" xr3:uid="{64D8B987-BA25-41FB-B582-8061B5D72591}" name="ערך נקוב****" dataDxfId="480"/>
    <tableColumn id="9" xr3:uid="{28BBBE22-A5CC-41CB-B5ED-D0FC3DEB8371}" name="שער***" dataDxfId="479"/>
    <tableColumn id="10" xr3:uid="{DB9CFF3B-6267-44CB-B3D3-23651E557BEE}" name="פדיון/ ריבית/ דיבידנד לקבל*****  " dataDxfId="478"/>
    <tableColumn id="11" xr3:uid="{817C4C64-DC5B-4913-ABEF-67EC7F76FDCC}" name="שווי שוק" dataDxfId="477"/>
    <tableColumn id="12" xr3:uid="{763B391D-5580-461E-85D3-3F330EF2531A}" name="שעור מערך נקוב מונפק" dataDxfId="476"/>
    <tableColumn id="13" xr3:uid="{A8FB5AAD-C3A1-4FAB-9234-C047287B1CD7}" name="שעור מנכסי אפיק ההשקעה" dataDxfId="475"/>
    <tableColumn id="14" xr3:uid="{EF714321-2CF1-4548-92BE-607C711D77A7}" name="שעור מסך נכסי השקעה**" dataDxfId="47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D46F99-958A-458F-A47B-A11D586D6FA4}" name="RowTitleRegion1.a1.b4.1" displayName="_RowTitleRegion1.a1.b4.1_3" ref="A1:B4" totalsRowShown="0" headerRowDxfId="473" dataDxfId="472" tableBorderDxfId="471" headerRowCellStyle="Normal_2007-16618" dataCellStyle="Normal_2007-16618">
  <autoFilter ref="A1:B4" xr:uid="{A1D46F99-958A-458F-A47B-A11D586D6FA4}">
    <filterColumn colId="0" hiddenButton="1"/>
    <filterColumn colId="1" hiddenButton="1"/>
  </autoFilter>
  <tableColumns count="2">
    <tableColumn id="1" xr3:uid="{C5C52DF9-C562-40D8-ADAD-A15E6FF240D6}" name="תאריך הדיווח" dataDxfId="470" dataCellStyle="Normal_2007-16618"/>
    <tableColumn id="2" xr3:uid="{072AB5A1-7C6A-4E7A-B22D-E6BCFDF227B5}" name="31/12/2023" dataDxfId="469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4FE957C-161B-4C7D-8221-58FCAFDD25E7}" name="TitleRegion1.a6.m55.1" displayName="TitleRegion1.a6.m55.1" ref="A6:M55" totalsRowShown="0" headerRowDxfId="468" dataDxfId="466" headerRowBorderDxfId="467" tableBorderDxfId="465">
  <autoFilter ref="A6:M55" xr:uid="{34FE957C-161B-4C7D-8221-58FCAFDD25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3B10D23-34EC-4ED2-89A3-4E8C5D7B5AB1}" name="שם המנפיק/שם נייר ערך " dataDxfId="464"/>
    <tableColumn id="2" xr3:uid="{46494CE3-003B-4B26-97DF-4FFBACBA792B}" name="מספר ני&quot;ע" dataDxfId="463"/>
    <tableColumn id="3" xr3:uid="{15217980-18E3-4EEC-860A-79A82174A6CB}" name="זירת מסחר" dataDxfId="462"/>
    <tableColumn id="4" xr3:uid="{909C5A5C-66C7-41CF-8936-E245C6BCB344}" name="מספר מנפיק" dataDxfId="461"/>
    <tableColumn id="5" xr3:uid="{F08ADF4A-0666-4117-93F6-5DD2A0FFA241}" name="ענף מסחר" dataDxfId="460"/>
    <tableColumn id="6" xr3:uid="{471122E4-F2B7-4E59-8A8B-89BDADF2C548}" name="סוג מטבע" dataDxfId="459"/>
    <tableColumn id="7" xr3:uid="{0AC21C2F-C34C-4FAC-AA02-C95CE5D2AC88}" name="ערך נקוב****" dataDxfId="458"/>
    <tableColumn id="8" xr3:uid="{8028C9F6-32F3-4B9F-81ED-9A905ECAA22C}" name="שער***" dataDxfId="457"/>
    <tableColumn id="9" xr3:uid="{40BD2AFF-4269-4423-AA1D-32D8A6F22884}" name="פדיון/ ריבית/ דיבידנד לקבל*****  " dataDxfId="456"/>
    <tableColumn id="10" xr3:uid="{CDB70EE2-6D89-4703-8901-54749DC61B6D}" name="שווי שוק" dataDxfId="455"/>
    <tableColumn id="11" xr3:uid="{21D39308-1971-478E-B49A-411E5FD991B8}" name="שעור מערך נקוב מונפק" dataDxfId="454"/>
    <tableColumn id="12" xr3:uid="{F0014C7B-32D3-4102-B9B5-F927624263F4}" name="שעור מנכסי אפיק ההשקעה" dataDxfId="453"/>
    <tableColumn id="13" xr3:uid="{95188EBA-5E20-4BB9-A663-8C1AC7DECFA3}" name="שעור מסך נכסי השקעה**" dataDxfId="45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5B27689-EE84-48D8-9812-2E1B89B71E60}" name="RowTitleRegion1.a1.b4.1" displayName="_RowTitleRegion1.a1.b4.1_4" ref="A1:B4" totalsRowShown="0" headerRowDxfId="451" dataDxfId="450" tableBorderDxfId="449" headerRowCellStyle="Normal_2007-16618" dataCellStyle="Normal_2007-16618">
  <autoFilter ref="A1:B4" xr:uid="{B5B27689-EE84-48D8-9812-2E1B89B71E60}">
    <filterColumn colId="0" hiddenButton="1"/>
    <filterColumn colId="1" hiddenButton="1"/>
  </autoFilter>
  <tableColumns count="2">
    <tableColumn id="1" xr3:uid="{BADEAEF0-315F-4460-940B-C490978C7924}" name="תאריך הדיווח" dataDxfId="448" dataCellStyle="Normal_2007-16618"/>
    <tableColumn id="2" xr3:uid="{F97FFC2C-F234-4CBC-B107-54CBE112827D}" name="31/12/2023" dataDxfId="447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59F53E-7C46-45D2-AFED-5B29556BBC99}" name="TitleRegion1.a6.n13.1" displayName="TitleRegion1.a6.n13.1" ref="A6:N13" totalsRowShown="0" headerRowDxfId="446" dataDxfId="444" headerRowBorderDxfId="445" tableBorderDxfId="443">
  <autoFilter ref="A6:N13" xr:uid="{0059F53E-7C46-45D2-AFED-5B29556BBC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A710CD9-DAA7-4930-8B80-D2024827AE1A}" name="שם המנפיק/שם נייר ערך " dataDxfId="442"/>
    <tableColumn id="2" xr3:uid="{A44B11D3-4314-49C1-BE5C-131B6A4D77AD}" name="מספר ני&quot;ע" dataDxfId="441"/>
    <tableColumn id="3" xr3:uid="{06DD334C-BA3B-459E-B763-58980B0FF765}" name="זירת מסחר" dataDxfId="440"/>
    <tableColumn id="4" xr3:uid="{65BDC34E-AF4F-48A7-860E-4F4FAF8E4144}" name="מספר מנפיק" dataDxfId="439"/>
    <tableColumn id="5" xr3:uid="{3C243A44-E382-4942-8436-4D00D8E0BFC1}" name="ענף מסחר" dataDxfId="438"/>
    <tableColumn id="6" xr3:uid="{7059D1DB-78D6-4716-B6B3-AA6409955D03}" name="דירוג" dataDxfId="437"/>
    <tableColumn id="7" xr3:uid="{25C22CF3-E1B7-4C83-923D-2F7B1FF5D214}" name="שם מדרג" dataDxfId="436"/>
    <tableColumn id="8" xr3:uid="{65C53010-478D-46A4-9255-26DA66937672}" name="סוג מטבע" dataDxfId="435"/>
    <tableColumn id="9" xr3:uid="{486EFD2B-BD21-41BC-B953-93A91D010136}" name="ערך נקוב****" dataDxfId="434"/>
    <tableColumn id="10" xr3:uid="{AE1C7784-8464-49E1-B67A-856993642E5B}" name="שער***" dataDxfId="433"/>
    <tableColumn id="11" xr3:uid="{56DA7132-1F8E-47FE-8ED7-9864B873FBB3}" name="שווי שוק" dataDxfId="432"/>
    <tableColumn id="12" xr3:uid="{249F89A0-B514-4DBE-B05E-903487ED530A}" name="שעור מערך נקוב מונפק" dataDxfId="431"/>
    <tableColumn id="13" xr3:uid="{62F0B2A0-FA93-4189-8F25-D4D8A335D906}" name="שעור מנכסי אפיק ההשקעה" dataDxfId="430"/>
    <tableColumn id="14" xr3:uid="{55E75DE5-82C3-4271-9001-59095538AC80}" name="שעור מסך נכסי השקעה**" dataDxfId="42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640A577-69EB-4124-980D-B210A59A351D}" name="RowTitleRegion1.a1.b4.1" displayName="_RowTitleRegion1.a1.b4.1_5" ref="A1:B4" totalsRowShown="0" headerRowDxfId="428" dataDxfId="427" tableBorderDxfId="426" headerRowCellStyle="Normal_2007-16618" dataCellStyle="Normal_2007-16618">
  <autoFilter ref="A1:B4" xr:uid="{2640A577-69EB-4124-980D-B210A59A351D}">
    <filterColumn colId="0" hiddenButton="1"/>
    <filterColumn colId="1" hiddenButton="1"/>
  </autoFilter>
  <tableColumns count="2">
    <tableColumn id="1" xr3:uid="{4BF1BCE3-6C5B-433D-A430-8B614F9F96B3}" name="תאריך הדיווח" dataDxfId="425" dataCellStyle="Normal_2007-16618"/>
    <tableColumn id="2" xr3:uid="{B5311A02-9430-400D-B6BE-E71E98EFD3A9}" name="31/12/2023" dataDxfId="424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7FAE40A-2B5E-424D-ACE3-A22CED487CDA}" name="TitleRegion1.a6.k13.1" displayName="TitleRegion1.a6.k13.1" ref="A6:K13" totalsRowShown="0" headerRowDxfId="423" dataDxfId="421" headerRowBorderDxfId="422" tableBorderDxfId="420">
  <autoFilter ref="A6:K13" xr:uid="{A7FAE40A-2B5E-424D-ACE3-A22CED487C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554562B-0ED8-474D-B7F6-46483A08C60B}" name="שם המנפיק/שם נייר ערך" dataDxfId="419"/>
    <tableColumn id="2" xr3:uid="{FD86263E-FE83-44F8-A30C-F05BFB8ACB50}" name="מספר ני&quot;ע" dataDxfId="418"/>
    <tableColumn id="3" xr3:uid="{B4D11718-92A0-4841-BC2B-19EE360F5060}" name="זירת מסחר" dataDxfId="417"/>
    <tableColumn id="4" xr3:uid="{8238EAF3-6676-47D0-9F2D-8613F392822B}" name="ענף מסחר" dataDxfId="416"/>
    <tableColumn id="5" xr3:uid="{E7443665-9614-4FE7-BA22-D1EC7FDA2EBD}" name="סוג מטבע" dataDxfId="415"/>
    <tableColumn id="6" xr3:uid="{5CF97102-E260-40E4-A741-5AE86A7DD09E}" name="ערך נקוב****" dataDxfId="414"/>
    <tableColumn id="7" xr3:uid="{83656F03-186B-421A-88DC-2BD1F369A11A}" name="שער***" dataDxfId="413"/>
    <tableColumn id="8" xr3:uid="{EBD07DD5-2579-41E8-A40D-1BD6B640684E}" name="שווי שוק" dataDxfId="412"/>
    <tableColumn id="9" xr3:uid="{49B8DB76-0025-4EF1-B897-886C17D59896}" name="שעור מערך נקוב מונפק" dataDxfId="411"/>
    <tableColumn id="10" xr3:uid="{64C5588B-CC09-4CD6-A1A9-1F280C2A7DED}" name="שעור מנכסי אפיק ההשקעה" dataDxfId="410"/>
    <tableColumn id="11" xr3:uid="{1E6F80DA-5355-472B-9579-C4A06B73FA26}" name="שעור מסך נכסי השקעה**" dataDxfId="409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ABBE9A2-9F27-474F-AE60-5F6F03705463}" name="RowTitleRegion1.a1.b4.1" displayName="_RowTitleRegion1.a1.b4.1_6" ref="A1:B4" totalsRowShown="0" headerRowDxfId="408" dataDxfId="407" tableBorderDxfId="406" headerRowCellStyle="Normal_2007-16618" dataCellStyle="Normal_2007-16618">
  <autoFilter ref="A1:B4" xr:uid="{5ABBE9A2-9F27-474F-AE60-5F6F03705463}">
    <filterColumn colId="0" hiddenButton="1"/>
    <filterColumn colId="1" hiddenButton="1"/>
  </autoFilter>
  <tableColumns count="2">
    <tableColumn id="1" xr3:uid="{64001F73-5056-4FA5-9380-69088987240B}" name="תאריך הדיווח" dataDxfId="405" dataCellStyle="Normal_2007-16618"/>
    <tableColumn id="2" xr3:uid="{48053CCB-A2A7-4A77-B00D-22411626F25C}" name="31/12/2023" dataDxfId="404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4A9F0EE-8D98-4774-BF37-291431389E78}" name="TitleRegion1.a6.k13.1" displayName="TitleRegion1.a6.k13.1_" ref="A6:K13" totalsRowShown="0" headerRowDxfId="403" dataDxfId="401" headerRowBorderDxfId="402" tableBorderDxfId="400">
  <autoFilter ref="A6:K13" xr:uid="{44A9F0EE-8D98-4774-BF37-291431389E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05E3F42-23A4-45E7-998B-9C806C605E9B}" name="שם המנפיק/שם נייר ערך" dataDxfId="399"/>
    <tableColumn id="2" xr3:uid="{6E4C72EB-6D81-4F05-AED2-CCDA6E85387E}" name="מספר ני&quot;ע" dataDxfId="398"/>
    <tableColumn id="3" xr3:uid="{4F520F3E-3F0A-4474-887F-B17F9D172DFB}" name="זירת מסחר" dataDxfId="397"/>
    <tableColumn id="4" xr3:uid="{7F0B35D0-E7AE-4D8A-8B8B-C97B8A7507E3}" name="ענף מסחר" dataDxfId="396"/>
    <tableColumn id="5" xr3:uid="{14DA1FB3-FCDF-4EC8-A2E5-79F6D7E56B73}" name="סוג מטבע" dataDxfId="395"/>
    <tableColumn id="6" xr3:uid="{281B7FF6-FD8B-4969-A083-E36968D12855}" name="ערך נקוב****" dataDxfId="394"/>
    <tableColumn id="7" xr3:uid="{C952288B-FAD8-4BAC-B909-2FF771AD1CC4}" name="שער***" dataDxfId="393"/>
    <tableColumn id="8" xr3:uid="{5C5D5189-2F76-4A3E-BFEA-1A47140E301C}" name="שווי שוק" dataDxfId="392"/>
    <tableColumn id="9" xr3:uid="{99C6B4E6-5C15-48D5-9A22-7BF5B62972A2}" name="שעור מערך נקוב מונפק" dataDxfId="391"/>
    <tableColumn id="10" xr3:uid="{631ABEA0-C4D8-4B65-B63D-6A38DF1A8A36}" name="שעור מנכסי אפיק ההשקעה" dataDxfId="390"/>
    <tableColumn id="11" xr3:uid="{133A786D-7A19-41C9-864D-31528EAF802B}" name="שעור מסך נכסי השקעה**" dataDxfId="38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35558AF-9794-4F8D-9689-F3419FC32E48}" name="RowTitleRegion1.a1.b4.1" displayName="_RowTitleRegion1.a1.b4.1_7" ref="A1:B4" totalsRowShown="0" headerRowDxfId="388" dataDxfId="387" tableBorderDxfId="386" headerRowCellStyle="Normal_2007-16618" dataCellStyle="Normal_2007-16618">
  <autoFilter ref="A1:B4" xr:uid="{135558AF-9794-4F8D-9689-F3419FC32E48}">
    <filterColumn colId="0" hiddenButton="1"/>
    <filterColumn colId="1" hiddenButton="1"/>
  </autoFilter>
  <tableColumns count="2">
    <tableColumn id="1" xr3:uid="{688511D2-38A7-4A90-9FBF-FF7215D0FB7A}" name="תאריך הדיווח" dataDxfId="385" dataCellStyle="Normal_2007-16618"/>
    <tableColumn id="2" xr3:uid="{5D9132BB-A1A1-4245-8357-A82F3D771B2F}" name="31/12/2023" dataDxfId="384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C906F2F-F7E7-43C6-96A9-C2545270E167}" name="TitleRegion1.a6.j19.1" displayName="TitleRegion1.a6.j19.1" ref="A6:J19" totalsRowShown="0" headerRowDxfId="383" dataDxfId="381" headerRowBorderDxfId="382" tableBorderDxfId="380">
  <autoFilter ref="A6:J19" xr:uid="{AC906F2F-F7E7-43C6-96A9-C2545270E1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56F348C-3A4C-4356-8E17-13B266F59465}" name="שם המנפיק/שם נייר ערך" dataDxfId="379"/>
    <tableColumn id="2" xr3:uid="{5FEB0563-E825-4CD9-B178-1E550C595B9F}" name="מספר ני&quot;ע" dataDxfId="378"/>
    <tableColumn id="3" xr3:uid="{1CE825F5-F54E-454A-B9D7-AAB18F46CB59}" name="זירת מסחר" dataDxfId="377"/>
    <tableColumn id="4" xr3:uid="{8C24A9A3-9958-41F1-8121-D5F7AF4A424C}" name="ענף מסחר" dataDxfId="376"/>
    <tableColumn id="5" xr3:uid="{F7B5D184-D199-4AFB-A896-F2BBB86212E9}" name="סוג מטבע" dataDxfId="375"/>
    <tableColumn id="6" xr3:uid="{BD1719F4-F555-4F54-89E4-AB6B28B67D46}" name="ערך נקוב****" dataDxfId="374"/>
    <tableColumn id="7" xr3:uid="{F4460294-5CE2-4977-A124-D2A829A0D594}" name="שער***" dataDxfId="373"/>
    <tableColumn id="8" xr3:uid="{F7AF3FA4-FE65-43C1-85CC-AE510DE079C3}" name="שווי שוק" dataDxfId="372"/>
    <tableColumn id="9" xr3:uid="{A13CEE54-72AD-412B-9DDE-5F4B174844A3}" name="שעור מנכסי אפיק ההשקעה" dataDxfId="371"/>
    <tableColumn id="10" xr3:uid="{14D7F2C1-3E5D-4E3B-93D5-AD1AF298CB43}" name="שעור מסך נכסי השקעה**" dataDxfId="37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CDF2084-687E-4C5C-82F3-C9A616241277}" name="RowTitleRegion1.a1.b4.1" displayName="_RowTitleRegion1.a1.b4.1_8" ref="A1:B4" totalsRowShown="0" headerRowDxfId="369" dataDxfId="368" tableBorderDxfId="367" headerRowCellStyle="Normal_2007-16618" dataCellStyle="Normal_2007-16618">
  <autoFilter ref="A1:B4" xr:uid="{1CDF2084-687E-4C5C-82F3-C9A616241277}">
    <filterColumn colId="0" hiddenButton="1"/>
    <filterColumn colId="1" hiddenButton="1"/>
  </autoFilter>
  <tableColumns count="2">
    <tableColumn id="1" xr3:uid="{91732B76-F936-4E18-8DB7-E7DF785CCCA9}" name="תאריך הדיווח" dataDxfId="366" dataCellStyle="Normal_2007-16618"/>
    <tableColumn id="2" xr3:uid="{54A444CB-753F-448B-A24E-D437126D0A0F}" name="31/12/2023" dataDxfId="365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FA18511-CF4F-4EE3-8FCD-8A516B7A65B4}" name="TitleRegion1.a6.p13.1" displayName="TitleRegion1.a6.p13.1" ref="A6:P13" totalsRowShown="0" headerRowDxfId="364" dataDxfId="362" headerRowBorderDxfId="363" tableBorderDxfId="361">
  <autoFilter ref="A6:P13" xr:uid="{DFA18511-CF4F-4EE3-8FCD-8A516B7A65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C79041B-3BDE-42AC-A81C-78E7C7229BB6}" name="שם המנפיק/שם נייר ערך" dataDxfId="360"/>
    <tableColumn id="2" xr3:uid="{FD392438-8F93-4268-961F-D2C3F3F1EF20}" name="מספר ני&quot;ע" dataDxfId="359"/>
    <tableColumn id="3" xr3:uid="{990FDD1B-CF56-41C2-97F7-D38635220581}" name="נכס הבסיס" dataDxfId="358"/>
    <tableColumn id="4" xr3:uid="{8CAA7190-E46F-4206-8904-89CBBCA2637A}" name="דירוג" dataDxfId="357"/>
    <tableColumn id="5" xr3:uid="{1CDBF48F-0E50-4F2C-8562-8C0F270798FA}" name="שם מדרג" dataDxfId="356"/>
    <tableColumn id="6" xr3:uid="{39C61ADE-A471-43FC-ACE6-199344A5E590}" name="תאריך רכישה" dataDxfId="355"/>
    <tableColumn id="7" xr3:uid="{6379F5BF-4D2A-463B-AA6D-D69943AAC06C}" name="מח&quot;מ" dataDxfId="354"/>
    <tableColumn id="8" xr3:uid="{4F5A4964-40CD-4661-B83B-7BBB76AF3FD9}" name="סוג מטבע" dataDxfId="353"/>
    <tableColumn id="9" xr3:uid="{3A037030-FDD0-4A38-B055-CD7D032F64F4}" name="שיעור ריבית" dataDxfId="352"/>
    <tableColumn id="10" xr3:uid="{C0D31FB9-4D56-414A-B509-A2490212D203}" name="תשואה לפידיון" dataDxfId="351"/>
    <tableColumn id="11" xr3:uid="{E10E5EA8-05BD-44DB-B522-A1AAE102C277}" name="ערך נקוב****" dataDxfId="350"/>
    <tableColumn id="12" xr3:uid="{05138787-4B65-4E83-ADE6-58523BEDB5B4}" name="שער***" dataDxfId="349"/>
    <tableColumn id="13" xr3:uid="{7B970B24-B097-4FCA-9B9E-831E135E0534}" name="שווי שוק" dataDxfId="348"/>
    <tableColumn id="14" xr3:uid="{6026D671-0300-4598-AF31-1BD486F8C3E8}" name="שעור מערך נקוב מונפק" dataDxfId="347"/>
    <tableColumn id="15" xr3:uid="{1DCE9807-CD30-4B80-8A57-5EFB3BCE47ED}" name="שעור מנכסי אפיק ההשקעה" dataDxfId="346"/>
    <tableColumn id="16" xr3:uid="{38F474A4-29D5-49E8-A843-34DC27EA06DE}" name="שעור מסך נכסי השקעה**" dataDxfId="345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71095C7-4600-4EFE-B3CA-840D26A1B160}" name="RowTitleRegion1.a1.b4.1" displayName="_RowTitleRegion1.a1.b4.1_9" ref="A1:B4" totalsRowShown="0" headerRowDxfId="344" dataDxfId="343" tableBorderDxfId="342" headerRowCellStyle="Normal_2007-16618" dataCellStyle="Normal_2007-16618">
  <autoFilter ref="A1:B4" xr:uid="{E71095C7-4600-4EFE-B3CA-840D26A1B160}">
    <filterColumn colId="0" hiddenButton="1"/>
    <filterColumn colId="1" hiddenButton="1"/>
  </autoFilter>
  <tableColumns count="2">
    <tableColumn id="1" xr3:uid="{CE98DE93-500F-4086-8258-FA4360EFC5A1}" name="תאריך הדיווח" dataDxfId="341" dataCellStyle="Normal_2007-16618"/>
    <tableColumn id="2" xr3:uid="{C354AE17-4131-47BC-8F92-68ED8A774E5C}" name="31/12/2023" dataDxfId="340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403F771-7834-4729-8D9B-62895B0EF894}" name="TitleRegion1.a6.o163.1" displayName="TitleRegion1.a6.o163.1" ref="A6:O163" totalsRowShown="0" headerRowDxfId="339" dataDxfId="337" headerRowBorderDxfId="338" tableBorderDxfId="336">
  <autoFilter ref="A6:O163" xr:uid="{1403F771-7834-4729-8D9B-62895B0EF8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04BCE72-8069-4111-99EF-F5E398C97709}" name="שם המנפיק/שם נייר ערך" dataDxfId="335"/>
    <tableColumn id="2" xr3:uid="{79A09980-1C7A-46B9-858B-214E0A20CC84}" name="מספר ני&quot;ע" dataDxfId="334"/>
    <tableColumn id="3" xr3:uid="{1A7B350E-34FC-4239-BD25-18ED2FA5876F}" name="דירוג" dataDxfId="333"/>
    <tableColumn id="4" xr3:uid="{8B8EC747-275B-4724-B6D0-79DDC29078F1}" name="שם מדרג" dataDxfId="332"/>
    <tableColumn id="5" xr3:uid="{4C0DA283-8B2C-4D55-8AD2-F6B275DCC964}" name="תאריך רכישה" dataDxfId="331"/>
    <tableColumn id="6" xr3:uid="{3BD3B22D-CA7B-41A0-8D50-815B56F92DEA}" name="מח&quot;מ" dataDxfId="330"/>
    <tableColumn id="7" xr3:uid="{259DE819-13D4-47A1-ADD8-CF410CB7E7FC}" name="סוג מטבע" dataDxfId="329"/>
    <tableColumn id="8" xr3:uid="{7335AD07-7E3C-415E-BAAB-EA46F66994C0}" name="שיעור ריבית" dataDxfId="328"/>
    <tableColumn id="9" xr3:uid="{1B5C312E-B34F-4D54-8E8A-0FD808589E4D}" name="תשואה לפידיון" dataDxfId="327"/>
    <tableColumn id="10" xr3:uid="{F83E1320-FBFC-4CE2-BB47-B5792CD3345B}" name="ערך נקוב****" dataDxfId="326"/>
    <tableColumn id="11" xr3:uid="{963C0BCF-5FA9-43A4-8471-50F3B45C66C1}" name="שער***" dataDxfId="325"/>
    <tableColumn id="12" xr3:uid="{6A7DF122-F3EA-43B4-BC94-7BE58E58CEB8}" name="שווי הוגן" dataDxfId="324"/>
    <tableColumn id="13" xr3:uid="{84110B53-99C8-422B-BD4C-4097DA4DB96F}" name="שעור מערך נקוב מונפק" dataDxfId="323"/>
    <tableColumn id="14" xr3:uid="{D1178B8E-D5C3-4BCE-8E39-7B0F7184DED9}" name="שעור מנכסי אפיק ההשקעה" dataDxfId="322"/>
    <tableColumn id="15" xr3:uid="{504F663D-934D-4F89-A8FF-416ECE661BE0}" name="שעור מסך נכסי השקעה**" dataDxfId="32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03C8994-F1C8-42A3-9129-E071E37E656A}" name="RowTitleRegion1.a1.b4.1" displayName="_RowTitleRegion1.a1.b4.1_10" ref="A1:B4" totalsRowShown="0" headerRowDxfId="320" dataDxfId="319" tableBorderDxfId="318" headerRowCellStyle="Normal_2007-16618" dataCellStyle="Normal_2007-16618">
  <autoFilter ref="A1:B4" xr:uid="{E03C8994-F1C8-42A3-9129-E071E37E656A}">
    <filterColumn colId="0" hiddenButton="1"/>
    <filterColumn colId="1" hiddenButton="1"/>
  </autoFilter>
  <tableColumns count="2">
    <tableColumn id="1" xr3:uid="{7139D650-1AEA-41D8-AB99-FD34ABC063FF}" name="תאריך הדיווח" dataDxfId="317" dataCellStyle="Normal_2007-16618"/>
    <tableColumn id="2" xr3:uid="{33CA2419-FD9C-4D90-A90A-2A111AA99F02}" name="31/12/2023" dataDxfId="316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DF4DDA0-794E-4ACA-8BF6-BE231C3E1DF8}" name="TitleRegion1.a6.r13.1" displayName="TitleRegion1.a6.r13.1" ref="A6:R13" totalsRowShown="0" headerRowDxfId="315" dataDxfId="313" headerRowBorderDxfId="314" tableBorderDxfId="312">
  <autoFilter ref="A6:R13" xr:uid="{ADF4DDA0-794E-4ACA-8BF6-BE231C3E1D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F9AD628-2D7B-447E-A8EA-4B5CF67DEFAF}" name="שם המנפיק/שם נייר ערך" dataDxfId="311"/>
    <tableColumn id="2" xr3:uid="{195FFEF5-ADFD-442D-96C7-5BD1C5E9C077}" name="מספר ני&quot;ע" dataDxfId="310"/>
    <tableColumn id="3" xr3:uid="{B466C09D-6804-46F4-9E21-2F80C0F4228A}" name="ספק המידע" dataDxfId="309"/>
    <tableColumn id="4" xr3:uid="{E23B2AA8-315C-45A1-9352-24A71D055AE5}" name="מספר מנפיק" dataDxfId="308"/>
    <tableColumn id="5" xr3:uid="{F2E46B9C-DB1D-42C9-B0C4-D6CDE46EB429}" name="ענף מסחר" dataDxfId="307"/>
    <tableColumn id="6" xr3:uid="{EBBF1A2A-AE53-4ADA-9C89-74A9E552EDA9}" name="דירוג" dataDxfId="306"/>
    <tableColumn id="7" xr3:uid="{ACFEB853-DDD2-4DCE-989A-5AFB6000CB61}" name="שם מדרג" dataDxfId="305"/>
    <tableColumn id="8" xr3:uid="{1C334C62-51A7-427A-8DC7-9790618D162A}" name="תאריך רכישה" dataDxfId="304"/>
    <tableColumn id="9" xr3:uid="{F16F2AB4-5C24-424D-9171-AACD37D8D1CE}" name="מח&quot;מ" dataDxfId="303"/>
    <tableColumn id="10" xr3:uid="{17E7599F-9EC9-4C56-947B-30EAB51BA7D9}" name="סוג מטבע" dataDxfId="302"/>
    <tableColumn id="11" xr3:uid="{03773D23-B1F5-4195-BE83-0D6AC4B987DF}" name="שיעור ריבית" dataDxfId="301"/>
    <tableColumn id="12" xr3:uid="{E9B297AD-DF3C-4F1C-BBB5-00A52436AAA3}" name="תשואה לפידיון" dataDxfId="300"/>
    <tableColumn id="13" xr3:uid="{1054B12B-9391-440D-A65A-F5CF2D8A6895}" name="ערך נקוב****" dataDxfId="299"/>
    <tableColumn id="14" xr3:uid="{82F1E1BE-0BA1-41DD-B2DE-E732651C6698}" name="שער***" dataDxfId="298"/>
    <tableColumn id="15" xr3:uid="{8BC2E39B-BC2D-4B61-B9C1-52F5886B5B7A}" name="שווי הוגן" dataDxfId="297"/>
    <tableColumn id="16" xr3:uid="{E3152111-2A67-438F-86A8-C462F262BB19}" name="שעור מערך נקוב מונפק" dataDxfId="296"/>
    <tableColumn id="17" xr3:uid="{EC67D245-0255-4028-8AB7-327DBE4B2DFE}" name="שעור מנכסי אפיק ההשקעה" dataDxfId="295"/>
    <tableColumn id="18" xr3:uid="{6AFD4569-12FF-46D2-A819-E49CE837A829}" name="שעור מסך נכסי השקעה**" dataDxfId="294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68ED2F7-9E3F-4DD3-A89C-A436F8D54012}" name="RowTitleRegion1.a1.b4.1" displayName="_RowTitleRegion1.a1.b4.1_11" ref="A1:B4" totalsRowShown="0" headerRowDxfId="293" dataDxfId="292" tableBorderDxfId="291" headerRowCellStyle="Normal_2007-16618" dataCellStyle="Normal_2007-16618">
  <autoFilter ref="A1:B4" xr:uid="{A68ED2F7-9E3F-4DD3-A89C-A436F8D54012}">
    <filterColumn colId="0" hiddenButton="1"/>
    <filterColumn colId="1" hiddenButton="1"/>
  </autoFilter>
  <tableColumns count="2">
    <tableColumn id="1" xr3:uid="{5A3FCE6D-5332-4DE0-987E-1CCEBC601F77}" name="תאריך הדיווח" dataDxfId="290" dataCellStyle="Normal_2007-16618"/>
    <tableColumn id="2" xr3:uid="{9E04CCA5-60D3-4A93-AF8F-F5D6B9B6AA98}" name="31/12/2023" dataDxfId="289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D4FD86C-048C-4809-8543-731C72359938}" name="TitleRegion1.a6.r13.1" displayName="TitleRegion1.a6.r13.1_" ref="A6:R13" totalsRowShown="0" headerRowDxfId="288" dataDxfId="286" headerRowBorderDxfId="287" tableBorderDxfId="285">
  <autoFilter ref="A6:R13" xr:uid="{AD4FD86C-048C-4809-8543-731C723599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B1EB2549-4C61-4263-ABB2-D0E780E07407}" name="שם המנפיק/שם נייר ערך" dataDxfId="284"/>
    <tableColumn id="2" xr3:uid="{4E66DC8B-2580-4AEB-B11A-EF8AB936420E}" name="מספר ני&quot;ע" dataDxfId="283"/>
    <tableColumn id="3" xr3:uid="{D0C8A8CF-8CCC-48F8-8DBA-B2F5BCC0D9ED}" name="ספק המידע" dataDxfId="282"/>
    <tableColumn id="4" xr3:uid="{BE0C3F81-6BB4-47CA-812D-0D4BF9F097DF}" name="מספר מנפיק" dataDxfId="281"/>
    <tableColumn id="5" xr3:uid="{1A4E8A70-D962-46D1-86CB-55E425017508}" name="ענף מסחר" dataDxfId="280"/>
    <tableColumn id="6" xr3:uid="{C6CEB9BB-DCBB-41CF-A89E-66A3BBAE9AE7}" name="דירוג" dataDxfId="279"/>
    <tableColumn id="7" xr3:uid="{CB943D7D-5B4F-4819-BC0F-AB0503D1D880}" name="שם מדרג" dataDxfId="278"/>
    <tableColumn id="8" xr3:uid="{D0FD862E-DD81-4C98-9D32-0587EC1145DE}" name="תאריך רכישה" dataDxfId="277"/>
    <tableColumn id="9" xr3:uid="{94D51F51-2AE6-4419-87DD-54756C6166D1}" name="מח&quot;מ" dataDxfId="276"/>
    <tableColumn id="10" xr3:uid="{079D7688-2206-4E5A-9127-8F34F98F6D3D}" name="סוג מטבע" dataDxfId="275"/>
    <tableColumn id="11" xr3:uid="{4E229732-F837-45B9-9896-8E68170FDC35}" name="שיעור ריבית" dataDxfId="274"/>
    <tableColumn id="12" xr3:uid="{E918D1DF-EB48-48B0-A418-DDF2D64AD3A8}" name="תשואה לפידיון" dataDxfId="273"/>
    <tableColumn id="13" xr3:uid="{AE480233-3725-41EB-9933-6E9164115764}" name="ערך נקוב****" dataDxfId="272"/>
    <tableColumn id="14" xr3:uid="{5BD1B1A1-1AA4-4CBF-BFC5-D019CD48742C}" name="שער***" dataDxfId="271"/>
    <tableColumn id="15" xr3:uid="{31915F49-4FAB-4FE0-89EC-6840E0195F99}" name="שווי הוגן" dataDxfId="270"/>
    <tableColumn id="16" xr3:uid="{5C41E78C-794D-4A0E-8756-AF98887766F8}" name="שעור מערך נקוב מונפק" dataDxfId="269"/>
    <tableColumn id="17" xr3:uid="{B4E16885-EBDF-49D1-AEE5-FE4CEBD4A9ED}" name="שעור מנכסי אפיק ההשקעה" dataDxfId="268"/>
    <tableColumn id="18" xr3:uid="{7DEC8525-25FC-41F0-B15B-8699FC9F1C22}" name="שעור מסך נכסי השקעה**" dataDxfId="26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A1FD7A6-9B65-4C06-9AF1-6A8475339F9C}" name="RowTitleRegion1.a1.b4.1" displayName="_RowTitleRegion1.a1.b4.1_12" ref="A1:B4" totalsRowShown="0" headerRowDxfId="266" dataDxfId="265" tableBorderDxfId="264" headerRowCellStyle="Normal_2007-16618" dataCellStyle="Normal_2007-16618">
  <autoFilter ref="A1:B4" xr:uid="{EA1FD7A6-9B65-4C06-9AF1-6A8475339F9C}">
    <filterColumn colId="0" hiddenButton="1"/>
    <filterColumn colId="1" hiddenButton="1"/>
  </autoFilter>
  <tableColumns count="2">
    <tableColumn id="1" xr3:uid="{52F8888A-EA3C-424E-9366-ED3725E96298}" name="תאריך הדיווח" dataDxfId="263" dataCellStyle="Normal_2007-16618"/>
    <tableColumn id="2" xr3:uid="{0EF92A66-6C5D-481C-BB91-D62749B1D511}" name="31/12/2023" dataDxfId="262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3F6506A-ACC4-438D-9B2D-7CF0E321FB28}" name="TitleRegion1.a6.l13.1" displayName="TitleRegion1.a6.l13.1" ref="A6:L13" totalsRowShown="0" headerRowDxfId="261" dataDxfId="259" headerRowBorderDxfId="260" tableBorderDxfId="258">
  <autoFilter ref="A6:L13" xr:uid="{B3F6506A-ACC4-438D-9B2D-7CF0E321FB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42407A8-3C12-498D-9B26-A401A1600479}" name="שם המנפיק/שם נייר ערך" dataDxfId="257"/>
    <tableColumn id="2" xr3:uid="{AF48DE43-6E19-4F3F-8217-5DC926308C8E}" name="מספר ני&quot;ע" dataDxfId="256"/>
    <tableColumn id="3" xr3:uid="{6E862A13-3B55-4F6C-B1E5-E5AC3E8D11F1}" name="ספק המידע" dataDxfId="255"/>
    <tableColumn id="4" xr3:uid="{AEFFBDD5-4A52-42E4-8BEC-E726CE05C00C}" name="מספר מנפיק" dataDxfId="254"/>
    <tableColumn id="5" xr3:uid="{BFD87938-D210-4A7B-845B-58DC7F2B255F}" name="ענף מסחר" dataDxfId="253"/>
    <tableColumn id="6" xr3:uid="{2338C464-D685-4026-B911-DA457889AA01}" name="סוג מטבע" dataDxfId="252"/>
    <tableColumn id="7" xr3:uid="{26D19EB6-85A4-4161-AF68-2702D4981B43}" name="ערך נקוב****" dataDxfId="251"/>
    <tableColumn id="8" xr3:uid="{496F9139-51BF-4FF3-8AF5-9A6C4135C6A2}" name="שער***" dataDxfId="250"/>
    <tableColumn id="9" xr3:uid="{AC2352E2-29AD-468B-95CE-A6FFAC843B70}" name="שווי הוגן" dataDxfId="249"/>
    <tableColumn id="10" xr3:uid="{07B19A9D-A180-4578-BF10-5D9E8ABD0441}" name="שעור מערך נקוב מונפק" dataDxfId="248"/>
    <tableColumn id="11" xr3:uid="{1D3FE23E-7194-45B7-B9D1-DE4892FE80D4}" name="שעור מנכסי אפיק ההשקעה" dataDxfId="247"/>
    <tableColumn id="12" xr3:uid="{6FBEC727-D035-40BB-82EA-796AEE14EF70}" name="שעור מסך נכסי השקעה**" dataDxfId="24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21633A3-B703-47FB-898F-03D92E9749D5}" name="RowTitleRegion1.a1.b4.1" displayName="_RowTitleRegion1.a1.b4.1_13" ref="A1:B4" totalsRowShown="0" headerRowDxfId="245" dataDxfId="244" tableBorderDxfId="243" headerRowCellStyle="Normal_2007-16618" dataCellStyle="Normal_2007-16618">
  <autoFilter ref="A1:B4" xr:uid="{521633A3-B703-47FB-898F-03D92E9749D5}">
    <filterColumn colId="0" hiddenButton="1"/>
    <filterColumn colId="1" hiddenButton="1"/>
  </autoFilter>
  <tableColumns count="2">
    <tableColumn id="1" xr3:uid="{AAED7BFC-8221-4E07-A2BE-5300E56EAEE9}" name="תאריך הדיווח" dataDxfId="242" dataCellStyle="Normal_2007-16618"/>
    <tableColumn id="2" xr3:uid="{7A4EDADB-B373-4D60-AD3A-777A7EC0BB79}" name="31/12/2023" dataDxfId="241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76AE8B-0128-47E6-89CD-BBC65DB978C9}" name="TitleRegion1.a6.j12.1" displayName="TitleRegion1.a6.j12.1" ref="A6:J12" totalsRowShown="0" headerRowDxfId="240" dataDxfId="238" headerRowBorderDxfId="239" tableBorderDxfId="237">
  <autoFilter ref="A6:J12" xr:uid="{3C76AE8B-0128-47E6-89CD-BBC65DB978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AB8992F-4E6C-45E9-82EE-DD3E65F1A4F0}" name="שם המנפיק/שם נייר ערך" dataDxfId="236"/>
    <tableColumn id="2" xr3:uid="{FEFD4610-35FB-42A0-93B2-E0672548381D}" name="מספר ני&quot;ע" dataDxfId="235"/>
    <tableColumn id="3" xr3:uid="{11D07B6B-87D4-4295-9E4F-C8B9A8BED38C}" name="סוג מטבע" dataDxfId="234"/>
    <tableColumn id="4" xr3:uid="{6839310D-4D6D-4911-9BC8-2347A7F62ACD}" name="תאריך רכישה" dataDxfId="233"/>
    <tableColumn id="5" xr3:uid="{23BD7873-5C7C-4CC3-943B-2D4C6536C84C}" name="ערך נקוב****" dataDxfId="232"/>
    <tableColumn id="6" xr3:uid="{CB169A80-A8D0-42B7-8B75-E43B742208F7}" name="שער***" dataDxfId="231"/>
    <tableColumn id="7" xr3:uid="{C05051C3-7AC1-45F6-8700-E8D9F547384D}" name="שווי הוגן" dataDxfId="230"/>
    <tableColumn id="8" xr3:uid="{54A20143-387E-40F5-8277-68D4E19A16BD}" name="שעור מערך נקוב מונפק" dataDxfId="229"/>
    <tableColumn id="9" xr3:uid="{70EB5CDE-11EE-4484-9384-FFE020F3CFAA}" name="שעור מנכסי אפיק ההשקעה" dataDxfId="228"/>
    <tableColumn id="10" xr3:uid="{D41FF3FA-DF57-4BCE-8292-0FF0806A0BB0}" name="שעור מסך נכסי השקעה**" dataDxfId="227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1E60E75-EED7-4190-9EEC-028969B51795}" name="RowTitleRegion1.a1.b4.1" displayName="_RowTitleRegion1.a1.b4.1_14" ref="A1:B4" totalsRowShown="0" headerRowDxfId="226" dataDxfId="225" tableBorderDxfId="224" headerRowCellStyle="Normal_2007-16618" dataCellStyle="Normal_2007-16618">
  <autoFilter ref="A1:B4" xr:uid="{61E60E75-EED7-4190-9EEC-028969B51795}">
    <filterColumn colId="0" hiddenButton="1"/>
    <filterColumn colId="1" hiddenButton="1"/>
  </autoFilter>
  <tableColumns count="2">
    <tableColumn id="1" xr3:uid="{CFDEE3DD-59FA-4C08-9B2C-EB95B5857D1A}" name="תאריך הדיווח" dataDxfId="223" dataCellStyle="Normal_2007-16618"/>
    <tableColumn id="2" xr3:uid="{699E48AA-9951-4606-BD55-5D3F5E328F6F}" name="31/12/2023" dataDxfId="222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FEA1791-ADA0-4A6F-819A-C9E53A74ACD9}" name="TitleRegion1.a6.k9.1" displayName="TitleRegion1.a6.k9.1" ref="A6:K9" totalsRowShown="0" headerRowDxfId="221" headerRowBorderDxfId="220" tableBorderDxfId="219">
  <autoFilter ref="A6:K9" xr:uid="{BFEA1791-ADA0-4A6F-819A-C9E53A74AC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B332568-122F-4434-840B-3BA537314C18}" name="שם המנפיק/שם נייר ערך"/>
    <tableColumn id="2" xr3:uid="{52D07268-49BF-4901-B1E4-A4C24C9857CE}" name="מספר ני&quot;ע"/>
    <tableColumn id="3" xr3:uid="{5E5F4134-86A4-49DD-8A44-8BC282728A56}" name="ענף מסחר"/>
    <tableColumn id="4" xr3:uid="{69B8C843-14E8-4E3A-A194-72F58C740AAC}" name="סוג מטבע"/>
    <tableColumn id="5" xr3:uid="{B4312B8B-035E-4D91-AF90-00FEA575D0A7}" name="תאריך רכישה"/>
    <tableColumn id="6" xr3:uid="{C182D63B-3213-4620-B0D3-AFD75D9299EF}" name="ערך נקוב****"/>
    <tableColumn id="7" xr3:uid="{DB6A401E-8C2F-4682-BD3E-01738BD0FE6C}" name="שער***"/>
    <tableColumn id="8" xr3:uid="{30A89355-C51A-440E-BB19-B39ECBFC0573}" name="שווי הוגן"/>
    <tableColumn id="9" xr3:uid="{4004225D-03EE-48A7-8E00-E2779C6A21EF}" name="שעור מערך נקוב מונפק"/>
    <tableColumn id="10" xr3:uid="{D6C04847-F492-4136-87B6-1ADCBF733660}" name="שעור מנכסי אפיק ההשקעה"/>
    <tableColumn id="11" xr3:uid="{4812D6BA-760B-4BBD-B894-739184FF8BCB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EF00A87-D8AA-4D78-BC18-E11327C46ADC}" name="RowTitleRegion1.a1.b4.1" displayName="_RowTitleRegion1.a1.b4.1_15" ref="A1:B4" totalsRowShown="0" headerRowDxfId="218" dataDxfId="217" tableBorderDxfId="216" headerRowCellStyle="Normal_2007-16618" dataCellStyle="Normal_2007-16618">
  <autoFilter ref="A1:B4" xr:uid="{EEF00A87-D8AA-4D78-BC18-E11327C46ADC}">
    <filterColumn colId="0" hiddenButton="1"/>
    <filterColumn colId="1" hiddenButton="1"/>
  </autoFilter>
  <tableColumns count="2">
    <tableColumn id="1" xr3:uid="{94F78F70-F15C-463B-9AD2-3E7AB7C4AE9D}" name="תאריך הדיווח" dataDxfId="215" dataCellStyle="Normal_2007-16618"/>
    <tableColumn id="2" xr3:uid="{D6103A72-5B2A-4328-80D6-EFF180E11DB4}" name="31/12/2023" dataDxfId="214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05AE3A7-D614-4DF4-A504-2BD8901085B9}" name="TitleRegion1.a6.k13.1" displayName="_TitleRegion1.a6.k13.1" ref="A6:K13" totalsRowShown="0" headerRowDxfId="213" dataDxfId="211" headerRowBorderDxfId="212" tableBorderDxfId="210">
  <autoFilter ref="A6:K13" xr:uid="{605AE3A7-D614-4DF4-A504-2BD8901085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D53A0A4-FAE1-40F5-9404-DAE939A7C936}" name="שם המנפיק/שם נייר ערך" dataDxfId="209"/>
    <tableColumn id="2" xr3:uid="{A0D173E9-3C07-4F08-B113-7E3D29881FEE}" name="מספר ני&quot;ע" dataDxfId="208"/>
    <tableColumn id="3" xr3:uid="{930FB43A-B27F-4A9C-9322-CC682C5110E7}" name="ענף מסחר" dataDxfId="207"/>
    <tableColumn id="4" xr3:uid="{0818592C-30D5-41C7-8DE3-13DED5132ACE}" name="סוג מטבע" dataDxfId="206"/>
    <tableColumn id="5" xr3:uid="{D5EDC107-6866-4327-B2E4-F38DD1FB6CAA}" name="תאריך רכישה" dataDxfId="205"/>
    <tableColumn id="6" xr3:uid="{5CBAAA81-8C5A-47A6-A7A4-90F26A2A3975}" name="ערך נקוב****" dataDxfId="204"/>
    <tableColumn id="7" xr3:uid="{5AB9EDAD-CA64-4509-B999-64D936067C86}" name="שער***" dataDxfId="203"/>
    <tableColumn id="8" xr3:uid="{1E66A68E-41CA-44E3-9554-C022166C5E36}" name="שווי הוגן" dataDxfId="202"/>
    <tableColumn id="9" xr3:uid="{E27E3D3B-260C-4EF2-9766-FBF47531DB99}" name="שעור מערך נקוב מונפק" dataDxfId="201"/>
    <tableColumn id="10" xr3:uid="{E7965785-7350-4E15-A3DA-709AF12D2983}" name="שעור מנכסי אפיק ההשקעה" dataDxfId="200"/>
    <tableColumn id="11" xr3:uid="{BC99ADE8-697C-46E0-AB48-68B4C83F59B2}" name="שעור מסך נכסי השקעה**" dataDxfId="199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FF122D3-F7CB-42FD-9D71-AE5CD4D259E2}" name="RowTitleRegion1.a1.b4.1" displayName="_RowTitleRegion1.a1.b4.1_16" ref="A1:B4" totalsRowShown="0" headerRowDxfId="198" dataDxfId="197" tableBorderDxfId="196" headerRowCellStyle="Normal_2007-16618" dataCellStyle="Normal_2007-16618">
  <autoFilter ref="A1:B4" xr:uid="{6FF122D3-F7CB-42FD-9D71-AE5CD4D259E2}">
    <filterColumn colId="0" hiddenButton="1"/>
    <filterColumn colId="1" hiddenButton="1"/>
  </autoFilter>
  <tableColumns count="2">
    <tableColumn id="1" xr3:uid="{D66F43AF-2A6D-4DA2-9C74-9CE33860A806}" name="תאריך הדיווח" dataDxfId="195" dataCellStyle="Normal_2007-16618"/>
    <tableColumn id="2" xr3:uid="{1463E4C6-7835-4528-9869-1ECDB834F813}" name="31/12/2023" dataDxfId="194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ACE6499-7FA9-453B-98E9-99ED5FD15B68}" name="TitleRegion1.a6.j38.1" displayName="TitleRegion1.a6.j38.1" ref="A6:J38" totalsRowShown="0" headerRowDxfId="193" dataDxfId="191" headerRowBorderDxfId="192" tableBorderDxfId="190">
  <autoFilter ref="A6:J38" xr:uid="{DACE6499-7FA9-453B-98E9-99ED5FD15B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56AAD2E-89AF-4524-8D6C-D3307C56281E}" name="שם המנפיק/שם נייר ערך" dataDxfId="189"/>
    <tableColumn id="2" xr3:uid="{E4D34E75-14D9-4FD9-9B01-82E1FC875514}" name="מספר ני&quot;ע" dataDxfId="188"/>
    <tableColumn id="3" xr3:uid="{60E17547-C78A-4FDD-9FC9-991BC3A1EA84}" name="ענף מסחר" dataDxfId="187"/>
    <tableColumn id="4" xr3:uid="{B7EADE0A-B30F-4123-93B8-636DDF5D3BB3}" name="סוג מטבע" dataDxfId="186"/>
    <tableColumn id="5" xr3:uid="{1737DC87-E02B-494A-B930-37BE64B7FDFD}" name="תאריך רכישה" dataDxfId="185"/>
    <tableColumn id="6" xr3:uid="{4B066AE7-67C5-4255-8A6E-5D0D3F6F9C15}" name="ערך נקוב****" dataDxfId="184"/>
    <tableColumn id="7" xr3:uid="{03E053AD-ACFF-4489-BD5B-28BA35B344AB}" name="שער***" dataDxfId="183"/>
    <tableColumn id="8" xr3:uid="{91A0A685-E07B-44A4-B831-0F5AAC05FA95}" name="שווי הוגן" dataDxfId="182"/>
    <tableColumn id="9" xr3:uid="{8C2054E8-A370-4EE1-A51E-2465DB80C3DB}" name="שעור מנכסי אפיק ההשקעה" dataDxfId="181"/>
    <tableColumn id="10" xr3:uid="{40E0A442-60CE-4BE2-87D2-A36173274F58}" name="שעור מסך נכסי השקעה**" dataDxfId="180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EF8FBBD-5610-4D1F-A7E2-29611D3D3CA1}" name="RowTitleRegion1.a1.b4.1" displayName="_RowTitleRegion1.a1.b4.1_17" ref="A1:B4" totalsRowShown="0" headerRowDxfId="179" dataDxfId="178" tableBorderDxfId="177" headerRowCellStyle="Normal_2007-16618" dataCellStyle="Normal_2007-16618">
  <autoFilter ref="A1:B4" xr:uid="{EEF8FBBD-5610-4D1F-A7E2-29611D3D3CA1}">
    <filterColumn colId="0" hiddenButton="1"/>
    <filterColumn colId="1" hiddenButton="1"/>
  </autoFilter>
  <tableColumns count="2">
    <tableColumn id="1" xr3:uid="{C1EE8DCF-6F8E-4919-AC49-90D332A668B4}" name="תאריך הדיווח" dataDxfId="176" dataCellStyle="Normal_2007-16618"/>
    <tableColumn id="2" xr3:uid="{3C70FA91-D259-43F9-B68C-295A3B01BA53}" name="31/12/2023" dataDxfId="175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9ACC6EE-CEDB-409B-87CA-44B73AC1F42A}" name="TitleRegion1.a6.p13.1" displayName="TitleRegion1.a6.p13.1_" ref="A6:P13" totalsRowShown="0" headerRowDxfId="174" dataDxfId="172" headerRowBorderDxfId="173" tableBorderDxfId="171">
  <autoFilter ref="A6:P13" xr:uid="{39ACC6EE-CEDB-409B-87CA-44B73AC1F4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C2F7F5E-5FC6-4D58-A4F0-3A9818E5AF31}" name="שם המנפיק/שם נייר ערך" dataDxfId="170"/>
    <tableColumn id="2" xr3:uid="{2DEC2AFD-86F2-4482-96DF-B35937F840B1}" name="מספר ני&quot;ע" dataDxfId="169"/>
    <tableColumn id="3" xr3:uid="{F6D53CAB-42BE-4F69-8C5B-E0C43A806059}" name="נכס הבסיס" dataDxfId="168"/>
    <tableColumn id="4" xr3:uid="{8826CD4B-BCEB-49C1-BD46-56986CCCFDA5}" name="דירוג" dataDxfId="167"/>
    <tableColumn id="5" xr3:uid="{4B398B81-CA1B-4FAA-B233-12858BD944FB}" name="שם מדרג" dataDxfId="166"/>
    <tableColumn id="6" xr3:uid="{829EEE45-E96A-40C9-9401-D6F181236FAE}" name="תאריך רכישה" dataDxfId="165"/>
    <tableColumn id="7" xr3:uid="{782D66CA-2702-4C8A-BB2E-4480F7A92B3E}" name="מח&quot;מ" dataDxfId="164"/>
    <tableColumn id="8" xr3:uid="{141D3A4E-C6CE-4794-8214-780926A11CEE}" name="סוג מטבע" dataDxfId="163"/>
    <tableColumn id="9" xr3:uid="{7AD7FBE9-D533-4344-888E-A7A0D575F429}" name="שיעור ריבית" dataDxfId="162"/>
    <tableColumn id="10" xr3:uid="{EF65F91F-FFA3-417A-AF9C-9263AD6BBEE4}" name="תשואה לפידיון" dataDxfId="161"/>
    <tableColumn id="11" xr3:uid="{1176DAA7-318D-404D-B77D-E2AD3F141870}" name="ערך נקוב****" dataDxfId="160"/>
    <tableColumn id="12" xr3:uid="{94A5B203-4A74-4D0E-9E83-022C3DE4823A}" name="שער***" dataDxfId="159"/>
    <tableColumn id="13" xr3:uid="{0FC76D64-183B-4FA5-8273-DD9A30577743}" name="שווי הוגן" dataDxfId="158"/>
    <tableColumn id="14" xr3:uid="{EA0D59AA-1E12-4668-BC40-8FB4C838A40B}" name="שעור מערך נקוב מונפק" dataDxfId="157"/>
    <tableColumn id="15" xr3:uid="{EEB6043F-2D4A-481F-BA6E-5CFD1A1EFDE5}" name="שעור מנכסי אפיק ההשקעה" dataDxfId="156"/>
    <tableColumn id="16" xr3:uid="{EFB5DB1E-329A-4573-AE3F-5F58917B422F}" name="שעור מסך נכסי השקעה**" dataDxfId="15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3D23D3A-E884-4486-ABE7-3273AD4F7BAB}" name="RowTitleRegion1.a1.b4.1" displayName="_RowTitleRegion1.a1.b4.1_18" ref="A1:B4" totalsRowShown="0" headerRowDxfId="154" dataDxfId="153" tableBorderDxfId="152" headerRowCellStyle="Normal_2007-16618" dataCellStyle="Normal_2007-16618">
  <autoFilter ref="A1:B4" xr:uid="{73D23D3A-E884-4486-ABE7-3273AD4F7BAB}">
    <filterColumn colId="0" hiddenButton="1"/>
    <filterColumn colId="1" hiddenButton="1"/>
  </autoFilter>
  <tableColumns count="2">
    <tableColumn id="1" xr3:uid="{8A34D9D2-42A7-4C07-8FFC-696F08663ED8}" name="תאריך הדיווח" dataDxfId="151" dataCellStyle="Normal_2007-16618"/>
    <tableColumn id="2" xr3:uid="{ABE991A4-0E0A-45B4-822D-C79B1C0252F1}" name="31/12/2023" dataDxfId="150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F4158D9-F149-4A1F-9104-60B16BFA2403}" name="TitleRegion1.a5.q26.1" displayName="TitleRegion1.a5.q26.1" ref="A5:Q26" totalsRowShown="0" headerRowDxfId="149" dataDxfId="147" headerRowBorderDxfId="148">
  <autoFilter ref="A5:Q26" xr:uid="{6F4158D9-F149-4A1F-9104-60B16BFA24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4EB2CD2-4749-444A-981F-68A51A921A61}" name="שם המנפיק/שם נייר ערך" dataDxfId="146"/>
    <tableColumn id="2" xr3:uid="{FA7E006B-5C15-448D-9342-9CF3C4BA3883}" name="קונסורציום כן/לא" dataDxfId="145"/>
    <tableColumn id="3" xr3:uid="{8ECED7B0-C627-4A3B-93BF-2B6A7ABDC054}" name="מספר ני&quot;ע" dataDxfId="144"/>
    <tableColumn id="4" xr3:uid="{841C5BED-0DBB-4B2D-AEB8-5019F65AF5CB}" name="מספר מנפיק" dataDxfId="143"/>
    <tableColumn id="5" xr3:uid="{5B3014FE-0C28-418A-AAB9-917E832DEDF5}" name="דירוג" dataDxfId="142"/>
    <tableColumn id="6" xr3:uid="{6FD3A74B-D16F-49AB-914C-C602C4BF851C}" name="תאריך רכישה" dataDxfId="141"/>
    <tableColumn id="7" xr3:uid="{42933C9D-BA65-46C2-A683-29855B9B7EF1}" name="שם מדרג" dataDxfId="140"/>
    <tableColumn id="8" xr3:uid="{D3CCF08D-01D6-4567-8B0C-7178FFD45C78}" name="מח&quot;מ" dataDxfId="139"/>
    <tableColumn id="9" xr3:uid="{56012243-F30B-44F3-AC36-5424A7950A2A}" name="ענף משק" dataDxfId="138"/>
    <tableColumn id="10" xr3:uid="{E431A8EE-FDC4-4582-85BF-DDB756AE075F}" name="סוג מטבע" dataDxfId="137"/>
    <tableColumn id="11" xr3:uid="{358ACE67-9A13-44FC-86E9-A6A6704A411B}" name="שיעור ריבית ממוצע" dataDxfId="136"/>
    <tableColumn id="12" xr3:uid="{B74540E1-9E4A-4BBD-A04B-C9F56EC4D3F4}" name="תשואה לפידיון" dataDxfId="135"/>
    <tableColumn id="13" xr3:uid="{5B26013D-1945-4B4F-8408-E655D32AB3D7}" name="ערך נקוב****" dataDxfId="134"/>
    <tableColumn id="14" xr3:uid="{50F54C5F-CA77-4F59-B10B-D2824DCB6BA4}" name="שער***" dataDxfId="133"/>
    <tableColumn id="15" xr3:uid="{639BE077-BF01-496C-8C6B-33568528A2B0}" name="שווי הוגן" dataDxfId="132"/>
    <tableColumn id="16" xr3:uid="{EB6F5BFC-9389-4950-A31F-D52DE79E5071}" name="שעור מנכסי אפיק ההשקעה" dataDxfId="131"/>
    <tableColumn id="17" xr3:uid="{6F344D66-7F97-405C-8935-5A597C0F0612}" name="שעור מסך נכסי השקעה**" dataDxfId="130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8CDB31A-F397-4A80-8D8E-8E3867EA94E4}" name="RowTitleRegion1.a1.b4.1" displayName="_RowTitleRegion1.a1.b4.1_19" ref="A1:B4" totalsRowShown="0" headerRowDxfId="129" dataDxfId="128" tableBorderDxfId="127" headerRowCellStyle="Normal_2007-16618" dataCellStyle="Normal_2007-16618">
  <autoFilter ref="A1:B4" xr:uid="{58CDB31A-F397-4A80-8D8E-8E3867EA94E4}">
    <filterColumn colId="0" hiddenButton="1"/>
    <filterColumn colId="1" hiddenButton="1"/>
  </autoFilter>
  <tableColumns count="2">
    <tableColumn id="1" xr3:uid="{72AF1E76-1DD6-43AD-8370-7C204595DE8C}" name="תאריך הדיווח" dataDxfId="126" dataCellStyle="Normal_2007-16618"/>
    <tableColumn id="2" xr3:uid="{4B20039A-6144-4187-9015-97E0FBFF8A40}" name="31/12/2023" dataDxfId="125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C671D84-5B80-4008-98CD-EA8806648D47}" name="TitleRegion1.a5.n12.1" displayName="TitleRegion1.a5.n12.1" ref="A5:N12" totalsRowShown="0" headerRowDxfId="124" dataDxfId="122" headerRowBorderDxfId="123">
  <autoFilter ref="A5:N12" xr:uid="{EC671D84-5B80-4008-98CD-EA8806648D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3E30120-0DC6-489C-A502-0771A629CB88}" name="שם המנפיק/שם נייר ערך" dataDxfId="121"/>
    <tableColumn id="2" xr3:uid="{69DB9050-32A2-4C6B-AA6C-D6B5807CD5B5}" name="מספר ני&quot;ע" dataDxfId="120"/>
    <tableColumn id="3" xr3:uid="{6A9EE5C9-5F37-4E8C-95E0-12FB8339DECD}" name="מספר מנפיק" dataDxfId="119"/>
    <tableColumn id="4" xr3:uid="{A9015DA9-97E4-49DF-B3B5-C52EFE341210}" name="דירוג" dataDxfId="118"/>
    <tableColumn id="5" xr3:uid="{10E91DCF-6D4A-4481-B4A1-320056260511}" name="שם מדרג" dataDxfId="117"/>
    <tableColumn id="6" xr3:uid="{85AA1A65-1F68-4FB8-B737-A4DD02E27B5B}" name="מח&quot;מ" dataDxfId="116"/>
    <tableColumn id="7" xr3:uid="{56EA96E3-7F9E-4547-9837-6AAA02B7CB47}" name="סוג מטבע" dataDxfId="115"/>
    <tableColumn id="8" xr3:uid="{C8D13B9C-2D85-4E19-86A6-AFCB30827BDE}" name="תנאי ושיעור ריבית" dataDxfId="114"/>
    <tableColumn id="9" xr3:uid="{6F16A830-8756-4E34-80E6-38AC02EDCEBC}" name="תשואה לפידיון" dataDxfId="113"/>
    <tableColumn id="10" xr3:uid="{3D8E6A02-9D34-4EF1-AA2C-3C73180FD993}" name="ערך נקוב****" dataDxfId="112"/>
    <tableColumn id="11" xr3:uid="{8C9A23D0-578B-420A-AFD8-5F0281A28C9F}" name="שער***" dataDxfId="111"/>
    <tableColumn id="12" xr3:uid="{CACB3C52-F2FE-4E30-8C01-3184C6DE0D7C}" name="שווי הוגן" dataDxfId="110"/>
    <tableColumn id="13" xr3:uid="{3D6B65C2-6815-4EDC-AC5F-99654CD46C88}" name="שעור מנכסי אפיק ההשקעה" dataDxfId="109"/>
    <tableColumn id="14" xr3:uid="{5D15593F-580C-45D7-8ABD-DA77399FB9A1}" name="שעור מסך נכסי השקעה**" dataDxfId="10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850FFC6-3B16-48E2-8E90-811AEB7FEA35}" name="RowTitleRegion1.a1.b4.1" displayName="_RowTitleRegion1.a1.b4.1_20" ref="A1:B4" totalsRowShown="0" headerRowDxfId="107" dataDxfId="106" tableBorderDxfId="105" headerRowCellStyle="Normal_2007-16618" dataCellStyle="Normal_2007-16618">
  <autoFilter ref="A1:B4" xr:uid="{A850FFC6-3B16-48E2-8E90-811AEB7FEA35}">
    <filterColumn colId="0" hiddenButton="1"/>
    <filterColumn colId="1" hiddenButton="1"/>
  </autoFilter>
  <tableColumns count="2">
    <tableColumn id="1" xr3:uid="{5604A054-B497-4E8D-A8E8-3F68B89FC76C}" name="תאריך הדיווח" dataDxfId="104" dataCellStyle="Normal_2007-16618"/>
    <tableColumn id="2" xr3:uid="{2F13D8E2-8890-4177-881C-0E8CE8E61BC3}" name="31/12/2023" dataDxfId="103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52DC205-7DD3-40FB-B749-2D311B4EB5B9}" name="TitleRegion1.a5.i8.1" displayName="TitleRegion1.a5.i8.1" ref="A5:I8" totalsRowShown="0" headerRowDxfId="102" headerRowBorderDxfId="101">
  <autoFilter ref="A5:I8" xr:uid="{D52DC205-7DD3-40FB-B749-2D311B4EB5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E2C8415-79CD-487E-9D14-90809C6BA4F0}" name="שם המנפיק/שם נייר ערך"/>
    <tableColumn id="2" xr3:uid="{CD2E1518-9B1D-4D66-AABE-030EF07A6AE5}" name="תאריך שערוך אחרון"/>
    <tableColumn id="3" xr3:uid="{3BDB924B-6CBC-4E49-8AB7-EE1DC269564D}" name="אופי הנכס"/>
    <tableColumn id="4" xr3:uid="{3E253B5B-3D68-45CF-B800-D58345AAFB16}" name="שעור תשואה במהלך התקופה"/>
    <tableColumn id="5" xr3:uid="{B1095DB5-FAE5-494C-AD7F-9008CA512F6D}" name="סוג מטבע"/>
    <tableColumn id="6" xr3:uid="{0AF99AF8-5AB3-4004-A3CE-9710F14493FE}" name="שווי משוערך"/>
    <tableColumn id="7" xr3:uid="{0C20B142-E683-4655-825C-17C0B65ADB2B}" name="שעור מנכסי אפיק ההשקעה"/>
    <tableColumn id="8" xr3:uid="{3E57A457-6978-4A9D-97FE-EA129E5E6D4A}" name="שעור מסך נכסי השקעה"/>
    <tableColumn id="9" xr3:uid="{9A87FFD7-FCB0-4FC6-8D06-16E74C8526CD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C8551BF-FC3C-46AD-9B94-7EDF9AF846EC}" name="RowTitleRegion1.a1.b4.1" displayName="_RowTitleRegion1.a1.b4.1_21" ref="A1:B4" totalsRowShown="0" headerRowDxfId="100" dataDxfId="99" tableBorderDxfId="98" headerRowCellStyle="Normal_2007-16618" dataCellStyle="Normal_2007-16618">
  <autoFilter ref="A1:B4" xr:uid="{EC8551BF-FC3C-46AD-9B94-7EDF9AF846EC}">
    <filterColumn colId="0" hiddenButton="1"/>
    <filterColumn colId="1" hiddenButton="1"/>
  </autoFilter>
  <tableColumns count="2">
    <tableColumn id="1" xr3:uid="{CC009939-CAFC-4D0F-9AEB-8A0CDFB29DD9}" name="תאריך הדיווח" dataDxfId="97" dataCellStyle="Normal_2007-16618"/>
    <tableColumn id="2" xr3:uid="{67234B59-C4E1-432C-B8B7-EE8646F959B9}" name="31/12/2023" dataDxfId="96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F1939A0-8018-44F0-9BFB-A35A8182C823}" name="TitleRegion1.a5.j8.1" displayName="TitleRegion1.a5.j8.1" ref="A5:J8" totalsRowShown="0" headerRowDxfId="95" headerRowBorderDxfId="94">
  <autoFilter ref="A5:J8" xr:uid="{9F1939A0-8018-44F0-9BFB-A35A8182C8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73A8995-0298-4D2A-B202-DDC1915950EF}" name="שם המנפיק/שם נייר ערך"/>
    <tableColumn id="2" xr3:uid="{07937485-4A87-4A5E-83AC-7ED4B25918EA}" name="מספר מנפיק"/>
    <tableColumn id="3" xr3:uid="{7D7F979F-77DA-4B34-A102-40530394E7C7}" name="דירוג"/>
    <tableColumn id="4" xr3:uid="{1F0D16DE-271A-4519-A309-2D9D94447A24}" name="שם המדרג"/>
    <tableColumn id="5" xr3:uid="{00713D36-1B57-4776-AE24-F0B78602A2AC}" name="שעור הריבית"/>
    <tableColumn id="6" xr3:uid="{89DD7EA2-ED48-453C-884E-3CD7AFE84574}" name="סוג מטבע"/>
    <tableColumn id="7" xr3:uid="{6E0C7778-4AB0-47C5-9D86-178FF1430F20}" name="תשואה לפדיון"/>
    <tableColumn id="8" xr3:uid="{8987BC66-E974-41F0-840F-A6D0C645DD94}" name="שווי הוגן"/>
    <tableColumn id="9" xr3:uid="{28F02541-9F56-44EA-897B-0EA77FB0B16C}" name="שעור מנכסי אפיק ההשקעה"/>
    <tableColumn id="10" xr3:uid="{D77549A2-AE1C-4B63-B321-060832C7CEB6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860BBA3-A433-4C08-B357-2BD3203C9B0B}" name="RowTitleRegion1.a1.b4.1" displayName="_RowTitleRegion1.a1.b4.1_22" ref="A1:B4" totalsRowShown="0" headerRowDxfId="93" dataDxfId="92" tableBorderDxfId="91" headerRowCellStyle="Normal_2007-16618" dataCellStyle="Normal_2007-16618">
  <autoFilter ref="A1:B4" xr:uid="{A860BBA3-A433-4C08-B357-2BD3203C9B0B}">
    <filterColumn colId="0" hiddenButton="1"/>
    <filterColumn colId="1" hiddenButton="1"/>
  </autoFilter>
  <tableColumns count="2">
    <tableColumn id="1" xr3:uid="{3566C77E-4A55-4834-BF08-3ADB012F691B}" name="תאריך הדיווח" dataDxfId="90" dataCellStyle="Normal_2007-16618"/>
    <tableColumn id="2" xr3:uid="{F72B61BE-D917-4E0B-940D-F75E96F7EAEC}" name="31/12/2023" dataDxfId="89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64710C6-9783-4C3C-835B-0AEE8D22AF03}" name="TitleRegion1.a5.j8.1" displayName="TitleRegion1.a5.j8.1_" ref="A5:J8" totalsRowShown="0" headerRowDxfId="88" headerRowBorderDxfId="87">
  <autoFilter ref="A5:J8" xr:uid="{064710C6-9783-4C3C-835B-0AEE8D22AF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4EBB93E-0461-4C43-BF16-7A5BE9F8C878}" name="שם המנפיק/שם נייר ערך"/>
    <tableColumn id="2" xr3:uid="{C4693391-9EC1-4729-9FDB-98004EFAF216}" name="מספר ני&quot;ע"/>
    <tableColumn id="3" xr3:uid="{A983B877-952E-47A8-9458-CCD66AF0191F}" name="דירוג"/>
    <tableColumn id="4" xr3:uid="{99FBF61F-0343-4E0C-837F-297F562855C3}" name="שם המדרג"/>
    <tableColumn id="5" xr3:uid="{91B4BD61-4DE1-49C0-80DB-7362D42EFD5D}" name="שעור הריבית"/>
    <tableColumn id="6" xr3:uid="{5AA0F78E-6237-4564-A6C4-A6D5C4FDEBD3}" name="סוג מטבע"/>
    <tableColumn id="7" xr3:uid="{FBD7D3E2-DB1D-464E-9EB8-A62A16BEA6BC}" name="תשואה לפדיון"/>
    <tableColumn id="8" xr3:uid="{B3745D79-F41B-4111-8F30-ACB579BB57A8}" name="שווי הוגן"/>
    <tableColumn id="9" xr3:uid="{CDCA35E7-725A-4F5A-AC2E-353E6D9E2B4A}" name="שעור מנכסי אפיק ההשקעה"/>
    <tableColumn id="10" xr3:uid="{85F3AF07-71E7-4E6E-A6A0-51DC7709E75A}" name="שעור מסך נכסי השקעה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4F4791E-DF6E-4FA2-ADA0-94409AFB8927}" name="RowTitleRegion1.a1.b4.1" displayName="_RowTitleRegion1.a1.b4.1_23" ref="A1:B4" totalsRowShown="0" headerRowDxfId="86" dataDxfId="85" tableBorderDxfId="84" headerRowCellStyle="Normal_2007-16618" dataCellStyle="Normal_2007-16618">
  <autoFilter ref="A1:B4" xr:uid="{14F4791E-DF6E-4FA2-ADA0-94409AFB8927}">
    <filterColumn colId="0" hiddenButton="1"/>
    <filterColumn colId="1" hiddenButton="1"/>
  </autoFilter>
  <tableColumns count="2">
    <tableColumn id="1" xr3:uid="{8B2A718F-EA65-4A2E-B22A-50F94B44322B}" name="תאריך הדיווח" dataDxfId="83" dataCellStyle="Normal_2007-16618"/>
    <tableColumn id="2" xr3:uid="{1E95E73A-9979-420C-A71A-43BEFBF2F3B5}" name="31/12/2023" dataDxfId="82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3441214-6A54-4FC1-91AA-DF9B23C33372}" name="TitleRegion1.a5.c8.1" displayName="TitleRegion1.a5.c8.1" ref="A5:C8" totalsRowShown="0" headerRowBorderDxfId="81">
  <autoFilter ref="A5:C8" xr:uid="{43441214-6A54-4FC1-91AA-DF9B23C33372}">
    <filterColumn colId="0" hiddenButton="1"/>
    <filterColumn colId="1" hiddenButton="1"/>
    <filterColumn colId="2" hiddenButton="1"/>
  </autoFilter>
  <tableColumns count="3">
    <tableColumn id="1" xr3:uid="{35CF49F8-E2C1-4E28-9B22-D331C14B1553}" name="שם המנפיק/שם נייר ערך"/>
    <tableColumn id="2" xr3:uid="{A6A940E3-27F3-4254-80EF-BD6DE6E7B68C}" name="סכום ההתחייבות"/>
    <tableColumn id="3" xr3:uid="{B567BC69-35BF-4993-9EC3-89CD1A604AF3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2D346E2-94AC-4A3D-BBBD-E0A9748E574D}" name="RowTitleRegion1.a1.b4.1" displayName="_RowTitleRegion1.a1.b4.1_24" ref="A1:B4" totalsRowShown="0" headerRowDxfId="80" dataDxfId="79" tableBorderDxfId="78" headerRowCellStyle="Normal_2007-16618" dataCellStyle="Normal_2007-16618">
  <autoFilter ref="A1:B4" xr:uid="{B2D346E2-94AC-4A3D-BBBD-E0A9748E574D}">
    <filterColumn colId="0" hiddenButton="1"/>
    <filterColumn colId="1" hiddenButton="1"/>
  </autoFilter>
  <tableColumns count="2">
    <tableColumn id="1" xr3:uid="{1B35E1E6-3848-463F-A4C0-84A8FC1A326D}" name="תאריך הדיווח" dataDxfId="77" dataCellStyle="Normal_2007-16618"/>
    <tableColumn id="2" xr3:uid="{993B22BD-7BBD-4D4B-8FBD-F965475A7AC2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95E7766-6B3E-4936-B41F-5437543C2EB4}" name="TitleRegion1.a5.o11.1" displayName="TitleRegion1.a5.o11.1" ref="A5:O11" totalsRowShown="0" headerRowDxfId="75" dataDxfId="73" headerRowBorderDxfId="74" tableBorderDxfId="72">
  <autoFilter ref="A5:O11" xr:uid="{E95E7766-6B3E-4936-B41F-5437543C2E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046D26A-BCEE-4292-8EFB-6DB2047BDBC8}" name="שם המנפיק/שם נייר ערך" dataDxfId="71"/>
    <tableColumn id="2" xr3:uid="{4E8C0549-4484-44E9-B03D-1288B6530C99}" name="מספר ני&quot;ע" dataDxfId="70"/>
    <tableColumn id="3" xr3:uid="{9442371A-5CA8-4D39-BB75-B44C4DFB3A85}" name="ענף מסחר" dataDxfId="69"/>
    <tableColumn id="4" xr3:uid="{763D8FBB-59FC-4B7C-93D7-9A3CFEAE757D}" name="דירוג" dataDxfId="68"/>
    <tableColumn id="5" xr3:uid="{9C4093CA-023B-4B57-AE1C-86E035DA90F0}" name="שם מדרג" dataDxfId="67"/>
    <tableColumn id="6" xr3:uid="{85DF9D7F-884F-41D3-AB11-845BB03D8C59}" name="תאריך רכישה" dataDxfId="66"/>
    <tableColumn id="7" xr3:uid="{30120C49-6E4C-4BF2-A685-87A8E2E10B8B}" name="מח&quot;מ" dataDxfId="65"/>
    <tableColumn id="8" xr3:uid="{4F0A4D91-8E9A-44A2-8D06-6FB4A1BC067B}" name="סוג מטבע" dataDxfId="64"/>
    <tableColumn id="9" xr3:uid="{CE13723B-C01B-47E9-8738-E377E04F8E75}" name="שיעור ריבית" dataDxfId="63"/>
    <tableColumn id="10" xr3:uid="{0D82EC52-EE04-429F-8492-2ABA207A6F28}" name="ריבית אפקטיבית" dataDxfId="62"/>
    <tableColumn id="11" xr3:uid="{A81D06C9-ECBF-4C77-9B18-470E13379173}" name="ערך נקוב ****" dataDxfId="61"/>
    <tableColumn id="12" xr3:uid="{C4E0C928-3D06-4D45-A628-36DA5EB1E52C}" name="עלות מתואמת" dataDxfId="60"/>
    <tableColumn id="13" xr3:uid="{4415F40C-2B20-4886-9241-D7B99CAEF778}" name="שעור מערך נקוב מונפק" dataDxfId="59"/>
    <tableColumn id="14" xr3:uid="{B9834ED3-D663-41C0-88D1-DEA97CDC0F8B}" name="שעור מנכסי אפיק ההשקעה" dataDxfId="58"/>
    <tableColumn id="15" xr3:uid="{01FEC605-7C73-42B0-9FA6-E0CFFC7D790B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9537DB9-26EA-401C-878C-3C37C9AF48BF}" name="RowTitleRegion1.a1.b4.1" displayName="_RowTitleRegion1.a1.b4.1_25" ref="A1:B4" totalsRowShown="0" headerRowDxfId="56" dataDxfId="55" tableBorderDxfId="54" headerRowCellStyle="Normal_2007-16618" dataCellStyle="Normal_2007-16618">
  <autoFilter ref="A1:B4" xr:uid="{29537DB9-26EA-401C-878C-3C37C9AF48BF}">
    <filterColumn colId="0" hiddenButton="1"/>
    <filterColumn colId="1" hiddenButton="1"/>
  </autoFilter>
  <tableColumns count="2">
    <tableColumn id="1" xr3:uid="{961DBA2A-119B-4FB3-A13C-6D5D83F4CB82}" name="תאריך הדיווח" dataDxfId="53" dataCellStyle="Normal_2007-16618"/>
    <tableColumn id="2" xr3:uid="{EB2E5E75-E26F-4DAD-AE2A-51C5570467E1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4A8FB09-88D3-46A9-B9DD-60DF004B11A9}" name="TitleRegion1.a5.o11.1" displayName="TitleRegion1.a5.o11.1_" ref="A5:O11" totalsRowShown="0" headerRowDxfId="51" dataDxfId="49" headerRowBorderDxfId="50" tableBorderDxfId="48">
  <autoFilter ref="A5:O11" xr:uid="{D4A8FB09-88D3-46A9-B9DD-60DF004B11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9EC7A92-F1F9-4945-9ED0-C09238E8839C}" name="שם המנפיק/שם נייר ערך" dataDxfId="47"/>
    <tableColumn id="2" xr3:uid="{D8F74F43-B410-456E-B047-EB56C5DCE15C}" name="מספר ני&quot;ע" dataDxfId="46"/>
    <tableColumn id="3" xr3:uid="{AF4B5095-9DAE-45FE-8896-866F9E4E90DC}" name="ענף מסחר" dataDxfId="45"/>
    <tableColumn id="4" xr3:uid="{04BD23D2-E2AF-4303-A8E3-DE422B109142}" name="דירוג" dataDxfId="44"/>
    <tableColumn id="5" xr3:uid="{C755DFF7-0AD9-4BC4-952C-2A0B37BD204C}" name="שם מדרג" dataDxfId="43"/>
    <tableColumn id="6" xr3:uid="{516889B3-C803-4BC0-A429-52C0E9F94C99}" name="תאריך רכישה" dataDxfId="42"/>
    <tableColumn id="7" xr3:uid="{4F62B071-0969-4115-A6B0-DD110E08BD02}" name="מח&quot;מ" dataDxfId="41"/>
    <tableColumn id="8" xr3:uid="{E21E9B46-CC74-499B-83A1-ED8207CB73E9}" name="סוג מטבע" dataDxfId="40"/>
    <tableColumn id="9" xr3:uid="{991BBE5E-D796-41FF-894B-4C31E131F466}" name="שיעור ריבית" dataDxfId="39"/>
    <tableColumn id="10" xr3:uid="{910ED34C-7C57-487B-ABEE-742245A63000}" name="ריבית אפקטיבית" dataDxfId="38"/>
    <tableColumn id="11" xr3:uid="{23BD52E4-261D-4B6E-A007-90E41EDBF178}" name="ערך נקוב****" dataDxfId="37"/>
    <tableColumn id="12" xr3:uid="{94899FF4-1045-4A46-90CB-DB00237DC613}" name="עלות מתואמת" dataDxfId="36"/>
    <tableColumn id="13" xr3:uid="{3906A30A-EC69-4638-8CA1-B4F6766EAB36}" name="שעור מערך נקוב מונפק" dataDxfId="35"/>
    <tableColumn id="14" xr3:uid="{EB986E3A-0758-49A8-B6AA-8530D1E694C4}" name="שעור מנכסי אפיק ההשקעה" dataDxfId="34"/>
    <tableColumn id="15" xr3:uid="{5B966818-0E4C-4599-930E-31B2D4BD71B4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CEE0B17-B393-4364-90E6-1AF2A52B7C15}" name="RowTitleRegion1.a1.b4.1" displayName="_RowTitleRegion1.a1.b4.1_26" ref="A1:B4" totalsRowShown="0" headerRowDxfId="32" dataDxfId="31" tableBorderDxfId="30" headerRowCellStyle="Normal_2007-16618" dataCellStyle="Normal_2007-16618">
  <autoFilter ref="A1:B4" xr:uid="{CCEE0B17-B393-4364-90E6-1AF2A52B7C15}">
    <filterColumn colId="0" hiddenButton="1"/>
    <filterColumn colId="1" hiddenButton="1"/>
  </autoFilter>
  <tableColumns count="2">
    <tableColumn id="1" xr3:uid="{C4740DBD-2648-4500-B5BA-73D7D00C2ACE}" name="תאריך הדיווח" dataDxfId="29" dataCellStyle="Normal_2007-16618"/>
    <tableColumn id="2" xr3:uid="{C5646FC9-39F7-44E9-AAC3-41FFDC5881AF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2D63699-B9FA-41B1-B407-33C60FA8D45F}" name="TitleRegion1.a5.o11.1" displayName="_TitleRegion1.a5.o11.1" ref="A5:O11" totalsRowShown="0" headerRowDxfId="27" dataDxfId="25" headerRowBorderDxfId="26" tableBorderDxfId="24">
  <autoFilter ref="A5:O11" xr:uid="{62D63699-B9FA-41B1-B407-33C60FA8D4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17D3739-83E5-486D-9E8A-40B0D92E905C}" name="שם המנפיק/שם נייר ערך" dataDxfId="23"/>
    <tableColumn id="2" xr3:uid="{0952E0EB-6AE7-4C1D-B4E7-CEEE91AC8961}" name="מספר ני&quot;ע" dataDxfId="22"/>
    <tableColumn id="3" xr3:uid="{B3BA6C63-E0BA-4A00-96D1-324861D497CB}" name="ענף מסחר" dataDxfId="21"/>
    <tableColumn id="4" xr3:uid="{7CE21551-73A4-4594-B05E-1150523C97DF}" name="דירוג" dataDxfId="20"/>
    <tableColumn id="5" xr3:uid="{FA997994-1CA0-42D1-96CE-06948E589B91}" name="שם מדרג" dataDxfId="19"/>
    <tableColumn id="6" xr3:uid="{ADCA192B-227E-428C-9372-34EE1CC7AA8C}" name="תאריך רכישה" dataDxfId="18"/>
    <tableColumn id="7" xr3:uid="{7C3ECDAC-BA5F-48D1-9651-691107FE0CBF}" name="מח&quot;מ" dataDxfId="17"/>
    <tableColumn id="8" xr3:uid="{87D7AFA3-4E1C-4B15-91F5-EC97F4AEE74A}" name="סוג מטבע" dataDxfId="16"/>
    <tableColumn id="9" xr3:uid="{7496C6C8-8D78-41CE-9E3A-526A4D8ED383}" name="שיעור ריבית" dataDxfId="15"/>
    <tableColumn id="10" xr3:uid="{4A829799-004B-4C4B-BBD4-9AD1A1EC1A43}" name="ריבית אפקטיבית" dataDxfId="14"/>
    <tableColumn id="11" xr3:uid="{EC479542-703D-4D10-891F-58DECC56F512}" name="ערך נקוב****" dataDxfId="13"/>
    <tableColumn id="12" xr3:uid="{2FD4E429-B4CF-45E2-829A-9C80D0B37658}" name="עלות מתואמת" dataDxfId="12"/>
    <tableColumn id="13" xr3:uid="{0DA2324A-41E4-4D22-A1BB-EDB6A91E6165}" name="שעור מערך נקוב מונפק" dataDxfId="11"/>
    <tableColumn id="14" xr3:uid="{721AE3EB-237A-440C-858A-63226AA2AEA6}" name="שעור מנכסי אפיק ההשקעה" dataDxfId="10"/>
    <tableColumn id="15" xr3:uid="{6F5AAB62-7896-4DE2-B1E4-4DBBED12FB43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49.57031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116</v>
      </c>
      <c r="C1" s="36" t="s" vm="1">
        <v>175</v>
      </c>
    </row>
    <row r="2" spans="1:4">
      <c r="B2" s="36" t="s">
        <v>115</v>
      </c>
      <c r="C2" s="36" t="s">
        <v>176</v>
      </c>
    </row>
    <row r="3" spans="1:4">
      <c r="B3" s="36" t="s">
        <v>117</v>
      </c>
      <c r="C3" s="36" t="s">
        <v>177</v>
      </c>
    </row>
    <row r="4" spans="1:4">
      <c r="B4" s="36" t="s">
        <v>118</v>
      </c>
      <c r="C4" s="36">
        <v>2112</v>
      </c>
    </row>
    <row r="5" spans="1:4" ht="18.75">
      <c r="A5" s="95" t="s">
        <v>626</v>
      </c>
      <c r="B5" s="94" t="s">
        <v>125</v>
      </c>
      <c r="C5" s="96" t="s">
        <v>627</v>
      </c>
      <c r="D5" s="97" t="s">
        <v>628</v>
      </c>
    </row>
    <row r="6" spans="1:4" s="9" customFormat="1">
      <c r="A6" s="98" t="s">
        <v>626</v>
      </c>
      <c r="B6" s="99" t="s">
        <v>626</v>
      </c>
      <c r="C6" s="18" t="s">
        <v>87</v>
      </c>
      <c r="D6" s="19" t="s">
        <v>85</v>
      </c>
    </row>
    <row r="7" spans="1:4" s="9" customFormat="1">
      <c r="A7" s="98" t="s">
        <v>626</v>
      </c>
      <c r="B7" s="99" t="s">
        <v>626</v>
      </c>
      <c r="C7" s="20" t="s">
        <v>154</v>
      </c>
      <c r="D7" s="21" t="s">
        <v>19</v>
      </c>
    </row>
    <row r="8" spans="1:4" s="10" customFormat="1" ht="20.25">
      <c r="A8" s="100" t="s">
        <v>626</v>
      </c>
      <c r="B8" s="101" t="s">
        <v>626</v>
      </c>
      <c r="C8" s="14" t="s">
        <v>0</v>
      </c>
      <c r="D8" s="22" t="s">
        <v>1</v>
      </c>
    </row>
    <row r="9" spans="1:4" s="10" customFormat="1" ht="20.25">
      <c r="A9" s="100" t="s">
        <v>626</v>
      </c>
      <c r="B9" s="44" t="s">
        <v>124</v>
      </c>
      <c r="C9" s="78">
        <f>C10+C11+C22+C32+C33+C34+C35+C36</f>
        <v>1931397.7867518798</v>
      </c>
      <c r="D9" s="79">
        <f>C9/$C$41</f>
        <v>1</v>
      </c>
    </row>
    <row r="10" spans="1:4">
      <c r="A10" s="32" t="s">
        <v>101</v>
      </c>
      <c r="B10" s="23" t="s">
        <v>126</v>
      </c>
      <c r="C10" s="78">
        <f>מזומנים!I8</f>
        <v>233017.00007124001</v>
      </c>
      <c r="D10" s="79">
        <f t="shared" ref="D10:D41" si="0">C10/$C$41</f>
        <v>0.12064681945354995</v>
      </c>
    </row>
    <row r="11" spans="1:4">
      <c r="A11" s="95" t="s">
        <v>626</v>
      </c>
      <c r="B11" s="23" t="s">
        <v>127</v>
      </c>
      <c r="C11" s="78">
        <f>SUM(C12:C21)</f>
        <v>1194669.6502699989</v>
      </c>
      <c r="D11" s="79">
        <f t="shared" si="0"/>
        <v>0.61855183767147714</v>
      </c>
    </row>
    <row r="12" spans="1:4">
      <c r="A12" s="34" t="s">
        <v>101</v>
      </c>
      <c r="B12" s="24" t="s">
        <v>48</v>
      </c>
      <c r="C12" s="78" vm="2">
        <v>138182.16046999997</v>
      </c>
      <c r="D12" s="79">
        <f t="shared" si="0"/>
        <v>7.1545158339643353E-2</v>
      </c>
    </row>
    <row r="13" spans="1:4">
      <c r="A13" s="34" t="s">
        <v>101</v>
      </c>
      <c r="B13" s="24" t="s">
        <v>49</v>
      </c>
      <c r="C13" s="78">
        <v>0</v>
      </c>
      <c r="D13" s="79">
        <f t="shared" si="0"/>
        <v>0</v>
      </c>
    </row>
    <row r="14" spans="1:4">
      <c r="A14" s="34" t="s">
        <v>101</v>
      </c>
      <c r="B14" s="24" t="s">
        <v>50</v>
      </c>
      <c r="C14" s="78">
        <v>0</v>
      </c>
      <c r="D14" s="79">
        <f t="shared" si="0"/>
        <v>0</v>
      </c>
    </row>
    <row r="15" spans="1:4">
      <c r="A15" s="34" t="s">
        <v>101</v>
      </c>
      <c r="B15" s="24" t="s">
        <v>51</v>
      </c>
      <c r="C15" s="78">
        <v>0</v>
      </c>
      <c r="D15" s="79">
        <f t="shared" si="0"/>
        <v>0</v>
      </c>
    </row>
    <row r="16" spans="1:4">
      <c r="A16" s="34" t="s">
        <v>101</v>
      </c>
      <c r="B16" s="24" t="s">
        <v>167</v>
      </c>
      <c r="C16" s="78" vm="3">
        <v>1051825.7115699989</v>
      </c>
      <c r="D16" s="79">
        <f t="shared" si="0"/>
        <v>0.54459299828592145</v>
      </c>
    </row>
    <row r="17" spans="1:4">
      <c r="A17" s="34" t="s">
        <v>101</v>
      </c>
      <c r="B17" s="24" t="s">
        <v>52</v>
      </c>
      <c r="C17" s="78">
        <v>0</v>
      </c>
      <c r="D17" s="79">
        <f t="shared" si="0"/>
        <v>0</v>
      </c>
    </row>
    <row r="18" spans="1:4">
      <c r="A18" s="34" t="s">
        <v>101</v>
      </c>
      <c r="B18" s="24" t="s">
        <v>53</v>
      </c>
      <c r="C18" s="78">
        <v>0</v>
      </c>
      <c r="D18" s="79">
        <f t="shared" si="0"/>
        <v>0</v>
      </c>
    </row>
    <row r="19" spans="1:4">
      <c r="A19" s="34" t="s">
        <v>101</v>
      </c>
      <c r="B19" s="24" t="s">
        <v>54</v>
      </c>
      <c r="C19" s="78">
        <v>0</v>
      </c>
      <c r="D19" s="79">
        <f t="shared" si="0"/>
        <v>0</v>
      </c>
    </row>
    <row r="20" spans="1:4">
      <c r="A20" s="34" t="s">
        <v>101</v>
      </c>
      <c r="B20" s="24" t="s">
        <v>55</v>
      </c>
      <c r="C20" s="78" vm="4">
        <v>4661.7782299999999</v>
      </c>
      <c r="D20" s="79">
        <f t="shared" si="0"/>
        <v>2.4136810459123108E-3</v>
      </c>
    </row>
    <row r="21" spans="1:4">
      <c r="A21" s="34" t="s">
        <v>101</v>
      </c>
      <c r="B21" s="24" t="s">
        <v>56</v>
      </c>
      <c r="C21" s="78">
        <v>0</v>
      </c>
      <c r="D21" s="79">
        <f t="shared" si="0"/>
        <v>0</v>
      </c>
    </row>
    <row r="22" spans="1:4">
      <c r="A22" s="95" t="s">
        <v>626</v>
      </c>
      <c r="B22" s="23" t="s">
        <v>128</v>
      </c>
      <c r="C22" s="78">
        <f>SUM(C23:C31)</f>
        <v>503711.13641064096</v>
      </c>
      <c r="D22" s="79">
        <f t="shared" si="0"/>
        <v>0.26080134287497297</v>
      </c>
    </row>
    <row r="23" spans="1:4">
      <c r="A23" s="34" t="s">
        <v>101</v>
      </c>
      <c r="B23" s="24" t="s">
        <v>57</v>
      </c>
      <c r="C23" s="78" vm="5">
        <v>501840.45736064098</v>
      </c>
      <c r="D23" s="79">
        <f t="shared" si="0"/>
        <v>0.25983278059182674</v>
      </c>
    </row>
    <row r="24" spans="1:4">
      <c r="A24" s="34" t="s">
        <v>101</v>
      </c>
      <c r="B24" s="24" t="s">
        <v>58</v>
      </c>
      <c r="C24" s="78">
        <v>0</v>
      </c>
      <c r="D24" s="79">
        <f t="shared" si="0"/>
        <v>0</v>
      </c>
    </row>
    <row r="25" spans="1:4">
      <c r="A25" s="34" t="s">
        <v>101</v>
      </c>
      <c r="B25" s="24" t="s">
        <v>50</v>
      </c>
      <c r="C25" s="78">
        <v>0</v>
      </c>
      <c r="D25" s="79">
        <f t="shared" si="0"/>
        <v>0</v>
      </c>
    </row>
    <row r="26" spans="1:4">
      <c r="A26" s="34" t="s">
        <v>101</v>
      </c>
      <c r="B26" s="24" t="s">
        <v>59</v>
      </c>
      <c r="C26" s="78">
        <v>0</v>
      </c>
      <c r="D26" s="79">
        <f t="shared" si="0"/>
        <v>0</v>
      </c>
    </row>
    <row r="27" spans="1:4">
      <c r="A27" s="34" t="s">
        <v>101</v>
      </c>
      <c r="B27" s="24" t="s">
        <v>60</v>
      </c>
      <c r="C27" s="78">
        <v>0</v>
      </c>
      <c r="D27" s="79">
        <f t="shared" si="0"/>
        <v>0</v>
      </c>
    </row>
    <row r="28" spans="1:4">
      <c r="A28" s="34" t="s">
        <v>101</v>
      </c>
      <c r="B28" s="24" t="s">
        <v>61</v>
      </c>
      <c r="C28" s="78">
        <v>0</v>
      </c>
      <c r="D28" s="79">
        <f t="shared" si="0"/>
        <v>0</v>
      </c>
    </row>
    <row r="29" spans="1:4">
      <c r="A29" s="34" t="s">
        <v>101</v>
      </c>
      <c r="B29" s="24" t="s">
        <v>140</v>
      </c>
      <c r="C29" s="78">
        <v>0</v>
      </c>
      <c r="D29" s="79">
        <f t="shared" si="0"/>
        <v>0</v>
      </c>
    </row>
    <row r="30" spans="1:4">
      <c r="A30" s="34" t="s">
        <v>101</v>
      </c>
      <c r="B30" s="24" t="s">
        <v>82</v>
      </c>
      <c r="C30" s="78" vm="6">
        <v>1870.6790499999997</v>
      </c>
      <c r="D30" s="79">
        <f t="shared" si="0"/>
        <v>9.685622831462422E-4</v>
      </c>
    </row>
    <row r="31" spans="1:4">
      <c r="A31" s="34" t="s">
        <v>101</v>
      </c>
      <c r="B31" s="24" t="s">
        <v>62</v>
      </c>
      <c r="C31" s="78">
        <v>0</v>
      </c>
      <c r="D31" s="79">
        <f t="shared" si="0"/>
        <v>0</v>
      </c>
    </row>
    <row r="32" spans="1:4">
      <c r="A32" s="34" t="s">
        <v>101</v>
      </c>
      <c r="B32" s="23" t="s">
        <v>129</v>
      </c>
      <c r="C32" s="78">
        <f>הלוואות!O8</f>
        <v>0</v>
      </c>
      <c r="D32" s="79">
        <f t="shared" si="0"/>
        <v>0</v>
      </c>
    </row>
    <row r="33" spans="1:4">
      <c r="A33" s="34" t="s">
        <v>101</v>
      </c>
      <c r="B33" s="23" t="s">
        <v>130</v>
      </c>
      <c r="C33" s="78">
        <v>0</v>
      </c>
      <c r="D33" s="79">
        <f t="shared" si="0"/>
        <v>0</v>
      </c>
    </row>
    <row r="34" spans="1:4">
      <c r="A34" s="34" t="s">
        <v>101</v>
      </c>
      <c r="B34" s="23" t="s">
        <v>131</v>
      </c>
      <c r="C34" s="78">
        <v>0</v>
      </c>
      <c r="D34" s="79">
        <f t="shared" si="0"/>
        <v>0</v>
      </c>
    </row>
    <row r="35" spans="1:4">
      <c r="A35" s="34" t="s">
        <v>101</v>
      </c>
      <c r="B35" s="35" t="s">
        <v>132</v>
      </c>
      <c r="C35" s="78">
        <v>0</v>
      </c>
      <c r="D35" s="79">
        <f t="shared" si="0"/>
        <v>0</v>
      </c>
    </row>
    <row r="36" spans="1:4">
      <c r="A36" s="34" t="s">
        <v>101</v>
      </c>
      <c r="B36" s="23" t="s">
        <v>133</v>
      </c>
      <c r="C36" s="78">
        <v>0</v>
      </c>
      <c r="D36" s="79">
        <f t="shared" si="0"/>
        <v>0</v>
      </c>
    </row>
    <row r="37" spans="1:4">
      <c r="A37" s="102" t="s">
        <v>626</v>
      </c>
      <c r="B37" s="45" t="s">
        <v>135</v>
      </c>
      <c r="C37" s="78">
        <f>SUM(C38:C40)</f>
        <v>0</v>
      </c>
      <c r="D37" s="79">
        <f t="shared" si="0"/>
        <v>0</v>
      </c>
    </row>
    <row r="38" spans="1:4">
      <c r="A38" s="34" t="s">
        <v>101</v>
      </c>
      <c r="B38" s="46" t="s">
        <v>136</v>
      </c>
      <c r="C38" s="78">
        <v>0</v>
      </c>
      <c r="D38" s="79">
        <f t="shared" si="0"/>
        <v>0</v>
      </c>
    </row>
    <row r="39" spans="1:4">
      <c r="A39" s="34" t="s">
        <v>101</v>
      </c>
      <c r="B39" s="46" t="s">
        <v>152</v>
      </c>
      <c r="C39" s="78">
        <v>0</v>
      </c>
      <c r="D39" s="79">
        <f t="shared" si="0"/>
        <v>0</v>
      </c>
    </row>
    <row r="40" spans="1:4">
      <c r="A40" s="34" t="s">
        <v>101</v>
      </c>
      <c r="B40" s="46" t="s">
        <v>137</v>
      </c>
      <c r="C40" s="78">
        <v>0</v>
      </c>
      <c r="D40" s="79">
        <f t="shared" si="0"/>
        <v>0</v>
      </c>
    </row>
    <row r="41" spans="1:4">
      <c r="A41" s="95" t="s">
        <v>626</v>
      </c>
      <c r="B41" s="46" t="s">
        <v>63</v>
      </c>
      <c r="C41" s="78">
        <f>C9+C37</f>
        <v>1931397.7867518798</v>
      </c>
      <c r="D41" s="79">
        <f t="shared" si="0"/>
        <v>1</v>
      </c>
    </row>
    <row r="42" spans="1:4">
      <c r="A42" s="34" t="s">
        <v>101</v>
      </c>
      <c r="B42" s="46" t="s">
        <v>134</v>
      </c>
      <c r="C42" s="103" t="s">
        <v>626</v>
      </c>
      <c r="D42" s="104" t="s">
        <v>626</v>
      </c>
    </row>
    <row r="43" spans="1:4">
      <c r="A43" s="95" t="s">
        <v>626</v>
      </c>
      <c r="B43" s="5" t="s">
        <v>86</v>
      </c>
      <c r="C43" s="95" t="s">
        <v>626</v>
      </c>
      <c r="D43" s="95" t="s">
        <v>626</v>
      </c>
    </row>
    <row r="44" spans="1:4">
      <c r="A44" s="95" t="s">
        <v>626</v>
      </c>
      <c r="B44" s="105" t="s">
        <v>626</v>
      </c>
      <c r="C44" s="49" t="s">
        <v>123</v>
      </c>
      <c r="D44" s="29" t="s">
        <v>81</v>
      </c>
    </row>
    <row r="45" spans="1:4">
      <c r="A45" s="95" t="s">
        <v>626</v>
      </c>
      <c r="B45" s="105" t="s">
        <v>626</v>
      </c>
      <c r="C45" s="50" t="s">
        <v>0</v>
      </c>
      <c r="D45" s="19" t="s">
        <v>1</v>
      </c>
    </row>
    <row r="46" spans="1:4">
      <c r="A46" s="95" t="s">
        <v>626</v>
      </c>
      <c r="B46" s="105" t="s">
        <v>626</v>
      </c>
      <c r="C46" s="80" t="s">
        <v>106</v>
      </c>
      <c r="D46" s="81" vm="7">
        <v>2.4752999999999998</v>
      </c>
    </row>
    <row r="47" spans="1:4">
      <c r="A47" s="95" t="s">
        <v>626</v>
      </c>
      <c r="B47" s="105" t="s">
        <v>626</v>
      </c>
      <c r="C47" s="80" t="s">
        <v>113</v>
      </c>
      <c r="D47" s="81">
        <v>0.74744976816074182</v>
      </c>
    </row>
    <row r="48" spans="1:4">
      <c r="A48" s="95" t="s">
        <v>626</v>
      </c>
      <c r="B48" s="105" t="s">
        <v>626</v>
      </c>
      <c r="C48" s="80" t="s">
        <v>110</v>
      </c>
      <c r="D48" s="81" vm="8">
        <v>2.7391000000000001</v>
      </c>
    </row>
    <row r="49" spans="1:4">
      <c r="A49" s="95" t="s">
        <v>626</v>
      </c>
      <c r="B49" s="106" t="s">
        <v>626</v>
      </c>
      <c r="C49" s="80" t="s">
        <v>599</v>
      </c>
      <c r="D49" s="81" vm="9">
        <v>4.3135000000000003</v>
      </c>
    </row>
    <row r="50" spans="1:4">
      <c r="A50" s="95" t="s">
        <v>626</v>
      </c>
      <c r="B50" s="105" t="s">
        <v>626</v>
      </c>
      <c r="C50" s="80" t="s">
        <v>104</v>
      </c>
      <c r="D50" s="81" vm="10">
        <v>4.0115999999999996</v>
      </c>
    </row>
    <row r="51" spans="1:4">
      <c r="A51" s="95" t="s">
        <v>626</v>
      </c>
      <c r="B51" s="105" t="s">
        <v>626</v>
      </c>
      <c r="C51" s="80" t="s">
        <v>105</v>
      </c>
      <c r="D51" s="81" vm="11">
        <v>4.6208999999999998</v>
      </c>
    </row>
    <row r="52" spans="1:4">
      <c r="A52" s="95" t="s">
        <v>626</v>
      </c>
      <c r="B52" s="105" t="s">
        <v>626</v>
      </c>
      <c r="C52" s="80" t="s">
        <v>107</v>
      </c>
      <c r="D52" s="81">
        <v>0.46448192400783739</v>
      </c>
    </row>
    <row r="53" spans="1:4">
      <c r="A53" s="95" t="s">
        <v>626</v>
      </c>
      <c r="B53" s="105" t="s">
        <v>626</v>
      </c>
      <c r="C53" s="80" t="s">
        <v>111</v>
      </c>
      <c r="D53" s="81">
        <v>2.5637E-2</v>
      </c>
    </row>
    <row r="54" spans="1:4">
      <c r="A54" s="95" t="s">
        <v>626</v>
      </c>
      <c r="B54" s="105" t="s">
        <v>626</v>
      </c>
      <c r="C54" s="80" t="s">
        <v>112</v>
      </c>
      <c r="D54" s="81">
        <v>0.2137704222363675</v>
      </c>
    </row>
    <row r="55" spans="1:4">
      <c r="A55" s="95" t="s">
        <v>626</v>
      </c>
      <c r="B55" s="105" t="s">
        <v>626</v>
      </c>
      <c r="C55" s="80" t="s">
        <v>109</v>
      </c>
      <c r="D55" s="81" vm="12">
        <v>0.53820000000000001</v>
      </c>
    </row>
    <row r="56" spans="1:4">
      <c r="A56" s="95" t="s">
        <v>626</v>
      </c>
      <c r="B56" s="105" t="s">
        <v>626</v>
      </c>
      <c r="C56" s="80" t="s">
        <v>600</v>
      </c>
      <c r="D56" s="81">
        <v>2.2929893999999997</v>
      </c>
    </row>
    <row r="57" spans="1:4">
      <c r="A57" s="95" t="s">
        <v>626</v>
      </c>
      <c r="B57" s="105" t="s">
        <v>626</v>
      </c>
      <c r="C57" s="80" t="s">
        <v>108</v>
      </c>
      <c r="D57" s="81" vm="13">
        <v>0.36270000000000002</v>
      </c>
    </row>
    <row r="58" spans="1:4">
      <c r="A58" s="95" t="s">
        <v>626</v>
      </c>
      <c r="B58" s="105" t="s">
        <v>626</v>
      </c>
      <c r="C58" s="80" t="s">
        <v>102</v>
      </c>
      <c r="D58" s="81" vm="14">
        <v>3.6269999999999998</v>
      </c>
    </row>
    <row r="59" spans="1:4">
      <c r="A59" s="95" t="s">
        <v>626</v>
      </c>
      <c r="B59" s="105" t="s">
        <v>626</v>
      </c>
      <c r="C59" s="80" t="s">
        <v>114</v>
      </c>
      <c r="D59" s="81" vm="15">
        <v>0.19539999999999999</v>
      </c>
    </row>
    <row r="60" spans="1:4">
      <c r="A60" s="95" t="s">
        <v>626</v>
      </c>
      <c r="B60" s="105" t="s">
        <v>626</v>
      </c>
      <c r="C60" s="80" t="s">
        <v>601</v>
      </c>
      <c r="D60" s="81" vm="16">
        <v>0.35589999999999999</v>
      </c>
    </row>
    <row r="61" spans="1:4">
      <c r="A61" s="95" t="s">
        <v>626</v>
      </c>
      <c r="B61" s="105" t="s">
        <v>626</v>
      </c>
      <c r="C61" s="80" t="s">
        <v>602</v>
      </c>
      <c r="D61" s="81">
        <v>4.0537957812358541E-2</v>
      </c>
    </row>
    <row r="62" spans="1:4">
      <c r="A62" s="95" t="s">
        <v>626</v>
      </c>
      <c r="B62" s="105" t="s">
        <v>626</v>
      </c>
      <c r="C62" s="80" t="s">
        <v>603</v>
      </c>
      <c r="D62" s="81">
        <v>0.51084507042253524</v>
      </c>
    </row>
    <row r="63" spans="1:4">
      <c r="A63" s="95" t="s">
        <v>626</v>
      </c>
      <c r="B63" s="105" t="s">
        <v>626</v>
      </c>
      <c r="C63" s="80" t="s">
        <v>103</v>
      </c>
      <c r="D63" s="81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49.57031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1.28515625" style="1" bestFit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116</v>
      </c>
      <c r="B1" s="36" t="s" vm="1">
        <v>175</v>
      </c>
    </row>
    <row r="2" spans="1:11">
      <c r="A2" s="36" t="s">
        <v>115</v>
      </c>
      <c r="B2" s="36" t="s">
        <v>176</v>
      </c>
    </row>
    <row r="3" spans="1:11">
      <c r="A3" s="36" t="s">
        <v>117</v>
      </c>
      <c r="B3" s="36" t="s">
        <v>177</v>
      </c>
    </row>
    <row r="4" spans="1:11">
      <c r="A4" s="36" t="s">
        <v>118</v>
      </c>
      <c r="B4" s="36">
        <v>2112</v>
      </c>
    </row>
    <row r="5" spans="1:11" s="3" customFormat="1">
      <c r="A5" s="53" t="s">
        <v>91</v>
      </c>
      <c r="B5" s="39" t="s">
        <v>33</v>
      </c>
      <c r="C5" s="39" t="s">
        <v>93</v>
      </c>
      <c r="D5" s="39" t="s">
        <v>14</v>
      </c>
      <c r="E5" s="39" t="s">
        <v>46</v>
      </c>
      <c r="F5" s="39" t="s">
        <v>79</v>
      </c>
      <c r="G5" s="39" t="s">
        <v>16</v>
      </c>
      <c r="H5" s="39" t="s">
        <v>18</v>
      </c>
      <c r="I5" s="39" t="s">
        <v>43</v>
      </c>
      <c r="J5" s="39" t="s">
        <v>119</v>
      </c>
      <c r="K5" s="41" t="s">
        <v>120</v>
      </c>
    </row>
    <row r="6" spans="1:11" s="3" customFormat="1">
      <c r="A6" s="107" t="s">
        <v>626</v>
      </c>
      <c r="B6" s="108" t="s">
        <v>626</v>
      </c>
      <c r="C6" s="108" t="s">
        <v>626</v>
      </c>
      <c r="D6" s="108" t="s">
        <v>626</v>
      </c>
      <c r="E6" s="108" t="s">
        <v>626</v>
      </c>
      <c r="F6" s="108" t="s">
        <v>626</v>
      </c>
      <c r="G6" s="12" t="s">
        <v>19</v>
      </c>
      <c r="H6" s="12" t="s">
        <v>19</v>
      </c>
      <c r="I6" s="12" t="s">
        <v>154</v>
      </c>
      <c r="J6" s="12" t="s">
        <v>19</v>
      </c>
      <c r="K6" s="13" t="s">
        <v>19</v>
      </c>
    </row>
    <row r="7" spans="1:11" s="4" customFormat="1" ht="20.25">
      <c r="A7" s="109" t="s">
        <v>626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7" t="s">
        <v>32</v>
      </c>
      <c r="B8" s="110" t="s">
        <v>626</v>
      </c>
      <c r="C8" s="110" t="s">
        <v>626</v>
      </c>
      <c r="D8" s="110" t="s">
        <v>626</v>
      </c>
      <c r="E8" s="110" t="s">
        <v>626</v>
      </c>
      <c r="F8" s="110" t="s">
        <v>626</v>
      </c>
      <c r="G8" s="110" t="s">
        <v>626</v>
      </c>
      <c r="H8" s="110" t="s">
        <v>626</v>
      </c>
      <c r="I8" s="76">
        <f>I9</f>
        <v>233017.00007124001</v>
      </c>
      <c r="J8" s="66">
        <f>IFERROR(I8/$I$8,0)</f>
        <v>1</v>
      </c>
      <c r="K8" s="66">
        <f>I8/'סכום נכסי הקרן'!$C$41</f>
        <v>0.12064681945354995</v>
      </c>
    </row>
    <row r="9" spans="1:11">
      <c r="A9" s="71" t="s">
        <v>147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76">
        <f>I10+I15</f>
        <v>233017.00007124001</v>
      </c>
      <c r="J9" s="66">
        <f t="shared" ref="J9:J23" si="0">IFERROR(I9/$I$8,0)</f>
        <v>1</v>
      </c>
      <c r="K9" s="66">
        <f>I9/'סכום נכסי הקרן'!$C$41</f>
        <v>0.12064681945354995</v>
      </c>
    </row>
    <row r="10" spans="1:11">
      <c r="A10" s="70" t="s">
        <v>30</v>
      </c>
      <c r="B10" s="111" t="s">
        <v>626</v>
      </c>
      <c r="C10" s="111" t="s">
        <v>626</v>
      </c>
      <c r="D10" s="111" t="s">
        <v>626</v>
      </c>
      <c r="E10" s="111" t="s">
        <v>626</v>
      </c>
      <c r="F10" s="111" t="s">
        <v>626</v>
      </c>
      <c r="G10" s="111" t="s">
        <v>626</v>
      </c>
      <c r="H10" s="111" t="s">
        <v>626</v>
      </c>
      <c r="I10" s="76">
        <f>SUM(I11:I13)</f>
        <v>128536.28131124</v>
      </c>
      <c r="J10" s="64">
        <f t="shared" si="0"/>
        <v>0.55161761275762178</v>
      </c>
      <c r="K10" s="64">
        <f>I10/'סכום נכסי הקרן'!$C$41</f>
        <v>6.6550910533767021E-2</v>
      </c>
    </row>
    <row r="11" spans="1:11">
      <c r="A11" s="60" t="s">
        <v>604</v>
      </c>
      <c r="B11" s="57">
        <v>34810000</v>
      </c>
      <c r="C11" s="57">
        <v>10</v>
      </c>
      <c r="D11" s="57" t="s">
        <v>607</v>
      </c>
      <c r="E11" s="57" t="s">
        <v>605</v>
      </c>
      <c r="F11" s="68" t="s">
        <v>103</v>
      </c>
      <c r="G11" s="112" t="s">
        <v>626</v>
      </c>
      <c r="H11" s="112" t="s">
        <v>626</v>
      </c>
      <c r="I11" s="65">
        <v>7.6051912400000008</v>
      </c>
      <c r="J11" s="66">
        <f t="shared" si="0"/>
        <v>3.2637924433302612E-5</v>
      </c>
      <c r="K11" s="66">
        <f>I11/'סכום נכסי הקרן'!$C$41</f>
        <v>3.9376617764432666E-6</v>
      </c>
    </row>
    <row r="12" spans="1:11">
      <c r="A12" s="60" t="s">
        <v>604</v>
      </c>
      <c r="B12" s="57">
        <v>30110000</v>
      </c>
      <c r="C12" s="57">
        <v>10</v>
      </c>
      <c r="D12" s="57" t="s">
        <v>607</v>
      </c>
      <c r="E12" s="57" t="s">
        <v>605</v>
      </c>
      <c r="F12" s="68" t="s">
        <v>103</v>
      </c>
      <c r="G12" s="112" t="s">
        <v>626</v>
      </c>
      <c r="H12" s="112" t="s">
        <v>626</v>
      </c>
      <c r="I12" s="65">
        <v>128504.26866</v>
      </c>
      <c r="J12" s="66">
        <f t="shared" si="0"/>
        <v>0.55148022942837882</v>
      </c>
      <c r="K12" s="66">
        <f>I12/'סכום נכסי הקרן'!$C$41</f>
        <v>6.6534335672047917E-2</v>
      </c>
    </row>
    <row r="13" spans="1:11">
      <c r="A13" s="60" t="s">
        <v>606</v>
      </c>
      <c r="B13" s="57">
        <v>30026000</v>
      </c>
      <c r="C13" s="57">
        <v>26</v>
      </c>
      <c r="D13" s="57" t="s">
        <v>607</v>
      </c>
      <c r="E13" s="57" t="s">
        <v>605</v>
      </c>
      <c r="F13" s="68" t="s">
        <v>103</v>
      </c>
      <c r="G13" s="112" t="s">
        <v>626</v>
      </c>
      <c r="H13" s="112" t="s">
        <v>626</v>
      </c>
      <c r="I13" s="65">
        <v>24.40746</v>
      </c>
      <c r="J13" s="66">
        <f t="shared" si="0"/>
        <v>1.0474540480968314E-4</v>
      </c>
      <c r="K13" s="66">
        <f>I13/'סכום נכסי הקרן'!$C$41</f>
        <v>1.2637199942662844E-5</v>
      </c>
    </row>
    <row r="14" spans="1:11">
      <c r="A14" s="113" t="s">
        <v>626</v>
      </c>
      <c r="B14" s="110" t="s">
        <v>626</v>
      </c>
      <c r="C14" s="110" t="s">
        <v>626</v>
      </c>
      <c r="D14" s="110" t="s">
        <v>626</v>
      </c>
      <c r="E14" s="110" t="s">
        <v>626</v>
      </c>
      <c r="F14" s="110" t="s">
        <v>626</v>
      </c>
      <c r="G14" s="110" t="s">
        <v>626</v>
      </c>
      <c r="H14" s="110" t="s">
        <v>626</v>
      </c>
      <c r="I14" s="110" t="s">
        <v>626</v>
      </c>
      <c r="J14" s="110" t="s">
        <v>626</v>
      </c>
      <c r="K14" s="110" t="s">
        <v>626</v>
      </c>
    </row>
    <row r="15" spans="1:11">
      <c r="A15" s="70" t="s">
        <v>31</v>
      </c>
      <c r="B15" s="111" t="s">
        <v>626</v>
      </c>
      <c r="C15" s="111" t="s">
        <v>626</v>
      </c>
      <c r="D15" s="111" t="s">
        <v>626</v>
      </c>
      <c r="E15" s="111" t="s">
        <v>626</v>
      </c>
      <c r="F15" s="111" t="s">
        <v>626</v>
      </c>
      <c r="G15" s="110" t="s">
        <v>626</v>
      </c>
      <c r="H15" s="110" t="s">
        <v>626</v>
      </c>
      <c r="I15" s="63">
        <f>SUM(I16:I23)</f>
        <v>104480.71876</v>
      </c>
      <c r="J15" s="64">
        <f t="shared" si="0"/>
        <v>0.44838238724237817</v>
      </c>
      <c r="K15" s="64">
        <f>I15/'סכום נכסי הקרן'!$C$41</f>
        <v>5.4095908919782922E-2</v>
      </c>
    </row>
    <row r="16" spans="1:11">
      <c r="A16" s="60" t="s">
        <v>604</v>
      </c>
      <c r="B16" s="57">
        <v>34510000</v>
      </c>
      <c r="C16" s="57">
        <v>10</v>
      </c>
      <c r="D16" s="57" t="s">
        <v>607</v>
      </c>
      <c r="E16" s="57" t="s">
        <v>605</v>
      </c>
      <c r="F16" s="68" t="s">
        <v>104</v>
      </c>
      <c r="G16" s="112" t="s">
        <v>626</v>
      </c>
      <c r="H16" s="112" t="s">
        <v>626</v>
      </c>
      <c r="I16" s="65">
        <v>9507.7984099999994</v>
      </c>
      <c r="J16" s="66">
        <f t="shared" si="0"/>
        <v>4.0803024702460299E-2</v>
      </c>
      <c r="K16" s="66">
        <f>I16/'סכום נכסי הקרן'!$C$41</f>
        <v>4.9227551544364662E-3</v>
      </c>
    </row>
    <row r="17" spans="1:11">
      <c r="A17" s="60" t="s">
        <v>604</v>
      </c>
      <c r="B17" s="57">
        <v>33810000</v>
      </c>
      <c r="C17" s="57">
        <v>10</v>
      </c>
      <c r="D17" s="57" t="s">
        <v>607</v>
      </c>
      <c r="E17" s="57" t="s">
        <v>605</v>
      </c>
      <c r="F17" s="68" t="s">
        <v>105</v>
      </c>
      <c r="G17" s="112" t="s">
        <v>626</v>
      </c>
      <c r="H17" s="112" t="s">
        <v>626</v>
      </c>
      <c r="I17" s="65">
        <v>4.02E-2</v>
      </c>
      <c r="J17" s="66">
        <f t="shared" si="0"/>
        <v>1.7251960152138985E-7</v>
      </c>
      <c r="K17" s="66">
        <f>I17/'סכום נכסי הקרן'!$C$41</f>
        <v>2.0813941216949505E-8</v>
      </c>
    </row>
    <row r="18" spans="1:11">
      <c r="A18" s="60" t="s">
        <v>604</v>
      </c>
      <c r="B18" s="57">
        <v>31110000</v>
      </c>
      <c r="C18" s="57">
        <v>10</v>
      </c>
      <c r="D18" s="57" t="s">
        <v>607</v>
      </c>
      <c r="E18" s="57" t="s">
        <v>605</v>
      </c>
      <c r="F18" s="68" t="s">
        <v>110</v>
      </c>
      <c r="G18" s="112" t="s">
        <v>626</v>
      </c>
      <c r="H18" s="112" t="s">
        <v>626</v>
      </c>
      <c r="I18" s="65">
        <v>4670.9585499999994</v>
      </c>
      <c r="J18" s="66">
        <f t="shared" si="0"/>
        <v>2.004556984499823E-2</v>
      </c>
      <c r="K18" s="66">
        <f>I18/'סכום נכסי הקרן'!$C$41</f>
        <v>2.4184342459330267E-3</v>
      </c>
    </row>
    <row r="19" spans="1:11">
      <c r="A19" s="60" t="s">
        <v>604</v>
      </c>
      <c r="B19" s="57">
        <v>31210000</v>
      </c>
      <c r="C19" s="57">
        <v>10</v>
      </c>
      <c r="D19" s="57" t="s">
        <v>607</v>
      </c>
      <c r="E19" s="57" t="s">
        <v>605</v>
      </c>
      <c r="F19" s="68" t="s">
        <v>106</v>
      </c>
      <c r="G19" s="112" t="s">
        <v>626</v>
      </c>
      <c r="H19" s="112" t="s">
        <v>626</v>
      </c>
      <c r="I19" s="65">
        <v>74.806929999999994</v>
      </c>
      <c r="J19" s="66">
        <f t="shared" si="0"/>
        <v>3.2103636205568417E-4</v>
      </c>
      <c r="K19" s="66">
        <f>I19/'סכום נכסי הקרן'!$C$41</f>
        <v>3.873201601095662E-5</v>
      </c>
    </row>
    <row r="20" spans="1:11">
      <c r="A20" s="60" t="s">
        <v>604</v>
      </c>
      <c r="B20" s="57">
        <v>31710000</v>
      </c>
      <c r="C20" s="57">
        <v>10</v>
      </c>
      <c r="D20" s="57" t="s">
        <v>607</v>
      </c>
      <c r="E20" s="57" t="s">
        <v>605</v>
      </c>
      <c r="F20" s="68" t="s">
        <v>111</v>
      </c>
      <c r="G20" s="112" t="s">
        <v>626</v>
      </c>
      <c r="H20" s="112" t="s">
        <v>626</v>
      </c>
      <c r="I20" s="65">
        <v>7694.6188600000005</v>
      </c>
      <c r="J20" s="66">
        <f t="shared" si="0"/>
        <v>3.3021705959855006E-2</v>
      </c>
      <c r="K20" s="66">
        <f>I20/'סכום נכסי הקרן'!$C$41</f>
        <v>3.9839637969868412E-3</v>
      </c>
    </row>
    <row r="21" spans="1:11">
      <c r="A21" s="60" t="s">
        <v>604</v>
      </c>
      <c r="B21" s="57">
        <v>34010000</v>
      </c>
      <c r="C21" s="57">
        <v>10</v>
      </c>
      <c r="D21" s="57" t="s">
        <v>607</v>
      </c>
      <c r="E21" s="57" t="s">
        <v>605</v>
      </c>
      <c r="F21" s="68" t="s">
        <v>102</v>
      </c>
      <c r="G21" s="112" t="s">
        <v>626</v>
      </c>
      <c r="H21" s="112" t="s">
        <v>626</v>
      </c>
      <c r="I21" s="65">
        <v>82532.470490000007</v>
      </c>
      <c r="J21" s="66">
        <f t="shared" si="0"/>
        <v>0.3541907691918077</v>
      </c>
      <c r="K21" s="66">
        <f>I21/'סכום נכסי הקרן'!$C$41</f>
        <v>4.2731989782798005E-2</v>
      </c>
    </row>
    <row r="22" spans="1:11">
      <c r="A22" s="60" t="s">
        <v>606</v>
      </c>
      <c r="B22" s="57">
        <v>30326000</v>
      </c>
      <c r="C22" s="57">
        <v>26</v>
      </c>
      <c r="D22" s="57" t="s">
        <v>607</v>
      </c>
      <c r="E22" s="57" t="s">
        <v>605</v>
      </c>
      <c r="F22" s="68" t="s">
        <v>102</v>
      </c>
      <c r="G22" s="112" t="s">
        <v>626</v>
      </c>
      <c r="H22" s="112" t="s">
        <v>626</v>
      </c>
      <c r="I22" s="65">
        <v>2.231E-2</v>
      </c>
      <c r="J22" s="66">
        <f t="shared" si="0"/>
        <v>9.5744087311995227E-8</v>
      </c>
      <c r="K22" s="66">
        <f>I22/'סכום נכסי הקרן'!$C$41</f>
        <v>1.1551219615675209E-8</v>
      </c>
    </row>
    <row r="23" spans="1:11">
      <c r="A23" s="60" t="s">
        <v>606</v>
      </c>
      <c r="B23" s="57">
        <v>32026000</v>
      </c>
      <c r="C23" s="57">
        <v>26</v>
      </c>
      <c r="D23" s="57" t="s">
        <v>607</v>
      </c>
      <c r="E23" s="57" t="s">
        <v>605</v>
      </c>
      <c r="F23" s="68" t="s">
        <v>104</v>
      </c>
      <c r="G23" s="112" t="s">
        <v>626</v>
      </c>
      <c r="H23" s="112" t="s">
        <v>626</v>
      </c>
      <c r="I23" s="65">
        <v>3.0099999999999997E-3</v>
      </c>
      <c r="J23" s="66">
        <f t="shared" si="0"/>
        <v>1.2917512452223469E-8</v>
      </c>
      <c r="K23" s="66">
        <f>I23/'סכום נכסי הקרן'!$C$41</f>
        <v>1.5584567926123879E-9</v>
      </c>
    </row>
    <row r="24" spans="1:11">
      <c r="A24" s="113" t="s">
        <v>626</v>
      </c>
      <c r="B24" s="110" t="s">
        <v>626</v>
      </c>
      <c r="C24" s="110" t="s">
        <v>626</v>
      </c>
      <c r="D24" s="110" t="s">
        <v>626</v>
      </c>
      <c r="E24" s="110" t="s">
        <v>626</v>
      </c>
      <c r="F24" s="110" t="s">
        <v>626</v>
      </c>
      <c r="G24" s="110" t="s">
        <v>626</v>
      </c>
      <c r="H24" s="110" t="s">
        <v>626</v>
      </c>
      <c r="I24" s="110" t="s">
        <v>626</v>
      </c>
      <c r="J24" s="110" t="s">
        <v>626</v>
      </c>
      <c r="K24" s="110" t="s">
        <v>626</v>
      </c>
    </row>
    <row r="25" spans="1:11">
      <c r="A25" s="110" t="s">
        <v>626</v>
      </c>
      <c r="B25" s="110" t="s">
        <v>626</v>
      </c>
      <c r="C25" s="110" t="s">
        <v>626</v>
      </c>
      <c r="D25" s="110" t="s">
        <v>626</v>
      </c>
      <c r="E25" s="110" t="s">
        <v>626</v>
      </c>
      <c r="F25" s="110" t="s">
        <v>626</v>
      </c>
      <c r="G25" s="110" t="s">
        <v>626</v>
      </c>
      <c r="H25" s="110" t="s">
        <v>626</v>
      </c>
      <c r="I25" s="110" t="s">
        <v>626</v>
      </c>
      <c r="J25" s="110" t="s">
        <v>626</v>
      </c>
      <c r="K25" s="110" t="s">
        <v>626</v>
      </c>
    </row>
    <row r="26" spans="1:11">
      <c r="A26" s="110" t="s">
        <v>626</v>
      </c>
      <c r="B26" s="110" t="s">
        <v>626</v>
      </c>
      <c r="C26" s="110" t="s">
        <v>626</v>
      </c>
      <c r="D26" s="110" t="s">
        <v>626</v>
      </c>
      <c r="E26" s="110" t="s">
        <v>626</v>
      </c>
      <c r="F26" s="110" t="s">
        <v>626</v>
      </c>
      <c r="G26" s="110" t="s">
        <v>626</v>
      </c>
      <c r="H26" s="110" t="s">
        <v>626</v>
      </c>
      <c r="I26" s="110" t="s">
        <v>626</v>
      </c>
      <c r="J26" s="110" t="s">
        <v>626</v>
      </c>
      <c r="K26" s="110" t="s">
        <v>626</v>
      </c>
    </row>
    <row r="27" spans="1:11">
      <c r="A27" s="82" t="s">
        <v>166</v>
      </c>
      <c r="B27" s="110" t="s">
        <v>626</v>
      </c>
      <c r="C27" s="110" t="s">
        <v>626</v>
      </c>
      <c r="D27" s="110" t="s">
        <v>626</v>
      </c>
      <c r="E27" s="110" t="s">
        <v>626</v>
      </c>
      <c r="F27" s="110" t="s">
        <v>626</v>
      </c>
      <c r="G27" s="110" t="s">
        <v>626</v>
      </c>
      <c r="H27" s="110" t="s">
        <v>626</v>
      </c>
      <c r="I27" s="110" t="s">
        <v>626</v>
      </c>
      <c r="J27" s="110" t="s">
        <v>626</v>
      </c>
      <c r="K27" s="110" t="s">
        <v>626</v>
      </c>
    </row>
    <row r="28" spans="1:11" hidden="1">
      <c r="A28" s="83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idden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1:11" hidden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</row>
    <row r="111" spans="1:11" hidden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1:11" hidden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</row>
    <row r="113" spans="1:11" hidden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1:11" hidden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1:11" hidden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1:11" hidden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1" hidden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1" hidden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1" hidden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1:11" hidden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1:11" hidden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</row>
    <row r="122" spans="1:11" hidden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</row>
    <row r="123" spans="1:11" hidden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</row>
    <row r="124" spans="1:11" hidden="1">
      <c r="C124" s="1"/>
    </row>
    <row r="125" spans="1:11" hidden="1">
      <c r="C125" s="1"/>
    </row>
    <row r="126" spans="1:11" hidden="1">
      <c r="C126" s="1"/>
    </row>
    <row r="127" spans="1:11" hidden="1">
      <c r="C127" s="1"/>
    </row>
    <row r="128" spans="1:11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C504" s="1"/>
    </row>
    <row r="505" spans="3:4" hidden="1">
      <c r="C505" s="1"/>
    </row>
    <row r="506" spans="3:4" hidden="1">
      <c r="C506" s="1"/>
    </row>
    <row r="507" spans="3:4" hidden="1">
      <c r="C507" s="1"/>
    </row>
    <row r="508" spans="3:4" hidden="1">
      <c r="C508" s="1"/>
    </row>
    <row r="509" spans="3:4" hidden="1">
      <c r="C509" s="1"/>
    </row>
    <row r="510" spans="3:4" hidden="1">
      <c r="D510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3.28515625" style="2" bestFit="1" customWidth="1"/>
    <col min="2" max="2" width="49.5703125" style="2" bestFit="1" customWidth="1"/>
    <col min="3" max="3" width="12.42578125" style="2" customWidth="1"/>
    <col min="4" max="4" width="7.5703125" style="1" customWidth="1"/>
    <col min="5" max="5" width="10.85546875" style="1" customWidth="1"/>
    <col min="6" max="6" width="14.7109375" style="1" customWidth="1"/>
    <col min="7" max="7" width="8" style="1" customWidth="1"/>
    <col min="8" max="8" width="12" style="1" bestFit="1" customWidth="1"/>
    <col min="9" max="9" width="13.7109375" style="1" customWidth="1"/>
    <col min="10" max="10" width="15.5703125" style="1" customWidth="1"/>
    <col min="11" max="11" width="14.28515625" style="1" bestFit="1" customWidth="1"/>
    <col min="12" max="12" width="9.42578125" style="1" customWidth="1"/>
    <col min="13" max="13" width="30.85546875" style="1" customWidth="1"/>
    <col min="14" max="14" width="11.28515625" style="1" bestFit="1" customWidth="1"/>
    <col min="15" max="15" width="24.85546875" style="1" customWidth="1"/>
    <col min="16" max="16" width="25.85546875" style="1" customWidth="1"/>
    <col min="17" max="17" width="24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116</v>
      </c>
      <c r="B1" s="36" t="s" vm="1">
        <v>175</v>
      </c>
    </row>
    <row r="2" spans="1:17">
      <c r="A2" s="36" t="s">
        <v>115</v>
      </c>
      <c r="B2" s="36" t="s">
        <v>176</v>
      </c>
    </row>
    <row r="3" spans="1:17">
      <c r="A3" s="36" t="s">
        <v>117</v>
      </c>
      <c r="B3" s="36" t="s">
        <v>177</v>
      </c>
    </row>
    <row r="4" spans="1:17">
      <c r="A4" s="36" t="s">
        <v>118</v>
      </c>
      <c r="B4" s="36">
        <v>2112</v>
      </c>
    </row>
    <row r="5" spans="1:17">
      <c r="A5" s="132" t="s">
        <v>65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4"/>
    </row>
    <row r="6" spans="1:17" s="3" customFormat="1">
      <c r="A6" s="37" t="s">
        <v>91</v>
      </c>
      <c r="B6" s="38" t="s">
        <v>33</v>
      </c>
      <c r="C6" s="38" t="s">
        <v>95</v>
      </c>
      <c r="D6" s="38" t="s">
        <v>14</v>
      </c>
      <c r="E6" s="38" t="s">
        <v>46</v>
      </c>
      <c r="F6" s="38" t="s">
        <v>80</v>
      </c>
      <c r="G6" s="38" t="s">
        <v>17</v>
      </c>
      <c r="H6" s="38" t="s">
        <v>79</v>
      </c>
      <c r="I6" s="38" t="s">
        <v>16</v>
      </c>
      <c r="J6" s="38" t="s">
        <v>18</v>
      </c>
      <c r="K6" s="38" t="s">
        <v>151</v>
      </c>
      <c r="L6" s="38" t="s">
        <v>150</v>
      </c>
      <c r="M6" s="38" t="s">
        <v>165</v>
      </c>
      <c r="N6" s="38" t="s">
        <v>43</v>
      </c>
      <c r="O6" s="38" t="s">
        <v>153</v>
      </c>
      <c r="P6" s="38" t="s">
        <v>119</v>
      </c>
      <c r="Q6" s="114" t="s">
        <v>121</v>
      </c>
    </row>
    <row r="7" spans="1:17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26" t="s">
        <v>21</v>
      </c>
      <c r="G7" s="26" t="s">
        <v>20</v>
      </c>
      <c r="H7" s="108" t="s">
        <v>626</v>
      </c>
      <c r="I7" s="26" t="s">
        <v>19</v>
      </c>
      <c r="J7" s="26" t="s">
        <v>19</v>
      </c>
      <c r="K7" s="26" t="s">
        <v>158</v>
      </c>
      <c r="L7" s="108" t="s">
        <v>626</v>
      </c>
      <c r="M7" s="12" t="s">
        <v>154</v>
      </c>
      <c r="N7" s="26" t="s">
        <v>159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09" t="s">
        <v>626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89</v>
      </c>
      <c r="Q8" s="15" t="s">
        <v>90</v>
      </c>
    </row>
    <row r="9" spans="1:17" s="4" customFormat="1" ht="20.25">
      <c r="A9" s="54" t="s">
        <v>25</v>
      </c>
      <c r="B9" s="115" t="s">
        <v>626</v>
      </c>
      <c r="C9" s="115" t="s">
        <v>626</v>
      </c>
      <c r="D9" s="115" t="s">
        <v>626</v>
      </c>
      <c r="E9" s="115" t="s">
        <v>626</v>
      </c>
      <c r="F9" s="115" t="s">
        <v>626</v>
      </c>
      <c r="G9" s="61">
        <v>8.5766465556992042</v>
      </c>
      <c r="H9" s="115" t="s">
        <v>626</v>
      </c>
      <c r="I9" s="115" t="s">
        <v>626</v>
      </c>
      <c r="J9" s="62">
        <v>3.4822291638794217E-2</v>
      </c>
      <c r="K9" s="115" t="s">
        <v>626</v>
      </c>
      <c r="L9" s="115" t="s">
        <v>626</v>
      </c>
      <c r="M9" s="115" t="s">
        <v>626</v>
      </c>
      <c r="N9" s="61">
        <v>138182.16046999997</v>
      </c>
      <c r="O9" s="115" t="s">
        <v>626</v>
      </c>
      <c r="P9" s="62">
        <f>IFERROR(N9/$N$9,0)</f>
        <v>1</v>
      </c>
      <c r="Q9" s="62">
        <f>N9/'סכום נכסי הקרן'!$C$41</f>
        <v>7.1545158339643353E-2</v>
      </c>
    </row>
    <row r="10" spans="1:17">
      <c r="A10" s="55" t="s">
        <v>147</v>
      </c>
      <c r="B10" s="111" t="s">
        <v>626</v>
      </c>
      <c r="C10" s="111" t="s">
        <v>626</v>
      </c>
      <c r="D10" s="111" t="s">
        <v>626</v>
      </c>
      <c r="E10" s="111" t="s">
        <v>626</v>
      </c>
      <c r="F10" s="111" t="s">
        <v>626</v>
      </c>
      <c r="G10" s="63">
        <v>8.1730466642661685</v>
      </c>
      <c r="H10" s="111" t="s">
        <v>626</v>
      </c>
      <c r="I10" s="111" t="s">
        <v>626</v>
      </c>
      <c r="J10" s="64">
        <v>3.3913632786474704E-2</v>
      </c>
      <c r="K10" s="111" t="s">
        <v>626</v>
      </c>
      <c r="L10" s="111" t="s">
        <v>626</v>
      </c>
      <c r="M10" s="111" t="s">
        <v>626</v>
      </c>
      <c r="N10" s="63">
        <v>115441.32249999999</v>
      </c>
      <c r="O10" s="111" t="s">
        <v>626</v>
      </c>
      <c r="P10" s="64">
        <f t="shared" ref="P10:P35" si="0">IFERROR(N10/$N$9,0)</f>
        <v>0.8354285539272841</v>
      </c>
      <c r="Q10" s="64">
        <f>N10/'סכום נכסי הקרן'!$C$41</f>
        <v>5.9770868172186818E-2</v>
      </c>
    </row>
    <row r="11" spans="1:17">
      <c r="A11" s="56" t="s">
        <v>24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65">
        <v>6.4467968834058276</v>
      </c>
      <c r="H11" s="110" t="s">
        <v>626</v>
      </c>
      <c r="I11" s="110" t="s">
        <v>626</v>
      </c>
      <c r="J11" s="66">
        <v>1.3384326272569146E-2</v>
      </c>
      <c r="K11" s="110" t="s">
        <v>626</v>
      </c>
      <c r="L11" s="110" t="s">
        <v>626</v>
      </c>
      <c r="M11" s="110" t="s">
        <v>626</v>
      </c>
      <c r="N11" s="65">
        <v>28601.996620000002</v>
      </c>
      <c r="O11" s="110" t="s">
        <v>626</v>
      </c>
      <c r="P11" s="66">
        <f t="shared" si="0"/>
        <v>0.2069876207081712</v>
      </c>
      <c r="Q11" s="66">
        <f>N11/'סכום נכסי הקרן'!$C$41</f>
        <v>1.4808962097912151E-2</v>
      </c>
    </row>
    <row r="12" spans="1:17">
      <c r="A12" s="58" t="s">
        <v>23</v>
      </c>
      <c r="B12" s="111" t="s">
        <v>626</v>
      </c>
      <c r="C12" s="111" t="s">
        <v>626</v>
      </c>
      <c r="D12" s="111" t="s">
        <v>626</v>
      </c>
      <c r="E12" s="111" t="s">
        <v>626</v>
      </c>
      <c r="F12" s="111" t="s">
        <v>626</v>
      </c>
      <c r="G12" s="63">
        <v>6.4467968834058276</v>
      </c>
      <c r="H12" s="111" t="s">
        <v>626</v>
      </c>
      <c r="I12" s="111" t="s">
        <v>626</v>
      </c>
      <c r="J12" s="64">
        <v>1.3384326272569146E-2</v>
      </c>
      <c r="K12" s="111" t="s">
        <v>626</v>
      </c>
      <c r="L12" s="111" t="s">
        <v>626</v>
      </c>
      <c r="M12" s="111" t="s">
        <v>626</v>
      </c>
      <c r="N12" s="63">
        <v>28601.996620000002</v>
      </c>
      <c r="O12" s="111" t="s">
        <v>626</v>
      </c>
      <c r="P12" s="64">
        <f t="shared" si="0"/>
        <v>0.2069876207081712</v>
      </c>
      <c r="Q12" s="64">
        <f>N12/'סכום נכסי הקרן'!$C$41</f>
        <v>1.4808962097912151E-2</v>
      </c>
    </row>
    <row r="13" spans="1:17">
      <c r="A13" s="59" t="s">
        <v>178</v>
      </c>
      <c r="B13" s="57" t="s">
        <v>179</v>
      </c>
      <c r="C13" s="68" t="s">
        <v>96</v>
      </c>
      <c r="D13" s="57" t="s">
        <v>180</v>
      </c>
      <c r="E13" s="110" t="s">
        <v>626</v>
      </c>
      <c r="F13" s="110" t="s">
        <v>626</v>
      </c>
      <c r="G13" s="65">
        <v>3.37</v>
      </c>
      <c r="H13" s="68" t="s">
        <v>103</v>
      </c>
      <c r="I13" s="69">
        <v>7.4999999999999997E-3</v>
      </c>
      <c r="J13" s="66">
        <v>1.1599999999999999E-2</v>
      </c>
      <c r="K13" s="65">
        <v>3000000</v>
      </c>
      <c r="L13" s="67">
        <v>111.6</v>
      </c>
      <c r="M13" s="110" t="s">
        <v>626</v>
      </c>
      <c r="N13" s="65">
        <v>3348.0001600000001</v>
      </c>
      <c r="O13" s="66">
        <v>1.4327096664898753E-4</v>
      </c>
      <c r="P13" s="66">
        <f t="shared" si="0"/>
        <v>2.4228888509286749E-2</v>
      </c>
      <c r="Q13" s="66">
        <f>N13/'סכום נכסי הקרן'!$C$41</f>
        <v>1.733459664790486E-3</v>
      </c>
    </row>
    <row r="14" spans="1:17">
      <c r="A14" s="59" t="s">
        <v>181</v>
      </c>
      <c r="B14" s="57" t="s">
        <v>182</v>
      </c>
      <c r="C14" s="68" t="s">
        <v>96</v>
      </c>
      <c r="D14" s="57" t="s">
        <v>180</v>
      </c>
      <c r="E14" s="110" t="s">
        <v>626</v>
      </c>
      <c r="F14" s="110" t="s">
        <v>626</v>
      </c>
      <c r="G14" s="65">
        <v>5.3400000000000007</v>
      </c>
      <c r="H14" s="68" t="s">
        <v>103</v>
      </c>
      <c r="I14" s="69">
        <v>5.0000000000000001E-3</v>
      </c>
      <c r="J14" s="66">
        <v>1.2600000000000002E-2</v>
      </c>
      <c r="K14" s="65">
        <v>7435805</v>
      </c>
      <c r="L14" s="67">
        <v>107.42</v>
      </c>
      <c r="M14" s="110" t="s">
        <v>626</v>
      </c>
      <c r="N14" s="65">
        <v>7987.5418499999996</v>
      </c>
      <c r="O14" s="66">
        <v>3.6583542784446164E-4</v>
      </c>
      <c r="P14" s="66">
        <f t="shared" si="0"/>
        <v>5.7804435991099835E-2</v>
      </c>
      <c r="Q14" s="66">
        <f>N14/'סכום נכסי הקרן'!$C$41</f>
        <v>4.135627525717017E-3</v>
      </c>
    </row>
    <row r="15" spans="1:17">
      <c r="A15" s="59" t="s">
        <v>183</v>
      </c>
      <c r="B15" s="57" t="s">
        <v>184</v>
      </c>
      <c r="C15" s="68" t="s">
        <v>96</v>
      </c>
      <c r="D15" s="57" t="s">
        <v>180</v>
      </c>
      <c r="E15" s="110" t="s">
        <v>626</v>
      </c>
      <c r="F15" s="110" t="s">
        <v>626</v>
      </c>
      <c r="G15" s="65">
        <v>19.080000000000002</v>
      </c>
      <c r="H15" s="68" t="s">
        <v>103</v>
      </c>
      <c r="I15" s="69">
        <v>0.01</v>
      </c>
      <c r="J15" s="66">
        <v>1.7300000000000003E-2</v>
      </c>
      <c r="K15" s="65">
        <v>855474</v>
      </c>
      <c r="L15" s="67">
        <v>98.46</v>
      </c>
      <c r="M15" s="110" t="s">
        <v>626</v>
      </c>
      <c r="N15" s="65">
        <v>842.29971</v>
      </c>
      <c r="O15" s="66">
        <v>4.7250432806130246E-5</v>
      </c>
      <c r="P15" s="66">
        <f t="shared" si="0"/>
        <v>6.0955749073185713E-3</v>
      </c>
      <c r="Q15" s="66">
        <f>N15/'סכום נכסי הקרן'!$C$41</f>
        <v>4.3610887191526405E-4</v>
      </c>
    </row>
    <row r="16" spans="1:17">
      <c r="A16" s="59" t="s">
        <v>185</v>
      </c>
      <c r="B16" s="57" t="s">
        <v>186</v>
      </c>
      <c r="C16" s="68" t="s">
        <v>96</v>
      </c>
      <c r="D16" s="57" t="s">
        <v>180</v>
      </c>
      <c r="E16" s="110" t="s">
        <v>626</v>
      </c>
      <c r="F16" s="110" t="s">
        <v>626</v>
      </c>
      <c r="G16" s="65">
        <v>2.5799999999999996</v>
      </c>
      <c r="H16" s="68" t="s">
        <v>103</v>
      </c>
      <c r="I16" s="69">
        <v>1E-3</v>
      </c>
      <c r="J16" s="66">
        <v>1.1299999999999999E-2</v>
      </c>
      <c r="K16" s="65">
        <v>3460131</v>
      </c>
      <c r="L16" s="67">
        <v>108.67</v>
      </c>
      <c r="M16" s="110" t="s">
        <v>626</v>
      </c>
      <c r="N16" s="65">
        <v>3760.1242699999998</v>
      </c>
      <c r="O16" s="66">
        <v>1.7240687578430323E-4</v>
      </c>
      <c r="P16" s="66">
        <f t="shared" si="0"/>
        <v>2.7211358233296266E-2</v>
      </c>
      <c r="Q16" s="66">
        <f>N16/'סכום נכסי הקרן'!$C$41</f>
        <v>1.9468409334379394E-3</v>
      </c>
    </row>
    <row r="17" spans="1:17">
      <c r="A17" s="59" t="s">
        <v>187</v>
      </c>
      <c r="B17" s="57" t="s">
        <v>188</v>
      </c>
      <c r="C17" s="68" t="s">
        <v>96</v>
      </c>
      <c r="D17" s="57" t="s">
        <v>180</v>
      </c>
      <c r="E17" s="110" t="s">
        <v>626</v>
      </c>
      <c r="F17" s="110" t="s">
        <v>626</v>
      </c>
      <c r="G17" s="65">
        <v>14.42</v>
      </c>
      <c r="H17" s="68" t="s">
        <v>103</v>
      </c>
      <c r="I17" s="69">
        <v>2.75E-2</v>
      </c>
      <c r="J17" s="66">
        <v>1.6500000000000001E-2</v>
      </c>
      <c r="K17" s="65">
        <v>516200</v>
      </c>
      <c r="L17" s="67">
        <v>140.35</v>
      </c>
      <c r="M17" s="110" t="s">
        <v>626</v>
      </c>
      <c r="N17" s="65">
        <v>724.48671999999999</v>
      </c>
      <c r="O17" s="66">
        <v>2.8323005385815352E-5</v>
      </c>
      <c r="P17" s="66">
        <f t="shared" si="0"/>
        <v>5.2429830126826654E-3</v>
      </c>
      <c r="Q17" s="66">
        <f>N17/'סכום נכסי הקרן'!$C$41</f>
        <v>3.7511004981444164E-4</v>
      </c>
    </row>
    <row r="18" spans="1:17">
      <c r="A18" s="59" t="s">
        <v>189</v>
      </c>
      <c r="B18" s="57" t="s">
        <v>190</v>
      </c>
      <c r="C18" s="68" t="s">
        <v>96</v>
      </c>
      <c r="D18" s="57" t="s">
        <v>180</v>
      </c>
      <c r="E18" s="110" t="s">
        <v>626</v>
      </c>
      <c r="F18" s="110" t="s">
        <v>626</v>
      </c>
      <c r="G18" s="65">
        <v>7.8900000000000006</v>
      </c>
      <c r="H18" s="68" t="s">
        <v>103</v>
      </c>
      <c r="I18" s="69">
        <v>1E-3</v>
      </c>
      <c r="J18" s="66">
        <v>1.4600000000000002E-2</v>
      </c>
      <c r="K18" s="65">
        <v>11902000</v>
      </c>
      <c r="L18" s="67">
        <v>100.3</v>
      </c>
      <c r="M18" s="110" t="s">
        <v>626</v>
      </c>
      <c r="N18" s="65">
        <v>11937.706199999999</v>
      </c>
      <c r="O18" s="66">
        <v>4.6130754837828228E-4</v>
      </c>
      <c r="P18" s="66">
        <f t="shared" si="0"/>
        <v>8.6391080870325029E-2</v>
      </c>
      <c r="Q18" s="66">
        <f>N18/'סכום נכסי הקרן'!$C$41</f>
        <v>6.1808635600003386E-3</v>
      </c>
    </row>
    <row r="19" spans="1:17">
      <c r="A19" s="59" t="s">
        <v>191</v>
      </c>
      <c r="B19" s="57" t="s">
        <v>192</v>
      </c>
      <c r="C19" s="68" t="s">
        <v>96</v>
      </c>
      <c r="D19" s="57" t="s">
        <v>180</v>
      </c>
      <c r="E19" s="110" t="s">
        <v>626</v>
      </c>
      <c r="F19" s="110" t="s">
        <v>626</v>
      </c>
      <c r="G19" s="65">
        <v>25.699999999999996</v>
      </c>
      <c r="H19" s="68" t="s">
        <v>103</v>
      </c>
      <c r="I19" s="69">
        <v>5.0000000000000001E-3</v>
      </c>
      <c r="J19" s="66">
        <v>1.7900000000000003E-2</v>
      </c>
      <c r="K19" s="65">
        <v>2292</v>
      </c>
      <c r="L19" s="67">
        <v>80.180000000000007</v>
      </c>
      <c r="M19" s="110" t="s">
        <v>626</v>
      </c>
      <c r="N19" s="65">
        <v>1.83771</v>
      </c>
      <c r="O19" s="66">
        <v>1.4596739284595467E-7</v>
      </c>
      <c r="P19" s="66">
        <f t="shared" si="0"/>
        <v>1.329918416204656E-5</v>
      </c>
      <c r="Q19" s="66">
        <f>N19/'סכום נכסי הקרן'!$C$41</f>
        <v>9.5149223666169834E-7</v>
      </c>
    </row>
    <row r="20" spans="1:17">
      <c r="A20" s="116" t="s">
        <v>626</v>
      </c>
      <c r="B20" s="110" t="s">
        <v>626</v>
      </c>
      <c r="C20" s="110" t="s">
        <v>626</v>
      </c>
      <c r="D20" s="110" t="s">
        <v>626</v>
      </c>
      <c r="E20" s="110" t="s">
        <v>626</v>
      </c>
      <c r="F20" s="110" t="s">
        <v>626</v>
      </c>
      <c r="G20" s="110" t="s">
        <v>626</v>
      </c>
      <c r="H20" s="110" t="s">
        <v>626</v>
      </c>
      <c r="I20" s="110" t="s">
        <v>626</v>
      </c>
      <c r="J20" s="110" t="s">
        <v>626</v>
      </c>
      <c r="K20" s="110" t="s">
        <v>626</v>
      </c>
      <c r="L20" s="110" t="s">
        <v>626</v>
      </c>
      <c r="M20" s="110" t="s">
        <v>626</v>
      </c>
      <c r="N20" s="110" t="s">
        <v>626</v>
      </c>
      <c r="O20" s="110" t="s">
        <v>626</v>
      </c>
      <c r="P20" s="110" t="s">
        <v>626</v>
      </c>
      <c r="Q20" s="110" t="s">
        <v>626</v>
      </c>
    </row>
    <row r="21" spans="1:17">
      <c r="A21" s="56" t="s">
        <v>34</v>
      </c>
      <c r="B21" s="110" t="s">
        <v>626</v>
      </c>
      <c r="C21" s="110" t="s">
        <v>626</v>
      </c>
      <c r="D21" s="110" t="s">
        <v>626</v>
      </c>
      <c r="E21" s="110" t="s">
        <v>626</v>
      </c>
      <c r="F21" s="110" t="s">
        <v>626</v>
      </c>
      <c r="G21" s="65">
        <v>8.741616144707228</v>
      </c>
      <c r="H21" s="110" t="s">
        <v>626</v>
      </c>
      <c r="I21" s="110" t="s">
        <v>626</v>
      </c>
      <c r="J21" s="66">
        <v>4.067530613632396E-2</v>
      </c>
      <c r="K21" s="110" t="s">
        <v>626</v>
      </c>
      <c r="L21" s="110" t="s">
        <v>626</v>
      </c>
      <c r="M21" s="110" t="s">
        <v>626</v>
      </c>
      <c r="N21" s="65">
        <v>86839.325879999989</v>
      </c>
      <c r="O21" s="110" t="s">
        <v>626</v>
      </c>
      <c r="P21" s="66">
        <f t="shared" si="0"/>
        <v>0.62844093321911287</v>
      </c>
      <c r="Q21" s="66">
        <f>N21/'סכום נכסי הקרן'!$C$41</f>
        <v>4.4961906074274666E-2</v>
      </c>
    </row>
    <row r="22" spans="1:17">
      <c r="A22" s="58" t="s">
        <v>22</v>
      </c>
      <c r="B22" s="111" t="s">
        <v>626</v>
      </c>
      <c r="C22" s="111" t="s">
        <v>626</v>
      </c>
      <c r="D22" s="111" t="s">
        <v>626</v>
      </c>
      <c r="E22" s="111" t="s">
        <v>626</v>
      </c>
      <c r="F22" s="111" t="s">
        <v>626</v>
      </c>
      <c r="G22" s="63">
        <v>8.741616144707228</v>
      </c>
      <c r="H22" s="111" t="s">
        <v>626</v>
      </c>
      <c r="I22" s="111" t="s">
        <v>626</v>
      </c>
      <c r="J22" s="64">
        <v>4.067530613632396E-2</v>
      </c>
      <c r="K22" s="111" t="s">
        <v>626</v>
      </c>
      <c r="L22" s="111" t="s">
        <v>626</v>
      </c>
      <c r="M22" s="111" t="s">
        <v>626</v>
      </c>
      <c r="N22" s="63">
        <v>86839.325879999989</v>
      </c>
      <c r="O22" s="111" t="s">
        <v>626</v>
      </c>
      <c r="P22" s="64">
        <f t="shared" si="0"/>
        <v>0.62844093321911287</v>
      </c>
      <c r="Q22" s="64">
        <f>N22/'סכום נכסי הקרן'!$C$41</f>
        <v>4.4961906074274666E-2</v>
      </c>
    </row>
    <row r="23" spans="1:17">
      <c r="A23" s="59" t="s">
        <v>193</v>
      </c>
      <c r="B23" s="57" t="s">
        <v>194</v>
      </c>
      <c r="C23" s="68" t="s">
        <v>96</v>
      </c>
      <c r="D23" s="57" t="s">
        <v>180</v>
      </c>
      <c r="E23" s="110" t="s">
        <v>626</v>
      </c>
      <c r="F23" s="110" t="s">
        <v>626</v>
      </c>
      <c r="G23" s="65">
        <v>2.14</v>
      </c>
      <c r="H23" s="68" t="s">
        <v>103</v>
      </c>
      <c r="I23" s="69">
        <v>5.0000000000000001E-3</v>
      </c>
      <c r="J23" s="66">
        <v>3.7600000000000001E-2</v>
      </c>
      <c r="K23" s="65">
        <v>5570000</v>
      </c>
      <c r="L23" s="67">
        <v>93.78</v>
      </c>
      <c r="M23" s="110" t="s">
        <v>626</v>
      </c>
      <c r="N23" s="65">
        <v>5223.5458899999994</v>
      </c>
      <c r="O23" s="66">
        <v>2.0844447097298475E-4</v>
      </c>
      <c r="P23" s="66">
        <f t="shared" si="0"/>
        <v>3.7801883197028582E-2</v>
      </c>
      <c r="Q23" s="66">
        <f>N23/'סכום נכסי הקרן'!$C$41</f>
        <v>2.7045417188681135E-3</v>
      </c>
    </row>
    <row r="24" spans="1:17">
      <c r="A24" s="59" t="s">
        <v>195</v>
      </c>
      <c r="B24" s="57" t="s">
        <v>196</v>
      </c>
      <c r="C24" s="68" t="s">
        <v>96</v>
      </c>
      <c r="D24" s="57" t="s">
        <v>180</v>
      </c>
      <c r="E24" s="110" t="s">
        <v>626</v>
      </c>
      <c r="F24" s="110" t="s">
        <v>626</v>
      </c>
      <c r="G24" s="65">
        <v>6.0200000000000005</v>
      </c>
      <c r="H24" s="68" t="s">
        <v>103</v>
      </c>
      <c r="I24" s="69">
        <v>0.01</v>
      </c>
      <c r="J24" s="66">
        <v>3.8100000000000002E-2</v>
      </c>
      <c r="K24" s="65">
        <v>9103000</v>
      </c>
      <c r="L24" s="67">
        <v>85.38</v>
      </c>
      <c r="M24" s="110" t="s">
        <v>626</v>
      </c>
      <c r="N24" s="65">
        <v>7772.14185</v>
      </c>
      <c r="O24" s="66">
        <v>2.4110425809536861E-4</v>
      </c>
      <c r="P24" s="66">
        <f t="shared" si="0"/>
        <v>5.6245624062936622E-2</v>
      </c>
      <c r="Q24" s="66">
        <f>N24/'סכום נכסי הקרן'!$C$41</f>
        <v>4.024102079494855E-3</v>
      </c>
    </row>
    <row r="25" spans="1:17">
      <c r="A25" s="59" t="s">
        <v>197</v>
      </c>
      <c r="B25" s="57" t="s">
        <v>198</v>
      </c>
      <c r="C25" s="68" t="s">
        <v>96</v>
      </c>
      <c r="D25" s="57" t="s">
        <v>180</v>
      </c>
      <c r="E25" s="110" t="s">
        <v>626</v>
      </c>
      <c r="F25" s="110" t="s">
        <v>626</v>
      </c>
      <c r="G25" s="65">
        <v>14.970000000000002</v>
      </c>
      <c r="H25" s="68" t="s">
        <v>103</v>
      </c>
      <c r="I25" s="69">
        <v>3.7499999999999999E-2</v>
      </c>
      <c r="J25" s="66">
        <v>4.5100000000000001E-2</v>
      </c>
      <c r="K25" s="65">
        <v>11410000</v>
      </c>
      <c r="L25" s="67">
        <v>92</v>
      </c>
      <c r="M25" s="110" t="s">
        <v>626</v>
      </c>
      <c r="N25" s="65">
        <v>10497.200289999999</v>
      </c>
      <c r="O25" s="66">
        <v>4.5240625870618129E-4</v>
      </c>
      <c r="P25" s="66">
        <f t="shared" si="0"/>
        <v>7.596639287080037E-2</v>
      </c>
      <c r="Q25" s="66">
        <f>N25/'סכום נכסי הקרן'!$C$41</f>
        <v>5.4350276064329666E-3</v>
      </c>
    </row>
    <row r="26" spans="1:17">
      <c r="A26" s="59" t="s">
        <v>199</v>
      </c>
      <c r="B26" s="57" t="s">
        <v>200</v>
      </c>
      <c r="C26" s="68" t="s">
        <v>96</v>
      </c>
      <c r="D26" s="57" t="s">
        <v>180</v>
      </c>
      <c r="E26" s="110" t="s">
        <v>626</v>
      </c>
      <c r="F26" s="110" t="s">
        <v>626</v>
      </c>
      <c r="G26" s="65">
        <v>7.82</v>
      </c>
      <c r="H26" s="68" t="s">
        <v>103</v>
      </c>
      <c r="I26" s="69">
        <v>1.3000000000000001E-2</v>
      </c>
      <c r="J26" s="66">
        <v>3.9699999999999999E-2</v>
      </c>
      <c r="K26" s="65">
        <v>30455140</v>
      </c>
      <c r="L26" s="67">
        <v>82.23</v>
      </c>
      <c r="M26" s="110" t="s">
        <v>626</v>
      </c>
      <c r="N26" s="65">
        <v>25043.26296</v>
      </c>
      <c r="O26" s="66">
        <v>1.4143208112531028E-3</v>
      </c>
      <c r="P26" s="66">
        <f t="shared" si="0"/>
        <v>0.18123369091075267</v>
      </c>
      <c r="Q26" s="66">
        <f>N26/'סכום נכסי הקרן'!$C$41</f>
        <v>1.2966393112687782E-2</v>
      </c>
    </row>
    <row r="27" spans="1:17">
      <c r="A27" s="59" t="s">
        <v>201</v>
      </c>
      <c r="B27" s="57" t="s">
        <v>202</v>
      </c>
      <c r="C27" s="68" t="s">
        <v>96</v>
      </c>
      <c r="D27" s="57" t="s">
        <v>180</v>
      </c>
      <c r="E27" s="110" t="s">
        <v>626</v>
      </c>
      <c r="F27" s="110" t="s">
        <v>626</v>
      </c>
      <c r="G27" s="65">
        <v>11.84</v>
      </c>
      <c r="H27" s="68" t="s">
        <v>103</v>
      </c>
      <c r="I27" s="69">
        <v>1.4999999999999999E-2</v>
      </c>
      <c r="J27" s="66">
        <v>4.3299999999999991E-2</v>
      </c>
      <c r="K27" s="65">
        <v>15024611</v>
      </c>
      <c r="L27" s="67">
        <v>72.52</v>
      </c>
      <c r="M27" s="110" t="s">
        <v>626</v>
      </c>
      <c r="N27" s="65">
        <v>10895.84814</v>
      </c>
      <c r="O27" s="66">
        <v>5.9404234237849646E-4</v>
      </c>
      <c r="P27" s="66">
        <f t="shared" si="0"/>
        <v>7.8851337270598995E-2</v>
      </c>
      <c r="Q27" s="66">
        <f>N27/'סכום נכסי הקרן'!$C$41</f>
        <v>5.6414314103176268E-3</v>
      </c>
    </row>
    <row r="28" spans="1:17">
      <c r="A28" s="59" t="s">
        <v>203</v>
      </c>
      <c r="B28" s="57" t="s">
        <v>204</v>
      </c>
      <c r="C28" s="68" t="s">
        <v>96</v>
      </c>
      <c r="D28" s="57" t="s">
        <v>180</v>
      </c>
      <c r="E28" s="110" t="s">
        <v>626</v>
      </c>
      <c r="F28" s="110" t="s">
        <v>626</v>
      </c>
      <c r="G28" s="65">
        <v>1.6499999999999997</v>
      </c>
      <c r="H28" s="68" t="s">
        <v>103</v>
      </c>
      <c r="I28" s="69">
        <v>1.7500000000000002E-2</v>
      </c>
      <c r="J28" s="66">
        <v>3.8100000000000002E-2</v>
      </c>
      <c r="K28" s="65">
        <v>8754500</v>
      </c>
      <c r="L28" s="67">
        <v>97.32</v>
      </c>
      <c r="M28" s="110" t="s">
        <v>626</v>
      </c>
      <c r="N28" s="65">
        <v>8519.8790600000011</v>
      </c>
      <c r="O28" s="66">
        <v>3.6820802765589908E-4</v>
      </c>
      <c r="P28" s="66">
        <f t="shared" si="0"/>
        <v>6.1656866783825606E-2</v>
      </c>
      <c r="Q28" s="66">
        <f>N28/'סכום נכסי הקרן'!$C$41</f>
        <v>4.4112502967750995E-3</v>
      </c>
    </row>
    <row r="29" spans="1:17">
      <c r="A29" s="59" t="s">
        <v>205</v>
      </c>
      <c r="B29" s="57" t="s">
        <v>206</v>
      </c>
      <c r="C29" s="68" t="s">
        <v>96</v>
      </c>
      <c r="D29" s="57" t="s">
        <v>180</v>
      </c>
      <c r="E29" s="110" t="s">
        <v>626</v>
      </c>
      <c r="F29" s="110" t="s">
        <v>626</v>
      </c>
      <c r="G29" s="65">
        <v>4.5200000000000005</v>
      </c>
      <c r="H29" s="68" t="s">
        <v>103</v>
      </c>
      <c r="I29" s="69">
        <v>2.2499999999999999E-2</v>
      </c>
      <c r="J29" s="66">
        <v>3.6700000000000003E-2</v>
      </c>
      <c r="K29" s="65">
        <v>10800000</v>
      </c>
      <c r="L29" s="67">
        <v>94.49</v>
      </c>
      <c r="M29" s="110" t="s">
        <v>626</v>
      </c>
      <c r="N29" s="65">
        <v>10204.919749999999</v>
      </c>
      <c r="O29" s="66">
        <v>3.992677119621061E-4</v>
      </c>
      <c r="P29" s="66">
        <f t="shared" si="0"/>
        <v>7.3851209991868214E-2</v>
      </c>
      <c r="Q29" s="66">
        <f>N29/'סכום נכסי הקרן'!$C$41</f>
        <v>5.2836965124424626E-3</v>
      </c>
    </row>
    <row r="30" spans="1:17">
      <c r="A30" s="59" t="s">
        <v>207</v>
      </c>
      <c r="B30" s="57" t="s">
        <v>208</v>
      </c>
      <c r="C30" s="68" t="s">
        <v>96</v>
      </c>
      <c r="D30" s="57" t="s">
        <v>180</v>
      </c>
      <c r="E30" s="110" t="s">
        <v>626</v>
      </c>
      <c r="F30" s="110" t="s">
        <v>626</v>
      </c>
      <c r="G30" s="65">
        <v>18.310000000000002</v>
      </c>
      <c r="H30" s="68" t="s">
        <v>103</v>
      </c>
      <c r="I30" s="69">
        <v>2.7999999999999997E-2</v>
      </c>
      <c r="J30" s="66">
        <v>4.6199999999999998E-2</v>
      </c>
      <c r="K30" s="65">
        <v>12140000</v>
      </c>
      <c r="L30" s="67">
        <v>71.52</v>
      </c>
      <c r="M30" s="110" t="s">
        <v>626</v>
      </c>
      <c r="N30" s="65">
        <v>8682.5279399999999</v>
      </c>
      <c r="O30" s="66">
        <v>1.0651249319601E-3</v>
      </c>
      <c r="P30" s="66">
        <f t="shared" si="0"/>
        <v>6.2833928131301869E-2</v>
      </c>
      <c r="Q30" s="66">
        <f>N30/'סכום נכסי הקרן'!$C$41</f>
        <v>4.4954633372557631E-3</v>
      </c>
    </row>
    <row r="31" spans="1:17">
      <c r="A31" s="116" t="s">
        <v>626</v>
      </c>
      <c r="B31" s="110" t="s">
        <v>626</v>
      </c>
      <c r="C31" s="110" t="s">
        <v>626</v>
      </c>
      <c r="D31" s="110" t="s">
        <v>626</v>
      </c>
      <c r="E31" s="110" t="s">
        <v>626</v>
      </c>
      <c r="F31" s="110" t="s">
        <v>626</v>
      </c>
      <c r="G31" s="110" t="s">
        <v>626</v>
      </c>
      <c r="H31" s="110" t="s">
        <v>626</v>
      </c>
      <c r="I31" s="110" t="s">
        <v>626</v>
      </c>
      <c r="J31" s="110" t="s">
        <v>626</v>
      </c>
      <c r="K31" s="110" t="s">
        <v>626</v>
      </c>
      <c r="L31" s="110" t="s">
        <v>626</v>
      </c>
      <c r="M31" s="110" t="s">
        <v>626</v>
      </c>
      <c r="N31" s="110" t="s">
        <v>626</v>
      </c>
      <c r="O31" s="110" t="s">
        <v>626</v>
      </c>
      <c r="P31" s="110" t="s">
        <v>626</v>
      </c>
      <c r="Q31" s="110" t="s">
        <v>626</v>
      </c>
    </row>
    <row r="32" spans="1:17">
      <c r="A32" s="55" t="s">
        <v>146</v>
      </c>
      <c r="B32" s="111" t="s">
        <v>626</v>
      </c>
      <c r="C32" s="111" t="s">
        <v>626</v>
      </c>
      <c r="D32" s="111" t="s">
        <v>626</v>
      </c>
      <c r="E32" s="111" t="s">
        <v>626</v>
      </c>
      <c r="F32" s="111" t="s">
        <v>626</v>
      </c>
      <c r="G32" s="63">
        <v>10.6254762993239</v>
      </c>
      <c r="H32" s="111" t="s">
        <v>626</v>
      </c>
      <c r="I32" s="111" t="s">
        <v>626</v>
      </c>
      <c r="J32" s="64">
        <v>3.9434996753332043E-2</v>
      </c>
      <c r="K32" s="111" t="s">
        <v>626</v>
      </c>
      <c r="L32" s="111" t="s">
        <v>626</v>
      </c>
      <c r="M32" s="111" t="s">
        <v>626</v>
      </c>
      <c r="N32" s="63">
        <v>22740.83797</v>
      </c>
      <c r="O32" s="111" t="s">
        <v>626</v>
      </c>
      <c r="P32" s="64">
        <f t="shared" si="0"/>
        <v>0.16457144607271609</v>
      </c>
      <c r="Q32" s="64">
        <f>N32/'סכום נכסי הקרן'!$C$41</f>
        <v>1.177429016745655E-2</v>
      </c>
    </row>
    <row r="33" spans="1:17">
      <c r="A33" s="58" t="s">
        <v>44</v>
      </c>
      <c r="B33" s="111" t="s">
        <v>626</v>
      </c>
      <c r="C33" s="111" t="s">
        <v>626</v>
      </c>
      <c r="D33" s="111" t="s">
        <v>626</v>
      </c>
      <c r="E33" s="111" t="s">
        <v>626</v>
      </c>
      <c r="F33" s="111" t="s">
        <v>626</v>
      </c>
      <c r="G33" s="63">
        <v>10.6254762993239</v>
      </c>
      <c r="H33" s="111" t="s">
        <v>626</v>
      </c>
      <c r="I33" s="111" t="s">
        <v>626</v>
      </c>
      <c r="J33" s="64">
        <v>3.9434996753332043E-2</v>
      </c>
      <c r="K33" s="111" t="s">
        <v>626</v>
      </c>
      <c r="L33" s="111" t="s">
        <v>626</v>
      </c>
      <c r="M33" s="111" t="s">
        <v>626</v>
      </c>
      <c r="N33" s="63">
        <v>22740.83797</v>
      </c>
      <c r="O33" s="111" t="s">
        <v>626</v>
      </c>
      <c r="P33" s="64">
        <f t="shared" si="0"/>
        <v>0.16457144607271609</v>
      </c>
      <c r="Q33" s="64">
        <f>N33/'סכום נכסי הקרן'!$C$41</f>
        <v>1.177429016745655E-2</v>
      </c>
    </row>
    <row r="34" spans="1:17">
      <c r="A34" s="59" t="s">
        <v>209</v>
      </c>
      <c r="B34" s="57" t="s">
        <v>210</v>
      </c>
      <c r="C34" s="68" t="s">
        <v>26</v>
      </c>
      <c r="D34" s="57" t="s">
        <v>211</v>
      </c>
      <c r="E34" s="57" t="s">
        <v>212</v>
      </c>
      <c r="F34" s="110" t="s">
        <v>626</v>
      </c>
      <c r="G34" s="65">
        <v>7.45</v>
      </c>
      <c r="H34" s="68" t="s">
        <v>102</v>
      </c>
      <c r="I34" s="69">
        <v>1.8749999999999999E-2</v>
      </c>
      <c r="J34" s="66">
        <v>3.8999999999999993E-2</v>
      </c>
      <c r="K34" s="65">
        <v>4811700</v>
      </c>
      <c r="L34" s="67">
        <v>86.703130000000002</v>
      </c>
      <c r="M34" s="110" t="s">
        <v>626</v>
      </c>
      <c r="N34" s="65">
        <v>15131.460519999999</v>
      </c>
      <c r="O34" s="66">
        <v>3.4075506171790349E-5</v>
      </c>
      <c r="P34" s="66">
        <f t="shared" si="0"/>
        <v>0.10950371935518488</v>
      </c>
      <c r="Q34" s="66">
        <f>N34/'סכום נכסי הקרן'!$C$41</f>
        <v>7.8344609400465715E-3</v>
      </c>
    </row>
    <row r="35" spans="1:17">
      <c r="A35" s="59" t="s">
        <v>213</v>
      </c>
      <c r="B35" s="57" t="s">
        <v>214</v>
      </c>
      <c r="C35" s="68" t="s">
        <v>26</v>
      </c>
      <c r="D35" s="57" t="s">
        <v>211</v>
      </c>
      <c r="E35" s="57" t="s">
        <v>212</v>
      </c>
      <c r="F35" s="110" t="s">
        <v>626</v>
      </c>
      <c r="G35" s="65">
        <v>16.940000000000001</v>
      </c>
      <c r="H35" s="68" t="s">
        <v>102</v>
      </c>
      <c r="I35" s="69">
        <v>4.7500000000000001E-2</v>
      </c>
      <c r="J35" s="66">
        <v>4.0300000000000002E-2</v>
      </c>
      <c r="K35" s="65">
        <v>1856000</v>
      </c>
      <c r="L35" s="67">
        <v>113.03776999999999</v>
      </c>
      <c r="M35" s="110" t="s">
        <v>626</v>
      </c>
      <c r="N35" s="65">
        <v>7609.37745</v>
      </c>
      <c r="O35" s="66">
        <v>4.0829795191059685E-5</v>
      </c>
      <c r="P35" s="66">
        <f t="shared" si="0"/>
        <v>5.5067726717531192E-2</v>
      </c>
      <c r="Q35" s="66">
        <f>N35/'סכום נכסי הקרן'!$C$41</f>
        <v>3.9398292274099777E-3</v>
      </c>
    </row>
    <row r="36" spans="1:17">
      <c r="A36" s="117" t="s">
        <v>626</v>
      </c>
      <c r="B36" s="118" t="s">
        <v>626</v>
      </c>
      <c r="C36" s="118" t="s">
        <v>626</v>
      </c>
      <c r="D36" s="118" t="s">
        <v>626</v>
      </c>
      <c r="E36" s="118" t="s">
        <v>626</v>
      </c>
      <c r="F36" s="118" t="s">
        <v>626</v>
      </c>
      <c r="G36" s="118" t="s">
        <v>626</v>
      </c>
      <c r="H36" s="118" t="s">
        <v>626</v>
      </c>
      <c r="I36" s="118" t="s">
        <v>626</v>
      </c>
      <c r="J36" s="118" t="s">
        <v>626</v>
      </c>
      <c r="K36" s="118" t="s">
        <v>626</v>
      </c>
      <c r="L36" s="118" t="s">
        <v>626</v>
      </c>
      <c r="M36" s="118" t="s">
        <v>626</v>
      </c>
      <c r="N36" s="118" t="s">
        <v>626</v>
      </c>
      <c r="O36" s="118" t="s">
        <v>626</v>
      </c>
      <c r="P36" s="118" t="s">
        <v>626</v>
      </c>
      <c r="Q36" s="118" t="s">
        <v>626</v>
      </c>
    </row>
    <row r="37" spans="1:17">
      <c r="A37" s="117" t="s">
        <v>626</v>
      </c>
      <c r="B37" s="118" t="s">
        <v>626</v>
      </c>
      <c r="C37" s="118" t="s">
        <v>626</v>
      </c>
      <c r="D37" s="118" t="s">
        <v>626</v>
      </c>
      <c r="E37" s="118" t="s">
        <v>626</v>
      </c>
      <c r="F37" s="118" t="s">
        <v>626</v>
      </c>
      <c r="G37" s="118" t="s">
        <v>626</v>
      </c>
      <c r="H37" s="118" t="s">
        <v>626</v>
      </c>
      <c r="I37" s="118" t="s">
        <v>626</v>
      </c>
      <c r="J37" s="118" t="s">
        <v>626</v>
      </c>
      <c r="K37" s="118" t="s">
        <v>626</v>
      </c>
      <c r="L37" s="118" t="s">
        <v>626</v>
      </c>
      <c r="M37" s="118" t="s">
        <v>626</v>
      </c>
      <c r="N37" s="118" t="s">
        <v>626</v>
      </c>
      <c r="O37" s="118" t="s">
        <v>626</v>
      </c>
      <c r="P37" s="118" t="s">
        <v>626</v>
      </c>
      <c r="Q37" s="118" t="s">
        <v>626</v>
      </c>
    </row>
    <row r="38" spans="1:17">
      <c r="A38" s="117" t="s">
        <v>626</v>
      </c>
      <c r="B38" s="118" t="s">
        <v>626</v>
      </c>
      <c r="C38" s="118" t="s">
        <v>626</v>
      </c>
      <c r="D38" s="118" t="s">
        <v>626</v>
      </c>
      <c r="E38" s="118" t="s">
        <v>626</v>
      </c>
      <c r="F38" s="118" t="s">
        <v>626</v>
      </c>
      <c r="G38" s="118" t="s">
        <v>626</v>
      </c>
      <c r="H38" s="118" t="s">
        <v>626</v>
      </c>
      <c r="I38" s="118" t="s">
        <v>626</v>
      </c>
      <c r="J38" s="118" t="s">
        <v>626</v>
      </c>
      <c r="K38" s="118" t="s">
        <v>626</v>
      </c>
      <c r="L38" s="118" t="s">
        <v>626</v>
      </c>
      <c r="M38" s="118" t="s">
        <v>626</v>
      </c>
      <c r="N38" s="118" t="s">
        <v>626</v>
      </c>
      <c r="O38" s="118" t="s">
        <v>626</v>
      </c>
      <c r="P38" s="118" t="s">
        <v>626</v>
      </c>
      <c r="Q38" s="118" t="s">
        <v>626</v>
      </c>
    </row>
    <row r="39" spans="1:17">
      <c r="A39" s="82" t="s">
        <v>88</v>
      </c>
      <c r="B39" s="119" t="s">
        <v>626</v>
      </c>
      <c r="C39" s="119" t="s">
        <v>626</v>
      </c>
      <c r="D39" s="118" t="s">
        <v>626</v>
      </c>
      <c r="E39" s="118" t="s">
        <v>626</v>
      </c>
      <c r="F39" s="118" t="s">
        <v>626</v>
      </c>
      <c r="G39" s="118" t="s">
        <v>626</v>
      </c>
      <c r="H39" s="118" t="s">
        <v>626</v>
      </c>
      <c r="I39" s="118" t="s">
        <v>626</v>
      </c>
      <c r="J39" s="118" t="s">
        <v>626</v>
      </c>
      <c r="K39" s="118" t="s">
        <v>626</v>
      </c>
      <c r="L39" s="118" t="s">
        <v>626</v>
      </c>
      <c r="M39" s="118" t="s">
        <v>626</v>
      </c>
      <c r="N39" s="118" t="s">
        <v>626</v>
      </c>
      <c r="O39" s="118" t="s">
        <v>626</v>
      </c>
      <c r="P39" s="118" t="s">
        <v>626</v>
      </c>
      <c r="Q39" s="118" t="s">
        <v>626</v>
      </c>
    </row>
    <row r="40" spans="1:17">
      <c r="A40" s="82" t="s">
        <v>149</v>
      </c>
      <c r="B40" s="119" t="s">
        <v>626</v>
      </c>
      <c r="C40" s="119" t="s">
        <v>626</v>
      </c>
      <c r="D40" s="118" t="s">
        <v>626</v>
      </c>
      <c r="E40" s="118" t="s">
        <v>626</v>
      </c>
      <c r="F40" s="118" t="s">
        <v>626</v>
      </c>
      <c r="G40" s="118" t="s">
        <v>626</v>
      </c>
      <c r="H40" s="118" t="s">
        <v>626</v>
      </c>
      <c r="I40" s="118" t="s">
        <v>626</v>
      </c>
      <c r="J40" s="118" t="s">
        <v>626</v>
      </c>
      <c r="K40" s="118" t="s">
        <v>626</v>
      </c>
      <c r="L40" s="118" t="s">
        <v>626</v>
      </c>
      <c r="M40" s="118" t="s">
        <v>626</v>
      </c>
      <c r="N40" s="118" t="s">
        <v>626</v>
      </c>
      <c r="O40" s="118" t="s">
        <v>626</v>
      </c>
      <c r="P40" s="118" t="s">
        <v>626</v>
      </c>
      <c r="Q40" s="118" t="s">
        <v>626</v>
      </c>
    </row>
    <row r="41" spans="1:17">
      <c r="A41" s="82" t="s">
        <v>157</v>
      </c>
      <c r="B41" s="120" t="s">
        <v>626</v>
      </c>
      <c r="C41" s="120" t="s">
        <v>626</v>
      </c>
      <c r="D41" s="118" t="s">
        <v>626</v>
      </c>
      <c r="E41" s="118" t="s">
        <v>626</v>
      </c>
      <c r="F41" s="118" t="s">
        <v>626</v>
      </c>
      <c r="G41" s="118" t="s">
        <v>626</v>
      </c>
      <c r="H41" s="118" t="s">
        <v>626</v>
      </c>
      <c r="I41" s="118" t="s">
        <v>626</v>
      </c>
      <c r="J41" s="118" t="s">
        <v>626</v>
      </c>
      <c r="K41" s="118" t="s">
        <v>626</v>
      </c>
      <c r="L41" s="118" t="s">
        <v>626</v>
      </c>
      <c r="M41" s="118" t="s">
        <v>626</v>
      </c>
      <c r="N41" s="118" t="s">
        <v>626</v>
      </c>
      <c r="O41" s="118" t="s">
        <v>626</v>
      </c>
      <c r="P41" s="118" t="s">
        <v>626</v>
      </c>
      <c r="Q41" s="118" t="s">
        <v>626</v>
      </c>
    </row>
    <row r="42" spans="1:17" hidden="1">
      <c r="B42" s="1"/>
      <c r="C42" s="1"/>
    </row>
    <row r="43" spans="1:17" hidden="1">
      <c r="B43" s="1"/>
      <c r="C43" s="1"/>
    </row>
    <row r="44" spans="1:17" hidden="1">
      <c r="B44" s="1"/>
      <c r="C44" s="1"/>
    </row>
    <row r="45" spans="1:17" hidden="1">
      <c r="B45" s="1"/>
      <c r="C45" s="1"/>
    </row>
    <row r="46" spans="1:17" hidden="1">
      <c r="B46" s="1"/>
      <c r="C46" s="1"/>
    </row>
    <row r="47" spans="1:17" hidden="1">
      <c r="B47" s="1"/>
      <c r="C47" s="1"/>
    </row>
    <row r="48" spans="1:17" hidden="1">
      <c r="B48" s="1"/>
      <c r="C48" s="1"/>
    </row>
    <row r="49" spans="2:3" hidden="1">
      <c r="B49" s="1"/>
      <c r="C49" s="1"/>
    </row>
    <row r="50" spans="2:3" hidden="1">
      <c r="B50" s="1"/>
      <c r="C50" s="1"/>
    </row>
    <row r="51" spans="2:3" hidden="1">
      <c r="B51" s="1"/>
      <c r="C51" s="1"/>
    </row>
    <row r="52" spans="2:3" hidden="1">
      <c r="B52" s="1"/>
      <c r="C52" s="1"/>
    </row>
    <row r="53" spans="2:3" hidden="1">
      <c r="B53" s="1"/>
      <c r="C53" s="1"/>
    </row>
    <row r="54" spans="2:3" hidden="1">
      <c r="B54" s="1"/>
      <c r="C54" s="1"/>
    </row>
    <row r="55" spans="2:3" hidden="1">
      <c r="B55" s="1"/>
      <c r="C55" s="1"/>
    </row>
    <row r="56" spans="2:3" hidden="1">
      <c r="B56" s="1"/>
      <c r="C56" s="1"/>
    </row>
    <row r="57" spans="2:3" hidden="1">
      <c r="B57" s="1"/>
      <c r="C57" s="1"/>
    </row>
    <row r="58" spans="2:3" hidden="1">
      <c r="B58" s="1"/>
      <c r="C58" s="1"/>
    </row>
    <row r="59" spans="2:3" hidden="1">
      <c r="B59" s="1"/>
      <c r="C59" s="1"/>
    </row>
    <row r="60" spans="2:3" hidden="1">
      <c r="B60" s="1"/>
      <c r="C60" s="1"/>
    </row>
    <row r="61" spans="2:3" hidden="1">
      <c r="B61" s="1"/>
      <c r="C61" s="1"/>
    </row>
    <row r="62" spans="2:3" hidden="1">
      <c r="B62" s="1"/>
      <c r="C62" s="1"/>
    </row>
    <row r="63" spans="2:3" hidden="1">
      <c r="B63" s="1"/>
      <c r="C63" s="1"/>
    </row>
    <row r="64" spans="2:3" hidden="1">
      <c r="B64" s="1"/>
      <c r="C64" s="1"/>
    </row>
    <row r="65" spans="2:3" hidden="1">
      <c r="B65" s="1"/>
      <c r="C65" s="1"/>
    </row>
    <row r="66" spans="2:3" hidden="1">
      <c r="B66" s="1"/>
      <c r="C66" s="1"/>
    </row>
    <row r="67" spans="2:3" hidden="1">
      <c r="B67" s="1"/>
      <c r="C67" s="1"/>
    </row>
    <row r="68" spans="2:3" hidden="1">
      <c r="B68" s="1"/>
      <c r="C68" s="1"/>
    </row>
    <row r="69" spans="2:3" hidden="1">
      <c r="B69" s="1"/>
      <c r="C69" s="1"/>
    </row>
    <row r="70" spans="2:3" hidden="1">
      <c r="B70" s="1"/>
      <c r="C70" s="1"/>
    </row>
    <row r="71" spans="2:3" hidden="1">
      <c r="B71" s="1"/>
      <c r="C71" s="1"/>
    </row>
    <row r="72" spans="2:3" hidden="1">
      <c r="B72" s="1"/>
      <c r="C72" s="1"/>
    </row>
    <row r="73" spans="2:3" hidden="1">
      <c r="B73" s="1"/>
      <c r="C73" s="1"/>
    </row>
    <row r="74" spans="2:3" hidden="1">
      <c r="B74" s="1"/>
      <c r="C74" s="1"/>
    </row>
    <row r="75" spans="2:3" hidden="1">
      <c r="B75" s="1"/>
      <c r="C75" s="1"/>
    </row>
    <row r="76" spans="2:3" hidden="1">
      <c r="B76" s="1"/>
      <c r="C76" s="1"/>
    </row>
    <row r="77" spans="2:3" hidden="1">
      <c r="B77" s="1"/>
      <c r="C77" s="1"/>
    </row>
    <row r="78" spans="2:3" hidden="1">
      <c r="B78" s="1"/>
      <c r="C78" s="1"/>
    </row>
    <row r="79" spans="2:3" hidden="1">
      <c r="B79" s="1"/>
      <c r="C79" s="1"/>
    </row>
    <row r="80" spans="2:3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30:C40 C1:C4 M1:M5 B5:C27 N1:P7 D1:H28 B42:C1048576 I1:L1048576 A1:A1048576 M30:M1048576 N9:P1048576 D30:H1048576 Q1:AY1048576 BA1:XFD1048576 AZ1:AZ9999 AZ10001:AZ1048576" xr:uid="{00000000-0002-0000-0200-000000000000}"/>
  </dataValidations>
  <pageMargins left="0" right="0" top="0.5" bottom="0.5" header="0" footer="0.25"/>
  <pageSetup paperSize="9" scale="44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49.5703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116</v>
      </c>
      <c r="B1" s="36" t="s" vm="1">
        <v>175</v>
      </c>
    </row>
    <row r="2" spans="1:19">
      <c r="A2" s="36" t="s">
        <v>115</v>
      </c>
      <c r="B2" s="36" t="s">
        <v>176</v>
      </c>
    </row>
    <row r="3" spans="1:19">
      <c r="A3" s="36" t="s">
        <v>117</v>
      </c>
      <c r="B3" s="36" t="s">
        <v>177</v>
      </c>
    </row>
    <row r="4" spans="1:19">
      <c r="A4" s="36" t="s">
        <v>118</v>
      </c>
      <c r="B4" s="36">
        <v>2112</v>
      </c>
    </row>
    <row r="5" spans="1:19" ht="18.75">
      <c r="A5" s="132" t="s">
        <v>66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6"/>
    </row>
    <row r="6" spans="1:19" s="3" customFormat="1">
      <c r="A6" s="121" t="s">
        <v>91</v>
      </c>
      <c r="B6" s="39" t="s">
        <v>33</v>
      </c>
      <c r="C6" s="39" t="s">
        <v>95</v>
      </c>
      <c r="D6" s="39" t="s">
        <v>143</v>
      </c>
      <c r="E6" s="39" t="s">
        <v>93</v>
      </c>
      <c r="F6" s="39" t="s">
        <v>45</v>
      </c>
      <c r="G6" s="39" t="s">
        <v>14</v>
      </c>
      <c r="H6" s="39" t="s">
        <v>46</v>
      </c>
      <c r="I6" s="39" t="s">
        <v>80</v>
      </c>
      <c r="J6" s="39" t="s">
        <v>17</v>
      </c>
      <c r="K6" s="39" t="s">
        <v>79</v>
      </c>
      <c r="L6" s="39" t="s">
        <v>16</v>
      </c>
      <c r="M6" s="39" t="s">
        <v>18</v>
      </c>
      <c r="N6" s="39" t="s">
        <v>151</v>
      </c>
      <c r="O6" s="39" t="s">
        <v>150</v>
      </c>
      <c r="P6" s="39" t="s">
        <v>43</v>
      </c>
      <c r="Q6" s="39" t="s">
        <v>42</v>
      </c>
      <c r="R6" s="39" t="s">
        <v>119</v>
      </c>
      <c r="S6" s="122" t="s">
        <v>121</v>
      </c>
    </row>
    <row r="7" spans="1:19" s="3" customFormat="1">
      <c r="A7" s="123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08" t="s">
        <v>626</v>
      </c>
      <c r="G7" s="108" t="s">
        <v>626</v>
      </c>
      <c r="H7" s="108" t="s">
        <v>626</v>
      </c>
      <c r="I7" s="12" t="s">
        <v>21</v>
      </c>
      <c r="J7" s="12" t="s">
        <v>20</v>
      </c>
      <c r="K7" s="108" t="s">
        <v>626</v>
      </c>
      <c r="L7" s="12" t="s">
        <v>19</v>
      </c>
      <c r="M7" s="12" t="s">
        <v>19</v>
      </c>
      <c r="N7" s="12" t="s">
        <v>158</v>
      </c>
      <c r="O7" s="108" t="s">
        <v>626</v>
      </c>
      <c r="P7" s="12" t="s">
        <v>154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4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89</v>
      </c>
      <c r="Q8" s="14" t="s">
        <v>90</v>
      </c>
      <c r="R8" s="33" t="s">
        <v>122</v>
      </c>
      <c r="S8" s="47" t="s">
        <v>144</v>
      </c>
    </row>
    <row r="9" spans="1:19" s="4" customFormat="1" ht="20.25">
      <c r="A9" s="84" t="s">
        <v>608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110" t="s">
        <v>626</v>
      </c>
      <c r="N9" s="110" t="s">
        <v>626</v>
      </c>
      <c r="O9" s="110" t="s">
        <v>626</v>
      </c>
      <c r="P9" s="85">
        <v>0</v>
      </c>
      <c r="Q9" s="110" t="s">
        <v>626</v>
      </c>
      <c r="R9" s="86">
        <v>0</v>
      </c>
      <c r="S9" s="86">
        <v>0</v>
      </c>
    </row>
    <row r="10" spans="1:19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  <c r="O10" s="110" t="s">
        <v>626</v>
      </c>
      <c r="P10" s="110" t="s">
        <v>626</v>
      </c>
      <c r="Q10" s="110" t="s">
        <v>626</v>
      </c>
      <c r="R10" s="110" t="s">
        <v>626</v>
      </c>
      <c r="S10" s="110" t="s">
        <v>626</v>
      </c>
    </row>
    <row r="11" spans="1:19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  <c r="O11" s="110" t="s">
        <v>626</v>
      </c>
      <c r="P11" s="110" t="s">
        <v>626</v>
      </c>
      <c r="Q11" s="110" t="s">
        <v>626</v>
      </c>
      <c r="R11" s="110" t="s">
        <v>626</v>
      </c>
      <c r="S11" s="110" t="s">
        <v>626</v>
      </c>
    </row>
    <row r="12" spans="1:19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  <c r="L12" s="110" t="s">
        <v>626</v>
      </c>
      <c r="M12" s="110" t="s">
        <v>626</v>
      </c>
      <c r="N12" s="110" t="s">
        <v>626</v>
      </c>
      <c r="O12" s="110" t="s">
        <v>626</v>
      </c>
      <c r="P12" s="110" t="s">
        <v>626</v>
      </c>
      <c r="Q12" s="110" t="s">
        <v>626</v>
      </c>
      <c r="R12" s="110" t="s">
        <v>626</v>
      </c>
      <c r="S12" s="110" t="s">
        <v>626</v>
      </c>
    </row>
    <row r="13" spans="1:19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  <c r="L13" s="110" t="s">
        <v>626</v>
      </c>
      <c r="M13" s="110" t="s">
        <v>626</v>
      </c>
      <c r="N13" s="110" t="s">
        <v>626</v>
      </c>
      <c r="O13" s="110" t="s">
        <v>626</v>
      </c>
      <c r="P13" s="110" t="s">
        <v>626</v>
      </c>
      <c r="Q13" s="110" t="s">
        <v>626</v>
      </c>
      <c r="R13" s="110" t="s">
        <v>626</v>
      </c>
      <c r="S13" s="110" t="s">
        <v>626</v>
      </c>
    </row>
    <row r="14" spans="1:19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19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9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</row>
    <row r="54" spans="1:19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</row>
    <row r="60" spans="1:19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spans="1:19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</row>
    <row r="82" spans="1:19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</row>
    <row r="83" spans="1:19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</row>
    <row r="84" spans="1:19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</row>
    <row r="85" spans="1:19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</row>
    <row r="86" spans="1:19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</row>
    <row r="87" spans="1:19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</row>
    <row r="88" spans="1:19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</row>
    <row r="89" spans="1:19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</row>
    <row r="90" spans="1:19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</row>
    <row r="91" spans="1:19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</row>
    <row r="92" spans="1:19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</row>
    <row r="93" spans="1:19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</row>
    <row r="94" spans="1:19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</row>
    <row r="95" spans="1:19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</row>
    <row r="96" spans="1:19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spans="1:19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</row>
    <row r="98" spans="1:19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</row>
    <row r="99" spans="1:19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</row>
    <row r="100" spans="1:19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</row>
    <row r="101" spans="1:19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</row>
    <row r="102" spans="1:19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</row>
    <row r="103" spans="1:19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</row>
    <row r="104" spans="1:19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</row>
    <row r="105" spans="1:19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</row>
    <row r="106" spans="1:19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</row>
    <row r="107" spans="1:19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</row>
    <row r="108" spans="1:19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49.5703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116</v>
      </c>
      <c r="B1" s="36" t="s" vm="1">
        <v>175</v>
      </c>
    </row>
    <row r="2" spans="1:20">
      <c r="A2" s="36" t="s">
        <v>115</v>
      </c>
      <c r="B2" s="36" t="s">
        <v>176</v>
      </c>
    </row>
    <row r="3" spans="1:20">
      <c r="A3" s="36" t="s">
        <v>117</v>
      </c>
      <c r="B3" s="36" t="s">
        <v>177</v>
      </c>
    </row>
    <row r="4" spans="1:20">
      <c r="A4" s="36" t="s">
        <v>118</v>
      </c>
      <c r="B4" s="36">
        <v>2112</v>
      </c>
    </row>
    <row r="5" spans="1:20" ht="18.75">
      <c r="A5" s="137" t="s">
        <v>67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9"/>
    </row>
    <row r="6" spans="1:20" s="3" customFormat="1">
      <c r="A6" s="37" t="s">
        <v>91</v>
      </c>
      <c r="B6" s="38" t="s">
        <v>33</v>
      </c>
      <c r="C6" s="38" t="s">
        <v>95</v>
      </c>
      <c r="D6" s="38" t="s">
        <v>143</v>
      </c>
      <c r="E6" s="38" t="s">
        <v>93</v>
      </c>
      <c r="F6" s="38" t="s">
        <v>45</v>
      </c>
      <c r="G6" s="38" t="s">
        <v>14</v>
      </c>
      <c r="H6" s="38" t="s">
        <v>46</v>
      </c>
      <c r="I6" s="38" t="s">
        <v>80</v>
      </c>
      <c r="J6" s="38" t="s">
        <v>17</v>
      </c>
      <c r="K6" s="38" t="s">
        <v>79</v>
      </c>
      <c r="L6" s="38" t="s">
        <v>16</v>
      </c>
      <c r="M6" s="38" t="s">
        <v>18</v>
      </c>
      <c r="N6" s="39" t="s">
        <v>151</v>
      </c>
      <c r="O6" s="38" t="s">
        <v>150</v>
      </c>
      <c r="P6" s="38" t="s">
        <v>165</v>
      </c>
      <c r="Q6" s="38" t="s">
        <v>43</v>
      </c>
      <c r="R6" s="39" t="s">
        <v>42</v>
      </c>
      <c r="S6" s="38" t="s">
        <v>119</v>
      </c>
      <c r="T6" s="41" t="s">
        <v>121</v>
      </c>
    </row>
    <row r="7" spans="1:20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08" t="s">
        <v>626</v>
      </c>
      <c r="G7" s="108" t="s">
        <v>626</v>
      </c>
      <c r="H7" s="108" t="s">
        <v>626</v>
      </c>
      <c r="I7" s="26" t="s">
        <v>21</v>
      </c>
      <c r="J7" s="26" t="s">
        <v>20</v>
      </c>
      <c r="K7" s="108" t="s">
        <v>626</v>
      </c>
      <c r="L7" s="26" t="s">
        <v>19</v>
      </c>
      <c r="M7" s="26" t="s">
        <v>19</v>
      </c>
      <c r="N7" s="26" t="s">
        <v>158</v>
      </c>
      <c r="O7" s="108" t="s">
        <v>626</v>
      </c>
      <c r="P7" s="12" t="s">
        <v>154</v>
      </c>
      <c r="Q7" s="26" t="s">
        <v>154</v>
      </c>
      <c r="R7" s="12" t="s">
        <v>19</v>
      </c>
      <c r="S7" s="26" t="s">
        <v>154</v>
      </c>
      <c r="T7" s="13" t="s">
        <v>19</v>
      </c>
    </row>
    <row r="8" spans="1:20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89</v>
      </c>
      <c r="Q8" s="14" t="s">
        <v>90</v>
      </c>
      <c r="R8" s="14" t="s">
        <v>122</v>
      </c>
      <c r="S8" s="14" t="s">
        <v>144</v>
      </c>
      <c r="T8" s="15" t="s">
        <v>160</v>
      </c>
    </row>
    <row r="9" spans="1:20" s="4" customFormat="1" ht="20.25">
      <c r="A9" s="84" t="s">
        <v>609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110" t="s">
        <v>626</v>
      </c>
      <c r="N9" s="110" t="s">
        <v>626</v>
      </c>
      <c r="O9" s="110" t="s">
        <v>626</v>
      </c>
      <c r="P9" s="110" t="s">
        <v>626</v>
      </c>
      <c r="Q9" s="85">
        <v>0</v>
      </c>
      <c r="R9" s="110" t="s">
        <v>626</v>
      </c>
      <c r="S9" s="86">
        <v>0</v>
      </c>
      <c r="T9" s="86">
        <v>0</v>
      </c>
    </row>
    <row r="10" spans="1:20">
      <c r="A10" s="82" t="s">
        <v>166</v>
      </c>
      <c r="B10" s="119" t="s">
        <v>626</v>
      </c>
      <c r="C10" s="119" t="s">
        <v>626</v>
      </c>
      <c r="D10" s="119" t="s">
        <v>626</v>
      </c>
      <c r="E10" s="119" t="s">
        <v>626</v>
      </c>
      <c r="F10" s="119" t="s">
        <v>626</v>
      </c>
      <c r="G10" s="119" t="s">
        <v>626</v>
      </c>
      <c r="H10" s="119" t="s">
        <v>626</v>
      </c>
      <c r="I10" s="119" t="s">
        <v>626</v>
      </c>
      <c r="J10" s="119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  <c r="O10" s="110" t="s">
        <v>626</v>
      </c>
      <c r="P10" s="110" t="s">
        <v>626</v>
      </c>
      <c r="Q10" s="110" t="s">
        <v>626</v>
      </c>
      <c r="R10" s="110" t="s">
        <v>626</v>
      </c>
      <c r="S10" s="110" t="s">
        <v>626</v>
      </c>
      <c r="T10" s="110" t="s">
        <v>626</v>
      </c>
    </row>
    <row r="11" spans="1:20">
      <c r="A11" s="82" t="s">
        <v>88</v>
      </c>
      <c r="B11" s="119" t="s">
        <v>626</v>
      </c>
      <c r="C11" s="119" t="s">
        <v>626</v>
      </c>
      <c r="D11" s="119" t="s">
        <v>626</v>
      </c>
      <c r="E11" s="119" t="s">
        <v>626</v>
      </c>
      <c r="F11" s="119" t="s">
        <v>626</v>
      </c>
      <c r="G11" s="119" t="s">
        <v>626</v>
      </c>
      <c r="H11" s="119" t="s">
        <v>626</v>
      </c>
      <c r="I11" s="119" t="s">
        <v>626</v>
      </c>
      <c r="J11" s="119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  <c r="O11" s="110" t="s">
        <v>626</v>
      </c>
      <c r="P11" s="110" t="s">
        <v>626</v>
      </c>
      <c r="Q11" s="110" t="s">
        <v>626</v>
      </c>
      <c r="R11" s="110" t="s">
        <v>626</v>
      </c>
      <c r="S11" s="110" t="s">
        <v>626</v>
      </c>
      <c r="T11" s="110" t="s">
        <v>626</v>
      </c>
    </row>
    <row r="12" spans="1:20">
      <c r="A12" s="82" t="s">
        <v>149</v>
      </c>
      <c r="B12" s="119" t="s">
        <v>626</v>
      </c>
      <c r="C12" s="119" t="s">
        <v>626</v>
      </c>
      <c r="D12" s="119" t="s">
        <v>626</v>
      </c>
      <c r="E12" s="119" t="s">
        <v>626</v>
      </c>
      <c r="F12" s="119" t="s">
        <v>626</v>
      </c>
      <c r="G12" s="119" t="s">
        <v>626</v>
      </c>
      <c r="H12" s="119" t="s">
        <v>626</v>
      </c>
      <c r="I12" s="119" t="s">
        <v>626</v>
      </c>
      <c r="J12" s="119" t="s">
        <v>626</v>
      </c>
      <c r="K12" s="110" t="s">
        <v>626</v>
      </c>
      <c r="L12" s="110" t="s">
        <v>626</v>
      </c>
      <c r="M12" s="110" t="s">
        <v>626</v>
      </c>
      <c r="N12" s="110" t="s">
        <v>626</v>
      </c>
      <c r="O12" s="110" t="s">
        <v>626</v>
      </c>
      <c r="P12" s="110" t="s">
        <v>626</v>
      </c>
      <c r="Q12" s="110" t="s">
        <v>626</v>
      </c>
      <c r="R12" s="110" t="s">
        <v>626</v>
      </c>
      <c r="S12" s="110" t="s">
        <v>626</v>
      </c>
      <c r="T12" s="110" t="s">
        <v>626</v>
      </c>
    </row>
    <row r="13" spans="1:20">
      <c r="A13" s="82" t="s">
        <v>157</v>
      </c>
      <c r="B13" s="119" t="s">
        <v>626</v>
      </c>
      <c r="C13" s="119" t="s">
        <v>626</v>
      </c>
      <c r="D13" s="119" t="s">
        <v>626</v>
      </c>
      <c r="E13" s="119" t="s">
        <v>626</v>
      </c>
      <c r="F13" s="119" t="s">
        <v>626</v>
      </c>
      <c r="G13" s="119" t="s">
        <v>626</v>
      </c>
      <c r="H13" s="119" t="s">
        <v>626</v>
      </c>
      <c r="I13" s="119" t="s">
        <v>626</v>
      </c>
      <c r="J13" s="119" t="s">
        <v>626</v>
      </c>
      <c r="K13" s="110" t="s">
        <v>626</v>
      </c>
      <c r="L13" s="110" t="s">
        <v>626</v>
      </c>
      <c r="M13" s="110" t="s">
        <v>626</v>
      </c>
      <c r="N13" s="110" t="s">
        <v>626</v>
      </c>
      <c r="O13" s="110" t="s">
        <v>626</v>
      </c>
      <c r="P13" s="110" t="s">
        <v>626</v>
      </c>
      <c r="Q13" s="110" t="s">
        <v>626</v>
      </c>
      <c r="R13" s="110" t="s">
        <v>626</v>
      </c>
      <c r="S13" s="110" t="s">
        <v>626</v>
      </c>
      <c r="T13" s="110" t="s">
        <v>626</v>
      </c>
    </row>
    <row r="14" spans="1:20">
      <c r="A14" s="82" t="s">
        <v>162</v>
      </c>
      <c r="B14" s="120" t="s">
        <v>626</v>
      </c>
      <c r="C14" s="120" t="s">
        <v>626</v>
      </c>
      <c r="D14" s="120" t="s">
        <v>626</v>
      </c>
      <c r="E14" s="120" t="s">
        <v>626</v>
      </c>
      <c r="F14" s="120" t="s">
        <v>626</v>
      </c>
      <c r="G14" s="120" t="s">
        <v>626</v>
      </c>
      <c r="H14" s="120" t="s">
        <v>626</v>
      </c>
      <c r="I14" s="120" t="s">
        <v>626</v>
      </c>
      <c r="J14" s="120" t="s">
        <v>626</v>
      </c>
      <c r="K14" s="110" t="s">
        <v>626</v>
      </c>
      <c r="L14" s="110" t="s">
        <v>626</v>
      </c>
      <c r="M14" s="110" t="s">
        <v>626</v>
      </c>
      <c r="N14" s="110" t="s">
        <v>626</v>
      </c>
      <c r="O14" s="110" t="s">
        <v>626</v>
      </c>
      <c r="P14" s="110" t="s">
        <v>626</v>
      </c>
      <c r="Q14" s="110" t="s">
        <v>626</v>
      </c>
      <c r="R14" s="110" t="s">
        <v>626</v>
      </c>
      <c r="S14" s="110" t="s">
        <v>626</v>
      </c>
      <c r="T14" s="110" t="s">
        <v>626</v>
      </c>
    </row>
    <row r="15" spans="1:20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</row>
    <row r="16" spans="1:20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1:20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1:20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1:20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1:20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1:20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25" spans="1:20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spans="1:20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  <row r="27" spans="1:20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0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</row>
    <row r="38" spans="1:20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0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spans="1:20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</row>
    <row r="41" spans="1:20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0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0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0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0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0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0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0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</row>
    <row r="54" spans="1:20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1:20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</row>
    <row r="67" spans="1:20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</row>
    <row r="68" spans="1:20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</row>
    <row r="69" spans="1:20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</row>
    <row r="70" spans="1:20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</row>
    <row r="71" spans="1:20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</row>
    <row r="72" spans="1:20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</row>
    <row r="73" spans="1:20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</row>
    <row r="74" spans="1:20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</row>
    <row r="75" spans="1:20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</row>
    <row r="76" spans="1:20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</row>
    <row r="77" spans="1:20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</row>
    <row r="78" spans="1:20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</row>
    <row r="79" spans="1:20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</row>
    <row r="80" spans="1:20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</row>
    <row r="81" spans="1:20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</row>
    <row r="82" spans="1:20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</row>
    <row r="83" spans="1:20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</row>
    <row r="84" spans="1:20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</row>
    <row r="85" spans="1:20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</row>
    <row r="86" spans="1:20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</row>
    <row r="87" spans="1:20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</row>
    <row r="88" spans="1:20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</row>
    <row r="89" spans="1:20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</row>
    <row r="90" spans="1:20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</row>
    <row r="91" spans="1:20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</row>
    <row r="92" spans="1:20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</row>
    <row r="93" spans="1:20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</row>
    <row r="94" spans="1:20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</row>
    <row r="95" spans="1:20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</row>
    <row r="96" spans="1:20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</row>
    <row r="97" spans="1:20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</row>
    <row r="98" spans="1:20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</row>
    <row r="99" spans="1:20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</row>
    <row r="100" spans="1:2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</row>
    <row r="101" spans="1:2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</row>
    <row r="102" spans="1:2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</row>
    <row r="103" spans="1:2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</row>
    <row r="104" spans="1:2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</row>
    <row r="105" spans="1:2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</row>
    <row r="106" spans="1:2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</row>
    <row r="107" spans="1:2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</row>
    <row r="108" spans="1:20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5:A108">
    <cfRule type="containsText" dxfId="8" priority="1" operator="containsText" text="הפרשה ">
      <formula>NOT(ISERROR(SEARCH("הפרשה ",A15)))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13 H15:H33 H35:H826 F10:F13 F15:F33 F35:F553 K10:K826 D10:D13 D15:D33 D35:D820" xr:uid="{00000000-0002-0000-0400-000002000000}">
      <formula1>#REF!</formula1>
    </dataValidation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49.5703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116</v>
      </c>
      <c r="B1" s="36" t="s" vm="1">
        <v>175</v>
      </c>
    </row>
    <row r="2" spans="1:14">
      <c r="A2" s="36" t="s">
        <v>115</v>
      </c>
      <c r="B2" s="36" t="s">
        <v>176</v>
      </c>
    </row>
    <row r="3" spans="1:14">
      <c r="A3" s="36" t="s">
        <v>117</v>
      </c>
      <c r="B3" s="36" t="s">
        <v>177</v>
      </c>
    </row>
    <row r="4" spans="1:14">
      <c r="A4" s="36" t="s">
        <v>118</v>
      </c>
      <c r="B4" s="36">
        <v>2112</v>
      </c>
    </row>
    <row r="5" spans="1:14" ht="18.75">
      <c r="A5" s="137" t="s">
        <v>68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1:14" s="3" customFormat="1">
      <c r="A6" s="37" t="s">
        <v>91</v>
      </c>
      <c r="B6" s="38" t="s">
        <v>33</v>
      </c>
      <c r="C6" s="38" t="s">
        <v>95</v>
      </c>
      <c r="D6" s="38" t="s">
        <v>143</v>
      </c>
      <c r="E6" s="38" t="s">
        <v>93</v>
      </c>
      <c r="F6" s="38" t="s">
        <v>45</v>
      </c>
      <c r="G6" s="38" t="s">
        <v>79</v>
      </c>
      <c r="H6" s="39" t="s">
        <v>151</v>
      </c>
      <c r="I6" s="39" t="s">
        <v>150</v>
      </c>
      <c r="J6" s="38" t="s">
        <v>165</v>
      </c>
      <c r="K6" s="39" t="s">
        <v>43</v>
      </c>
      <c r="L6" s="39" t="s">
        <v>42</v>
      </c>
      <c r="M6" s="39" t="s">
        <v>119</v>
      </c>
      <c r="N6" s="41" t="s">
        <v>121</v>
      </c>
    </row>
    <row r="7" spans="1:14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08" t="s">
        <v>626</v>
      </c>
      <c r="G7" s="108" t="s">
        <v>626</v>
      </c>
      <c r="H7" s="12" t="s">
        <v>158</v>
      </c>
      <c r="I7" s="108" t="s">
        <v>626</v>
      </c>
      <c r="J7" s="12" t="s">
        <v>154</v>
      </c>
      <c r="K7" s="12" t="s">
        <v>154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4" t="s">
        <v>610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85">
        <v>0</v>
      </c>
      <c r="L9" s="110" t="s">
        <v>626</v>
      </c>
      <c r="M9" s="86">
        <v>0</v>
      </c>
      <c r="N9" s="86">
        <v>0</v>
      </c>
    </row>
    <row r="10" spans="1:14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</row>
    <row r="11" spans="1:14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</row>
    <row r="12" spans="1:14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  <c r="L12" s="110" t="s">
        <v>626</v>
      </c>
      <c r="M12" s="110" t="s">
        <v>626</v>
      </c>
      <c r="N12" s="110" t="s">
        <v>626</v>
      </c>
    </row>
    <row r="13" spans="1:14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  <c r="L13" s="110" t="s">
        <v>626</v>
      </c>
      <c r="M13" s="110" t="s">
        <v>626</v>
      </c>
      <c r="N13" s="110" t="s">
        <v>626</v>
      </c>
    </row>
    <row r="14" spans="1:14">
      <c r="A14" s="87" t="s">
        <v>163</v>
      </c>
      <c r="B14" s="110" t="s">
        <v>626</v>
      </c>
      <c r="C14" s="110" t="s">
        <v>626</v>
      </c>
      <c r="D14" s="110" t="s">
        <v>626</v>
      </c>
      <c r="E14" s="110" t="s">
        <v>626</v>
      </c>
      <c r="F14" s="110" t="s">
        <v>626</v>
      </c>
      <c r="G14" s="110" t="s">
        <v>626</v>
      </c>
      <c r="H14" s="110" t="s">
        <v>626</v>
      </c>
      <c r="I14" s="110" t="s">
        <v>626</v>
      </c>
      <c r="J14" s="110" t="s">
        <v>626</v>
      </c>
      <c r="K14" s="110" t="s">
        <v>626</v>
      </c>
      <c r="L14" s="110" t="s">
        <v>626</v>
      </c>
      <c r="M14" s="110" t="s">
        <v>626</v>
      </c>
      <c r="N14" s="110" t="s">
        <v>626</v>
      </c>
    </row>
    <row r="15" spans="1:14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4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1:14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4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4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4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4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14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1:14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1:14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1:14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14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4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14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1:14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1:14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4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14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14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14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1:14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4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1:14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1:14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1:14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1:14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1:14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1:14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1:14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1:14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1:14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1:14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1:14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1:14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1:14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</row>
    <row r="99" spans="1:14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1:14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1:14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1:14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1:14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1:14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4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1:14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1:14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1:14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49.5703125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bestFit="1" customWidth="1"/>
    <col min="8" max="8" width="10.7109375" style="1" bestFit="1" customWidth="1"/>
    <col min="9" max="9" width="32.28515625" style="1" customWidth="1"/>
    <col min="10" max="10" width="13.140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116</v>
      </c>
      <c r="B1" s="36" t="s" vm="1">
        <v>175</v>
      </c>
    </row>
    <row r="2" spans="1:13">
      <c r="A2" s="36" t="s">
        <v>115</v>
      </c>
      <c r="B2" s="36" t="s">
        <v>176</v>
      </c>
    </row>
    <row r="3" spans="1:13">
      <c r="A3" s="36" t="s">
        <v>117</v>
      </c>
      <c r="B3" s="36" t="s">
        <v>177</v>
      </c>
    </row>
    <row r="4" spans="1:13">
      <c r="A4" s="36" t="s">
        <v>118</v>
      </c>
      <c r="B4" s="36">
        <v>2112</v>
      </c>
    </row>
    <row r="5" spans="1:13" ht="18.75">
      <c r="A5" s="137" t="s">
        <v>173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9"/>
    </row>
    <row r="6" spans="1:13" s="3" customFormat="1">
      <c r="A6" s="37" t="s">
        <v>91</v>
      </c>
      <c r="B6" s="38" t="s">
        <v>33</v>
      </c>
      <c r="C6" s="38" t="s">
        <v>95</v>
      </c>
      <c r="D6" s="38" t="s">
        <v>93</v>
      </c>
      <c r="E6" s="38" t="s">
        <v>45</v>
      </c>
      <c r="F6" s="38" t="s">
        <v>79</v>
      </c>
      <c r="G6" s="38" t="s">
        <v>151</v>
      </c>
      <c r="H6" s="38" t="s">
        <v>150</v>
      </c>
      <c r="I6" s="38" t="s">
        <v>165</v>
      </c>
      <c r="J6" s="38" t="s">
        <v>43</v>
      </c>
      <c r="K6" s="38" t="s">
        <v>42</v>
      </c>
      <c r="L6" s="38" t="s">
        <v>119</v>
      </c>
      <c r="M6" s="41" t="s">
        <v>121</v>
      </c>
    </row>
    <row r="7" spans="1:13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08" t="s">
        <v>626</v>
      </c>
      <c r="G7" s="26" t="s">
        <v>158</v>
      </c>
      <c r="H7" s="108" t="s">
        <v>626</v>
      </c>
      <c r="I7" s="12" t="s">
        <v>154</v>
      </c>
      <c r="J7" s="12" t="s">
        <v>154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4" t="s">
        <v>168</v>
      </c>
      <c r="B9" s="115" t="s">
        <v>626</v>
      </c>
      <c r="C9" s="115" t="s">
        <v>626</v>
      </c>
      <c r="D9" s="115" t="s">
        <v>626</v>
      </c>
      <c r="E9" s="115" t="s">
        <v>626</v>
      </c>
      <c r="F9" s="115" t="s">
        <v>626</v>
      </c>
      <c r="G9" s="115" t="s">
        <v>626</v>
      </c>
      <c r="H9" s="115" t="s">
        <v>626</v>
      </c>
      <c r="I9" s="61">
        <v>22.40071</v>
      </c>
      <c r="J9" s="61">
        <v>1051825.7115699989</v>
      </c>
      <c r="K9" s="115" t="s">
        <v>626</v>
      </c>
      <c r="L9" s="62">
        <f>IFERROR(J9/$J$9,0)</f>
        <v>1</v>
      </c>
      <c r="M9" s="62">
        <f>J9/'סכום נכסי הקרן'!$C$41</f>
        <v>0.54459299828592145</v>
      </c>
    </row>
    <row r="10" spans="1:13">
      <c r="A10" s="55" t="s">
        <v>147</v>
      </c>
      <c r="B10" s="111" t="s">
        <v>626</v>
      </c>
      <c r="C10" s="111" t="s">
        <v>626</v>
      </c>
      <c r="D10" s="111" t="s">
        <v>626</v>
      </c>
      <c r="E10" s="111" t="s">
        <v>626</v>
      </c>
      <c r="F10" s="111" t="s">
        <v>626</v>
      </c>
      <c r="G10" s="111" t="s">
        <v>626</v>
      </c>
      <c r="H10" s="111" t="s">
        <v>626</v>
      </c>
      <c r="I10" s="111" t="s">
        <v>626</v>
      </c>
      <c r="J10" s="63">
        <v>658592.22675999999</v>
      </c>
      <c r="K10" s="111" t="s">
        <v>626</v>
      </c>
      <c r="L10" s="64">
        <f t="shared" ref="L10:L47" si="0">IFERROR(J10/$J$9,0)</f>
        <v>0.62614197344249911</v>
      </c>
      <c r="M10" s="64">
        <f>J10/'סכום נכסי הקרן'!$C$41</f>
        <v>0.34099253466971435</v>
      </c>
    </row>
    <row r="11" spans="1:13">
      <c r="A11" s="70" t="s">
        <v>169</v>
      </c>
      <c r="B11" s="111" t="s">
        <v>626</v>
      </c>
      <c r="C11" s="111" t="s">
        <v>626</v>
      </c>
      <c r="D11" s="111" t="s">
        <v>626</v>
      </c>
      <c r="E11" s="111" t="s">
        <v>626</v>
      </c>
      <c r="F11" s="111" t="s">
        <v>626</v>
      </c>
      <c r="G11" s="111" t="s">
        <v>626</v>
      </c>
      <c r="H11" s="111" t="s">
        <v>626</v>
      </c>
      <c r="I11" s="111" t="s">
        <v>626</v>
      </c>
      <c r="J11" s="63">
        <v>326036.84044999996</v>
      </c>
      <c r="K11" s="111" t="s">
        <v>626</v>
      </c>
      <c r="L11" s="64">
        <f t="shared" si="0"/>
        <v>0.30997230516769153</v>
      </c>
      <c r="M11" s="64">
        <f>J11/'סכום נכסי הקרן'!$C$41</f>
        <v>0.16880874705687174</v>
      </c>
    </row>
    <row r="12" spans="1:13">
      <c r="A12" s="60" t="s">
        <v>215</v>
      </c>
      <c r="B12" s="57" t="s">
        <v>216</v>
      </c>
      <c r="C12" s="68" t="s">
        <v>96</v>
      </c>
      <c r="D12" s="57" t="s">
        <v>217</v>
      </c>
      <c r="E12" s="68" t="s">
        <v>218</v>
      </c>
      <c r="F12" s="68" t="s">
        <v>103</v>
      </c>
      <c r="G12" s="65">
        <v>1618879</v>
      </c>
      <c r="H12" s="67">
        <v>1859</v>
      </c>
      <c r="I12" s="110" t="s">
        <v>626</v>
      </c>
      <c r="J12" s="65">
        <v>30094.960609999998</v>
      </c>
      <c r="K12" s="66">
        <v>0.2825437892704572</v>
      </c>
      <c r="L12" s="66">
        <f t="shared" si="0"/>
        <v>2.8612117272812248E-2</v>
      </c>
      <c r="M12" s="66">
        <f>J12/'סכום נכסי הקרן'!$C$41</f>
        <v>1.5581958732909223E-2</v>
      </c>
    </row>
    <row r="13" spans="1:13">
      <c r="A13" s="60" t="s">
        <v>219</v>
      </c>
      <c r="B13" s="57" t="s">
        <v>220</v>
      </c>
      <c r="C13" s="68" t="s">
        <v>96</v>
      </c>
      <c r="D13" s="57" t="s">
        <v>217</v>
      </c>
      <c r="E13" s="68" t="s">
        <v>218</v>
      </c>
      <c r="F13" s="68" t="s">
        <v>103</v>
      </c>
      <c r="G13" s="65">
        <v>4335347</v>
      </c>
      <c r="H13" s="67">
        <v>1851</v>
      </c>
      <c r="I13" s="110" t="s">
        <v>626</v>
      </c>
      <c r="J13" s="65">
        <v>80247.272970000005</v>
      </c>
      <c r="K13" s="66">
        <v>0.28314862983360028</v>
      </c>
      <c r="L13" s="66">
        <f t="shared" si="0"/>
        <v>7.6293317502402161E-2</v>
      </c>
      <c r="M13" s="66">
        <f>J13/'סכום נכסי הקרן'!$C$41</f>
        <v>4.1548806527812961E-2</v>
      </c>
    </row>
    <row r="14" spans="1:13">
      <c r="A14" s="60" t="s">
        <v>221</v>
      </c>
      <c r="B14" s="57" t="s">
        <v>222</v>
      </c>
      <c r="C14" s="68" t="s">
        <v>96</v>
      </c>
      <c r="D14" s="57" t="s">
        <v>223</v>
      </c>
      <c r="E14" s="68" t="s">
        <v>218</v>
      </c>
      <c r="F14" s="68" t="s">
        <v>103</v>
      </c>
      <c r="G14" s="65">
        <v>4049685</v>
      </c>
      <c r="H14" s="67">
        <v>1850</v>
      </c>
      <c r="I14" s="110" t="s">
        <v>626</v>
      </c>
      <c r="J14" s="65">
        <v>74919.172500000001</v>
      </c>
      <c r="K14" s="66">
        <v>0.28902202540551336</v>
      </c>
      <c r="L14" s="66">
        <f t="shared" si="0"/>
        <v>7.1227743984478689E-2</v>
      </c>
      <c r="M14" s="66">
        <f>J14/'סכום נכסי הקרן'!$C$41</f>
        <v>3.8790130657649247E-2</v>
      </c>
    </row>
    <row r="15" spans="1:13">
      <c r="A15" s="60" t="s">
        <v>224</v>
      </c>
      <c r="B15" s="57" t="s">
        <v>225</v>
      </c>
      <c r="C15" s="68" t="s">
        <v>96</v>
      </c>
      <c r="D15" s="57" t="s">
        <v>226</v>
      </c>
      <c r="E15" s="68" t="s">
        <v>218</v>
      </c>
      <c r="F15" s="68" t="s">
        <v>103</v>
      </c>
      <c r="G15" s="65">
        <v>357849</v>
      </c>
      <c r="H15" s="67">
        <v>18510</v>
      </c>
      <c r="I15" s="110" t="s">
        <v>626</v>
      </c>
      <c r="J15" s="65">
        <v>66237.849900000001</v>
      </c>
      <c r="K15" s="66">
        <v>0.20715807389054197</v>
      </c>
      <c r="L15" s="66">
        <f t="shared" si="0"/>
        <v>6.2974168791833984E-2</v>
      </c>
      <c r="M15" s="66">
        <f>J15/'סכום נכסי הקרן'!$C$41</f>
        <v>3.4295291396908574E-2</v>
      </c>
    </row>
    <row r="16" spans="1:13">
      <c r="A16" s="60" t="s">
        <v>227</v>
      </c>
      <c r="B16" s="57" t="s">
        <v>228</v>
      </c>
      <c r="C16" s="68" t="s">
        <v>96</v>
      </c>
      <c r="D16" s="57" t="s">
        <v>229</v>
      </c>
      <c r="E16" s="68" t="s">
        <v>218</v>
      </c>
      <c r="F16" s="68" t="s">
        <v>103</v>
      </c>
      <c r="G16" s="65">
        <v>4013871</v>
      </c>
      <c r="H16" s="67">
        <v>1857</v>
      </c>
      <c r="I16" s="110" t="s">
        <v>626</v>
      </c>
      <c r="J16" s="65">
        <v>74537.584470000002</v>
      </c>
      <c r="K16" s="66">
        <v>0.23585257717765645</v>
      </c>
      <c r="L16" s="66">
        <f t="shared" si="0"/>
        <v>7.0864957616164473E-2</v>
      </c>
      <c r="M16" s="66">
        <f>J16/'סכום נכסי הקרן'!$C$41</f>
        <v>3.8592559741591745E-2</v>
      </c>
    </row>
    <row r="17" spans="1:13">
      <c r="A17" s="113" t="s">
        <v>626</v>
      </c>
      <c r="B17" s="110" t="s">
        <v>626</v>
      </c>
      <c r="C17" s="110" t="s">
        <v>626</v>
      </c>
      <c r="D17" s="110" t="s">
        <v>626</v>
      </c>
      <c r="E17" s="110" t="s">
        <v>626</v>
      </c>
      <c r="F17" s="110" t="s">
        <v>626</v>
      </c>
      <c r="G17" s="110" t="s">
        <v>626</v>
      </c>
      <c r="H17" s="110" t="s">
        <v>626</v>
      </c>
      <c r="I17" s="110" t="s">
        <v>626</v>
      </c>
      <c r="J17" s="110" t="s">
        <v>626</v>
      </c>
      <c r="K17" s="110" t="s">
        <v>626</v>
      </c>
      <c r="L17" s="110" t="s">
        <v>626</v>
      </c>
      <c r="M17" s="110" t="s">
        <v>626</v>
      </c>
    </row>
    <row r="18" spans="1:13">
      <c r="A18" s="70" t="s">
        <v>170</v>
      </c>
      <c r="B18" s="111" t="s">
        <v>626</v>
      </c>
      <c r="C18" s="111" t="s">
        <v>626</v>
      </c>
      <c r="D18" s="111" t="s">
        <v>626</v>
      </c>
      <c r="E18" s="111" t="s">
        <v>626</v>
      </c>
      <c r="F18" s="111" t="s">
        <v>626</v>
      </c>
      <c r="G18" s="111" t="s">
        <v>626</v>
      </c>
      <c r="H18" s="111" t="s">
        <v>626</v>
      </c>
      <c r="I18" s="111" t="s">
        <v>626</v>
      </c>
      <c r="J18" s="63">
        <v>332555.38631000009</v>
      </c>
      <c r="K18" s="111" t="s">
        <v>626</v>
      </c>
      <c r="L18" s="64">
        <f t="shared" si="0"/>
        <v>0.31616966827480769</v>
      </c>
      <c r="M18" s="64">
        <f>J18/'סכום נכסי הקרן'!$C$41</f>
        <v>0.17218378761284267</v>
      </c>
    </row>
    <row r="19" spans="1:13">
      <c r="A19" s="60" t="s">
        <v>230</v>
      </c>
      <c r="B19" s="57" t="s">
        <v>231</v>
      </c>
      <c r="C19" s="68" t="s">
        <v>96</v>
      </c>
      <c r="D19" s="57" t="s">
        <v>217</v>
      </c>
      <c r="E19" s="68" t="s">
        <v>232</v>
      </c>
      <c r="F19" s="68" t="s">
        <v>103</v>
      </c>
      <c r="G19" s="65">
        <v>22538232</v>
      </c>
      <c r="H19" s="67">
        <v>363.77</v>
      </c>
      <c r="I19" s="110" t="s">
        <v>626</v>
      </c>
      <c r="J19" s="65">
        <v>81987.326549999998</v>
      </c>
      <c r="K19" s="66">
        <v>0.19571117333007088</v>
      </c>
      <c r="L19" s="66">
        <f t="shared" si="0"/>
        <v>7.7947634905808014E-2</v>
      </c>
      <c r="M19" s="66">
        <f>J19/'סכום נכסי הקרן'!$C$41</f>
        <v>4.2449736202650329E-2</v>
      </c>
    </row>
    <row r="20" spans="1:13">
      <c r="A20" s="60" t="s">
        <v>233</v>
      </c>
      <c r="B20" s="57" t="s">
        <v>234</v>
      </c>
      <c r="C20" s="68" t="s">
        <v>96</v>
      </c>
      <c r="D20" s="57" t="s">
        <v>217</v>
      </c>
      <c r="E20" s="68" t="s">
        <v>232</v>
      </c>
      <c r="F20" s="68" t="s">
        <v>103</v>
      </c>
      <c r="G20" s="65">
        <v>8461355</v>
      </c>
      <c r="H20" s="67">
        <v>381</v>
      </c>
      <c r="I20" s="110" t="s">
        <v>626</v>
      </c>
      <c r="J20" s="65">
        <v>32237.762549999999</v>
      </c>
      <c r="K20" s="66">
        <v>0.28093196439335916</v>
      </c>
      <c r="L20" s="66">
        <f t="shared" si="0"/>
        <v>3.0649338759632119E-2</v>
      </c>
      <c r="M20" s="66">
        <f>J20/'סכום נכסי הקרן'!$C$41</f>
        <v>1.6691415290588957E-2</v>
      </c>
    </row>
    <row r="21" spans="1:13">
      <c r="A21" s="60" t="s">
        <v>235</v>
      </c>
      <c r="B21" s="57" t="s">
        <v>236</v>
      </c>
      <c r="C21" s="68" t="s">
        <v>96</v>
      </c>
      <c r="D21" s="57" t="s">
        <v>223</v>
      </c>
      <c r="E21" s="68" t="s">
        <v>232</v>
      </c>
      <c r="F21" s="68" t="s">
        <v>103</v>
      </c>
      <c r="G21" s="65">
        <v>19752666</v>
      </c>
      <c r="H21" s="67">
        <v>352.68</v>
      </c>
      <c r="I21" s="110" t="s">
        <v>626</v>
      </c>
      <c r="J21" s="65">
        <v>69663.702449999997</v>
      </c>
      <c r="K21" s="66">
        <v>0.18404007279698523</v>
      </c>
      <c r="L21" s="66">
        <f t="shared" si="0"/>
        <v>6.6231222229790387E-2</v>
      </c>
      <c r="M21" s="66">
        <f>J21/'סכום נכסי הקרן'!$C$41</f>
        <v>3.6069059894262713E-2</v>
      </c>
    </row>
    <row r="22" spans="1:13">
      <c r="A22" s="60" t="s">
        <v>237</v>
      </c>
      <c r="B22" s="57" t="s">
        <v>238</v>
      </c>
      <c r="C22" s="68" t="s">
        <v>96</v>
      </c>
      <c r="D22" s="57" t="s">
        <v>226</v>
      </c>
      <c r="E22" s="68" t="s">
        <v>232</v>
      </c>
      <c r="F22" s="68" t="s">
        <v>103</v>
      </c>
      <c r="G22" s="65">
        <v>635999</v>
      </c>
      <c r="H22" s="67">
        <v>3810.34</v>
      </c>
      <c r="I22" s="110" t="s">
        <v>626</v>
      </c>
      <c r="J22" s="65">
        <v>24233.72436</v>
      </c>
      <c r="K22" s="66">
        <v>0.16932438929974669</v>
      </c>
      <c r="L22" s="66">
        <f t="shared" si="0"/>
        <v>2.303967671966084E-2</v>
      </c>
      <c r="M22" s="66">
        <f>J22/'סכום נכסי הקרן'!$C$41</f>
        <v>1.2547246624298439E-2</v>
      </c>
    </row>
    <row r="23" spans="1:13">
      <c r="A23" s="60" t="s">
        <v>239</v>
      </c>
      <c r="B23" s="57" t="s">
        <v>240</v>
      </c>
      <c r="C23" s="68" t="s">
        <v>96</v>
      </c>
      <c r="D23" s="57" t="s">
        <v>226</v>
      </c>
      <c r="E23" s="68" t="s">
        <v>232</v>
      </c>
      <c r="F23" s="68" t="s">
        <v>103</v>
      </c>
      <c r="G23" s="65">
        <v>39927241</v>
      </c>
      <c r="H23" s="67">
        <v>107.73</v>
      </c>
      <c r="I23" s="110" t="s">
        <v>626</v>
      </c>
      <c r="J23" s="65">
        <v>43013.616729999994</v>
      </c>
      <c r="K23" s="66">
        <v>0.20451256999699721</v>
      </c>
      <c r="L23" s="66">
        <f t="shared" si="0"/>
        <v>4.0894243463392883E-2</v>
      </c>
      <c r="M23" s="66">
        <f>J23/'סכום נכסי הקרן'!$C$41</f>
        <v>2.2270718660363571E-2</v>
      </c>
    </row>
    <row r="24" spans="1:13">
      <c r="A24" s="60" t="s">
        <v>241</v>
      </c>
      <c r="B24" s="57" t="s">
        <v>242</v>
      </c>
      <c r="C24" s="68" t="s">
        <v>96</v>
      </c>
      <c r="D24" s="57" t="s">
        <v>229</v>
      </c>
      <c r="E24" s="68" t="s">
        <v>232</v>
      </c>
      <c r="F24" s="68" t="s">
        <v>103</v>
      </c>
      <c r="G24" s="65">
        <v>8517557</v>
      </c>
      <c r="H24" s="67">
        <v>382.52</v>
      </c>
      <c r="I24" s="110" t="s">
        <v>626</v>
      </c>
      <c r="J24" s="65">
        <v>32581.359039999999</v>
      </c>
      <c r="K24" s="66">
        <v>0.23052681255855659</v>
      </c>
      <c r="L24" s="66">
        <f t="shared" si="0"/>
        <v>3.0976005512707714E-2</v>
      </c>
      <c r="M24" s="66">
        <f>J24/'סכום נכסי הקרן'!$C$41</f>
        <v>1.6869315717086723E-2</v>
      </c>
    </row>
    <row r="25" spans="1:13">
      <c r="A25" s="60" t="s">
        <v>243</v>
      </c>
      <c r="B25" s="57" t="s">
        <v>244</v>
      </c>
      <c r="C25" s="68" t="s">
        <v>96</v>
      </c>
      <c r="D25" s="57" t="s">
        <v>229</v>
      </c>
      <c r="E25" s="68" t="s">
        <v>232</v>
      </c>
      <c r="F25" s="68" t="s">
        <v>103</v>
      </c>
      <c r="G25" s="65">
        <v>1282693</v>
      </c>
      <c r="H25" s="67">
        <v>3807.45</v>
      </c>
      <c r="I25" s="110" t="s">
        <v>626</v>
      </c>
      <c r="J25" s="65">
        <v>48837.894630000003</v>
      </c>
      <c r="K25" s="66">
        <v>0.41319665910300368</v>
      </c>
      <c r="L25" s="66">
        <f t="shared" si="0"/>
        <v>4.6431546683815633E-2</v>
      </c>
      <c r="M25" s="66">
        <f>J25/'סכום נכסי הקרן'!$C$41</f>
        <v>2.5286295223591888E-2</v>
      </c>
    </row>
    <row r="26" spans="1:13">
      <c r="A26" s="113" t="s">
        <v>626</v>
      </c>
      <c r="B26" s="110" t="s">
        <v>626</v>
      </c>
      <c r="C26" s="110" t="s">
        <v>626</v>
      </c>
      <c r="D26" s="110" t="s">
        <v>626</v>
      </c>
      <c r="E26" s="110" t="s">
        <v>626</v>
      </c>
      <c r="F26" s="110" t="s">
        <v>626</v>
      </c>
      <c r="G26" s="110" t="s">
        <v>626</v>
      </c>
      <c r="H26" s="110" t="s">
        <v>626</v>
      </c>
      <c r="I26" s="110" t="s">
        <v>626</v>
      </c>
      <c r="J26" s="110" t="s">
        <v>626</v>
      </c>
      <c r="K26" s="110" t="s">
        <v>626</v>
      </c>
      <c r="L26" s="110" t="s">
        <v>626</v>
      </c>
      <c r="M26" s="110" t="s">
        <v>626</v>
      </c>
    </row>
    <row r="27" spans="1:13">
      <c r="A27" s="55" t="s">
        <v>146</v>
      </c>
      <c r="B27" s="111" t="s">
        <v>626</v>
      </c>
      <c r="C27" s="111" t="s">
        <v>626</v>
      </c>
      <c r="D27" s="111" t="s">
        <v>626</v>
      </c>
      <c r="E27" s="111" t="s">
        <v>626</v>
      </c>
      <c r="F27" s="111" t="s">
        <v>626</v>
      </c>
      <c r="G27" s="111" t="s">
        <v>626</v>
      </c>
      <c r="H27" s="111" t="s">
        <v>626</v>
      </c>
      <c r="I27" s="63">
        <v>22.40071</v>
      </c>
      <c r="J27" s="63">
        <v>393233.484809999</v>
      </c>
      <c r="K27" s="111" t="s">
        <v>626</v>
      </c>
      <c r="L27" s="64">
        <f t="shared" si="0"/>
        <v>0.373858026557501</v>
      </c>
      <c r="M27" s="64">
        <f>J27/'סכום נכסי הקרן'!$C$41</f>
        <v>0.20360046361620709</v>
      </c>
    </row>
    <row r="28" spans="1:13">
      <c r="A28" s="70" t="s">
        <v>171</v>
      </c>
      <c r="B28" s="111" t="s">
        <v>626</v>
      </c>
      <c r="C28" s="111" t="s">
        <v>626</v>
      </c>
      <c r="D28" s="111" t="s">
        <v>626</v>
      </c>
      <c r="E28" s="111" t="s">
        <v>626</v>
      </c>
      <c r="F28" s="111" t="s">
        <v>626</v>
      </c>
      <c r="G28" s="111" t="s">
        <v>626</v>
      </c>
      <c r="H28" s="111" t="s">
        <v>626</v>
      </c>
      <c r="I28" s="111" t="s">
        <v>626</v>
      </c>
      <c r="J28" s="63">
        <v>297803.46742999897</v>
      </c>
      <c r="K28" s="111" t="s">
        <v>626</v>
      </c>
      <c r="L28" s="64">
        <f t="shared" si="0"/>
        <v>0.2831300510666212</v>
      </c>
      <c r="M28" s="64">
        <f>J28/'סכום נכסי הקרן'!$C$41</f>
        <v>0.15419064341521729</v>
      </c>
    </row>
    <row r="29" spans="1:13">
      <c r="A29" s="60" t="s">
        <v>245</v>
      </c>
      <c r="B29" s="57" t="s">
        <v>246</v>
      </c>
      <c r="C29" s="68" t="s">
        <v>26</v>
      </c>
      <c r="D29" s="110" t="s">
        <v>626</v>
      </c>
      <c r="E29" s="68" t="s">
        <v>218</v>
      </c>
      <c r="F29" s="68" t="s">
        <v>102</v>
      </c>
      <c r="G29" s="65">
        <v>29460</v>
      </c>
      <c r="H29" s="67">
        <v>9236</v>
      </c>
      <c r="I29" s="110" t="s">
        <v>626</v>
      </c>
      <c r="J29" s="65">
        <v>9868.7971500000003</v>
      </c>
      <c r="K29" s="66">
        <v>6.5079965848260696E-4</v>
      </c>
      <c r="L29" s="66">
        <f t="shared" si="0"/>
        <v>9.3825403215038565E-3</v>
      </c>
      <c r="M29" s="66">
        <f>J29/'סכום נכסי הקרן'!$C$41</f>
        <v>5.1096657652263382E-3</v>
      </c>
    </row>
    <row r="30" spans="1:13">
      <c r="A30" s="60" t="s">
        <v>247</v>
      </c>
      <c r="B30" s="57" t="s">
        <v>248</v>
      </c>
      <c r="C30" s="68" t="s">
        <v>98</v>
      </c>
      <c r="D30" s="110" t="s">
        <v>626</v>
      </c>
      <c r="E30" s="68" t="s">
        <v>218</v>
      </c>
      <c r="F30" s="68" t="s">
        <v>111</v>
      </c>
      <c r="G30" s="65">
        <v>426314</v>
      </c>
      <c r="H30" s="67">
        <v>249950</v>
      </c>
      <c r="I30" s="110" t="s">
        <v>626</v>
      </c>
      <c r="J30" s="65">
        <v>27318.065340000001</v>
      </c>
      <c r="K30" s="66">
        <v>1.1766770304642899E-4</v>
      </c>
      <c r="L30" s="66">
        <f t="shared" si="0"/>
        <v>2.5972045596055947E-2</v>
      </c>
      <c r="M30" s="66">
        <f>J30/'סכום נכסי הקרן'!$C$41</f>
        <v>1.4144194182774768E-2</v>
      </c>
    </row>
    <row r="31" spans="1:13">
      <c r="A31" s="60" t="s">
        <v>249</v>
      </c>
      <c r="B31" s="57" t="s">
        <v>250</v>
      </c>
      <c r="C31" s="68" t="s">
        <v>26</v>
      </c>
      <c r="D31" s="110" t="s">
        <v>626</v>
      </c>
      <c r="E31" s="68" t="s">
        <v>218</v>
      </c>
      <c r="F31" s="68" t="s">
        <v>110</v>
      </c>
      <c r="G31" s="65">
        <v>30836</v>
      </c>
      <c r="H31" s="67">
        <v>5340</v>
      </c>
      <c r="I31" s="110" t="s">
        <v>626</v>
      </c>
      <c r="J31" s="65">
        <v>4510.3182000000006</v>
      </c>
      <c r="K31" s="66">
        <v>4.4163678762830359E-4</v>
      </c>
      <c r="L31" s="66">
        <f t="shared" si="0"/>
        <v>4.2880851365267652E-3</v>
      </c>
      <c r="M31" s="66">
        <f>J31/'סכום נכסי הקרן'!$C$41</f>
        <v>2.3352611414064056E-3</v>
      </c>
    </row>
    <row r="32" spans="1:13">
      <c r="A32" s="60" t="s">
        <v>251</v>
      </c>
      <c r="B32" s="57" t="s">
        <v>252</v>
      </c>
      <c r="C32" s="68" t="s">
        <v>26</v>
      </c>
      <c r="D32" s="110" t="s">
        <v>626</v>
      </c>
      <c r="E32" s="68" t="s">
        <v>218</v>
      </c>
      <c r="F32" s="68" t="s">
        <v>104</v>
      </c>
      <c r="G32" s="65">
        <v>399373</v>
      </c>
      <c r="H32" s="67">
        <v>2972.5</v>
      </c>
      <c r="I32" s="110" t="s">
        <v>626</v>
      </c>
      <c r="J32" s="65">
        <v>47623.157520002002</v>
      </c>
      <c r="K32" s="66">
        <v>1.6539440683031818E-3</v>
      </c>
      <c r="L32" s="66">
        <f t="shared" si="0"/>
        <v>4.5276662279835025E-2</v>
      </c>
      <c r="M32" s="66">
        <f>J32/'סכום נכסי הקרן'!$C$41</f>
        <v>2.4657353263354435E-2</v>
      </c>
    </row>
    <row r="33" spans="1:13">
      <c r="A33" s="60" t="s">
        <v>253</v>
      </c>
      <c r="B33" s="57" t="s">
        <v>254</v>
      </c>
      <c r="C33" s="68" t="s">
        <v>26</v>
      </c>
      <c r="D33" s="110" t="s">
        <v>626</v>
      </c>
      <c r="E33" s="68" t="s">
        <v>218</v>
      </c>
      <c r="F33" s="68" t="s">
        <v>102</v>
      </c>
      <c r="G33" s="65">
        <v>640000</v>
      </c>
      <c r="H33" s="67">
        <v>772.45</v>
      </c>
      <c r="I33" s="110" t="s">
        <v>626</v>
      </c>
      <c r="J33" s="65">
        <v>17930.727360000001</v>
      </c>
      <c r="K33" s="66">
        <v>1.3596027621417795E-3</v>
      </c>
      <c r="L33" s="66">
        <f t="shared" si="0"/>
        <v>1.7047241917328537E-2</v>
      </c>
      <c r="M33" s="66">
        <f>J33/'סכום נכסי הקרן'!$C$41</f>
        <v>9.283808588263387E-3</v>
      </c>
    </row>
    <row r="34" spans="1:13">
      <c r="A34" s="60" t="s">
        <v>255</v>
      </c>
      <c r="B34" s="57" t="s">
        <v>256</v>
      </c>
      <c r="C34" s="68" t="s">
        <v>97</v>
      </c>
      <c r="D34" s="110" t="s">
        <v>626</v>
      </c>
      <c r="E34" s="68" t="s">
        <v>218</v>
      </c>
      <c r="F34" s="68" t="s">
        <v>102</v>
      </c>
      <c r="G34" s="65">
        <v>36358</v>
      </c>
      <c r="H34" s="67">
        <v>93137</v>
      </c>
      <c r="I34" s="110" t="s">
        <v>626</v>
      </c>
      <c r="J34" s="65">
        <v>122820.19592</v>
      </c>
      <c r="K34" s="66">
        <v>1.9061318907168524E-3</v>
      </c>
      <c r="L34" s="66">
        <f t="shared" si="0"/>
        <v>0.11676858111471097</v>
      </c>
      <c r="M34" s="66">
        <f>J34/'סכום נכסי הקרן'!$C$41</f>
        <v>6.3591351694853263E-2</v>
      </c>
    </row>
    <row r="35" spans="1:13">
      <c r="A35" s="60" t="s">
        <v>257</v>
      </c>
      <c r="B35" s="57" t="s">
        <v>258</v>
      </c>
      <c r="C35" s="68" t="s">
        <v>100</v>
      </c>
      <c r="D35" s="110" t="s">
        <v>626</v>
      </c>
      <c r="E35" s="68" t="s">
        <v>218</v>
      </c>
      <c r="F35" s="68" t="s">
        <v>102</v>
      </c>
      <c r="G35" s="65">
        <v>168951.00000000003</v>
      </c>
      <c r="H35" s="67">
        <v>10158</v>
      </c>
      <c r="I35" s="110" t="s">
        <v>626</v>
      </c>
      <c r="J35" s="65">
        <v>62246.728439996994</v>
      </c>
      <c r="K35" s="66">
        <v>1.1698178397722558E-2</v>
      </c>
      <c r="L35" s="66">
        <f t="shared" si="0"/>
        <v>5.9179698456966731E-2</v>
      </c>
      <c r="M35" s="66">
        <f>J35/'סכום נכסי הקרן'!$C$41</f>
        <v>3.2228849420336228E-2</v>
      </c>
    </row>
    <row r="36" spans="1:13">
      <c r="A36" s="60" t="s">
        <v>259</v>
      </c>
      <c r="B36" s="57" t="s">
        <v>260</v>
      </c>
      <c r="C36" s="68" t="s">
        <v>99</v>
      </c>
      <c r="D36" s="110" t="s">
        <v>626</v>
      </c>
      <c r="E36" s="68" t="s">
        <v>218</v>
      </c>
      <c r="F36" s="68" t="s">
        <v>106</v>
      </c>
      <c r="G36" s="65">
        <v>23473</v>
      </c>
      <c r="H36" s="67">
        <v>9441</v>
      </c>
      <c r="I36" s="110" t="s">
        <v>626</v>
      </c>
      <c r="J36" s="65">
        <v>5485.4775</v>
      </c>
      <c r="K36" s="66">
        <v>1.5684572102815875E-4</v>
      </c>
      <c r="L36" s="66">
        <f t="shared" si="0"/>
        <v>5.2151962436934041E-3</v>
      </c>
      <c r="M36" s="66">
        <f>J36/'סכום נכסי הקרן'!$C$41</f>
        <v>2.8401593590024659E-3</v>
      </c>
    </row>
    <row r="37" spans="1:13">
      <c r="A37" s="113" t="s">
        <v>626</v>
      </c>
      <c r="B37" s="110" t="s">
        <v>626</v>
      </c>
      <c r="C37" s="110" t="s">
        <v>626</v>
      </c>
      <c r="D37" s="110" t="s">
        <v>626</v>
      </c>
      <c r="E37" s="110" t="s">
        <v>626</v>
      </c>
      <c r="F37" s="110" t="s">
        <v>626</v>
      </c>
      <c r="G37" s="110" t="s">
        <v>626</v>
      </c>
      <c r="H37" s="110" t="s">
        <v>626</v>
      </c>
      <c r="I37" s="110" t="s">
        <v>626</v>
      </c>
      <c r="J37" s="110" t="s">
        <v>626</v>
      </c>
      <c r="K37" s="110" t="s">
        <v>626</v>
      </c>
      <c r="L37" s="110" t="s">
        <v>626</v>
      </c>
      <c r="M37" s="110" t="s">
        <v>626</v>
      </c>
    </row>
    <row r="38" spans="1:13">
      <c r="A38" s="70" t="s">
        <v>172</v>
      </c>
      <c r="B38" s="111" t="s">
        <v>626</v>
      </c>
      <c r="C38" s="111" t="s">
        <v>626</v>
      </c>
      <c r="D38" s="111" t="s">
        <v>626</v>
      </c>
      <c r="E38" s="111" t="s">
        <v>626</v>
      </c>
      <c r="F38" s="111" t="s">
        <v>626</v>
      </c>
      <c r="G38" s="111" t="s">
        <v>626</v>
      </c>
      <c r="H38" s="111" t="s">
        <v>626</v>
      </c>
      <c r="I38" s="63">
        <v>22.40071</v>
      </c>
      <c r="J38" s="63">
        <v>95430.01737999999</v>
      </c>
      <c r="K38" s="111" t="s">
        <v>626</v>
      </c>
      <c r="L38" s="64">
        <f t="shared" si="0"/>
        <v>9.0727975490879728E-2</v>
      </c>
      <c r="M38" s="64">
        <f>J38/'סכום נכסי הקרן'!$C$41</f>
        <v>4.9409820200989781E-2</v>
      </c>
    </row>
    <row r="39" spans="1:13">
      <c r="A39" s="60" t="s">
        <v>261</v>
      </c>
      <c r="B39" s="57" t="s">
        <v>262</v>
      </c>
      <c r="C39" s="68" t="s">
        <v>26</v>
      </c>
      <c r="D39" s="110" t="s">
        <v>626</v>
      </c>
      <c r="E39" s="68" t="s">
        <v>232</v>
      </c>
      <c r="F39" s="68" t="s">
        <v>104</v>
      </c>
      <c r="G39" s="65">
        <v>5680</v>
      </c>
      <c r="H39" s="67">
        <v>23861.64</v>
      </c>
      <c r="I39" s="110" t="s">
        <v>626</v>
      </c>
      <c r="J39" s="65">
        <v>5437.0865599999997</v>
      </c>
      <c r="K39" s="66">
        <v>5.8467613265560311E-3</v>
      </c>
      <c r="L39" s="66">
        <f t="shared" si="0"/>
        <v>5.1691896292251479E-3</v>
      </c>
      <c r="M39" s="66">
        <f>J39/'סכום נכסי הקרן'!$C$41</f>
        <v>2.8151044788882135E-3</v>
      </c>
    </row>
    <row r="40" spans="1:13">
      <c r="A40" s="60" t="s">
        <v>263</v>
      </c>
      <c r="B40" s="57" t="s">
        <v>264</v>
      </c>
      <c r="C40" s="68" t="s">
        <v>97</v>
      </c>
      <c r="D40" s="110" t="s">
        <v>626</v>
      </c>
      <c r="E40" s="68" t="s">
        <v>232</v>
      </c>
      <c r="F40" s="68" t="s">
        <v>102</v>
      </c>
      <c r="G40" s="65">
        <v>18881</v>
      </c>
      <c r="H40" s="67">
        <v>8748</v>
      </c>
      <c r="I40" s="110" t="s">
        <v>626</v>
      </c>
      <c r="J40" s="65">
        <v>5990.7517400000006</v>
      </c>
      <c r="K40" s="66">
        <v>2.3573347995978259E-3</v>
      </c>
      <c r="L40" s="66">
        <f t="shared" si="0"/>
        <v>5.6955745368288775E-3</v>
      </c>
      <c r="M40" s="66">
        <f>J40/'סכום נכסי הקרן'!$C$41</f>
        <v>3.1017700139725863E-3</v>
      </c>
    </row>
    <row r="41" spans="1:13">
      <c r="A41" s="60" t="s">
        <v>265</v>
      </c>
      <c r="B41" s="57" t="s">
        <v>266</v>
      </c>
      <c r="C41" s="68" t="s">
        <v>97</v>
      </c>
      <c r="D41" s="110" t="s">
        <v>626</v>
      </c>
      <c r="E41" s="68" t="s">
        <v>232</v>
      </c>
      <c r="F41" s="68" t="s">
        <v>102</v>
      </c>
      <c r="G41" s="65">
        <v>39403</v>
      </c>
      <c r="H41" s="67">
        <v>9324</v>
      </c>
      <c r="I41" s="110" t="s">
        <v>626</v>
      </c>
      <c r="J41" s="65">
        <v>13325.36486</v>
      </c>
      <c r="K41" s="66">
        <v>1.0562881797993725E-3</v>
      </c>
      <c r="L41" s="66">
        <f t="shared" si="0"/>
        <v>1.2668795517567263E-2</v>
      </c>
      <c r="M41" s="66">
        <f>J41/'סכום נכסי הקרן'!$C$41</f>
        <v>6.8993373355831977E-3</v>
      </c>
    </row>
    <row r="42" spans="1:13">
      <c r="A42" s="60" t="s">
        <v>267</v>
      </c>
      <c r="B42" s="57" t="s">
        <v>268</v>
      </c>
      <c r="C42" s="68" t="s">
        <v>97</v>
      </c>
      <c r="D42" s="110" t="s">
        <v>626</v>
      </c>
      <c r="E42" s="68" t="s">
        <v>232</v>
      </c>
      <c r="F42" s="68" t="s">
        <v>104</v>
      </c>
      <c r="G42" s="65">
        <v>9793</v>
      </c>
      <c r="H42" s="67">
        <v>9430</v>
      </c>
      <c r="I42" s="110" t="s">
        <v>626</v>
      </c>
      <c r="J42" s="65">
        <v>3704.6319600000002</v>
      </c>
      <c r="K42" s="66">
        <v>1.6412793505219788E-4</v>
      </c>
      <c r="L42" s="66">
        <f t="shared" si="0"/>
        <v>3.5220967877561313E-3</v>
      </c>
      <c r="M42" s="66">
        <f>J42/'סכום נכסי הקרן'!$C$41</f>
        <v>1.9181092498973241E-3</v>
      </c>
    </row>
    <row r="43" spans="1:13">
      <c r="A43" s="60" t="s">
        <v>269</v>
      </c>
      <c r="B43" s="57" t="s">
        <v>270</v>
      </c>
      <c r="C43" s="68" t="s">
        <v>97</v>
      </c>
      <c r="D43" s="110" t="s">
        <v>626</v>
      </c>
      <c r="E43" s="68" t="s">
        <v>232</v>
      </c>
      <c r="F43" s="68" t="s">
        <v>102</v>
      </c>
      <c r="G43" s="65">
        <v>87504</v>
      </c>
      <c r="H43" s="67">
        <v>10445</v>
      </c>
      <c r="I43" s="110" t="s">
        <v>626</v>
      </c>
      <c r="J43" s="65">
        <v>33150.028489999997</v>
      </c>
      <c r="K43" s="66">
        <v>1.8722937498459439E-3</v>
      </c>
      <c r="L43" s="66">
        <f t="shared" si="0"/>
        <v>3.1516655397707365E-2</v>
      </c>
      <c r="M43" s="66">
        <f>J43/'סכום נכסי הקרן'!$C$41</f>
        <v>1.7163749858981624E-2</v>
      </c>
    </row>
    <row r="44" spans="1:13">
      <c r="A44" s="60" t="s">
        <v>271</v>
      </c>
      <c r="B44" s="57" t="s">
        <v>272</v>
      </c>
      <c r="C44" s="68" t="s">
        <v>97</v>
      </c>
      <c r="D44" s="110" t="s">
        <v>626</v>
      </c>
      <c r="E44" s="68" t="s">
        <v>232</v>
      </c>
      <c r="F44" s="68" t="s">
        <v>102</v>
      </c>
      <c r="G44" s="65">
        <v>12021</v>
      </c>
      <c r="H44" s="67">
        <v>17604</v>
      </c>
      <c r="I44" s="110" t="s">
        <v>626</v>
      </c>
      <c r="J44" s="65">
        <v>7675.3734000000004</v>
      </c>
      <c r="K44" s="66">
        <v>4.6400511490273574E-4</v>
      </c>
      <c r="L44" s="66">
        <f t="shared" si="0"/>
        <v>7.2971912699713514E-3</v>
      </c>
      <c r="M44" s="66">
        <f>J44/'סכום נכסי הקרן'!$C$41</f>
        <v>3.9739992727795487E-3</v>
      </c>
    </row>
    <row r="45" spans="1:13">
      <c r="A45" s="60" t="s">
        <v>273</v>
      </c>
      <c r="B45" s="57" t="s">
        <v>274</v>
      </c>
      <c r="C45" s="68" t="s">
        <v>275</v>
      </c>
      <c r="D45" s="110" t="s">
        <v>626</v>
      </c>
      <c r="E45" s="68" t="s">
        <v>232</v>
      </c>
      <c r="F45" s="68" t="s">
        <v>102</v>
      </c>
      <c r="G45" s="65">
        <v>17646</v>
      </c>
      <c r="H45" s="67">
        <v>9726</v>
      </c>
      <c r="I45" s="65">
        <v>22.40071</v>
      </c>
      <c r="J45" s="65">
        <v>6247.2393200000006</v>
      </c>
      <c r="K45" s="66">
        <v>1.6600188146754468E-3</v>
      </c>
      <c r="L45" s="66">
        <f t="shared" si="0"/>
        <v>5.9394244229636784E-3</v>
      </c>
      <c r="M45" s="66">
        <f>J45/'סכום נכסי הקרן'!$C$41</f>
        <v>3.234568954594418E-3</v>
      </c>
    </row>
    <row r="46" spans="1:13">
      <c r="A46" s="60" t="s">
        <v>276</v>
      </c>
      <c r="B46" s="57" t="s">
        <v>277</v>
      </c>
      <c r="C46" s="68" t="s">
        <v>275</v>
      </c>
      <c r="D46" s="110" t="s">
        <v>626</v>
      </c>
      <c r="E46" s="68" t="s">
        <v>232</v>
      </c>
      <c r="F46" s="68" t="s">
        <v>102</v>
      </c>
      <c r="G46" s="65">
        <v>44115</v>
      </c>
      <c r="H46" s="67">
        <v>9473</v>
      </c>
      <c r="I46" s="110" t="s">
        <v>626</v>
      </c>
      <c r="J46" s="65">
        <v>15157.283599999999</v>
      </c>
      <c r="K46" s="66">
        <v>5.0202217125186509E-4</v>
      </c>
      <c r="L46" s="66">
        <f t="shared" si="0"/>
        <v>1.4410451687262528E-2</v>
      </c>
      <c r="M46" s="66">
        <f>J46/'סכום נכסי הקרן'!$C$41</f>
        <v>7.8478310910207148E-3</v>
      </c>
    </row>
    <row r="47" spans="1:13">
      <c r="A47" s="60" t="s">
        <v>278</v>
      </c>
      <c r="B47" s="57" t="s">
        <v>279</v>
      </c>
      <c r="C47" s="68" t="s">
        <v>275</v>
      </c>
      <c r="D47" s="110" t="s">
        <v>626</v>
      </c>
      <c r="E47" s="68" t="s">
        <v>232</v>
      </c>
      <c r="F47" s="68" t="s">
        <v>102</v>
      </c>
      <c r="G47" s="65">
        <v>39826</v>
      </c>
      <c r="H47" s="67">
        <v>3283</v>
      </c>
      <c r="I47" s="110" t="s">
        <v>626</v>
      </c>
      <c r="J47" s="65">
        <v>4742.2574500000001</v>
      </c>
      <c r="K47" s="66">
        <v>1.7376085291980189E-4</v>
      </c>
      <c r="L47" s="66">
        <f t="shared" si="0"/>
        <v>4.5085962415973924E-3</v>
      </c>
      <c r="M47" s="66">
        <f>J47/'סכום נכסי הקרן'!$C$41</f>
        <v>2.4553499452721604E-3</v>
      </c>
    </row>
    <row r="48" spans="1:13">
      <c r="A48" s="117" t="s">
        <v>626</v>
      </c>
      <c r="B48" s="117" t="s">
        <v>626</v>
      </c>
      <c r="C48" s="118" t="s">
        <v>626</v>
      </c>
      <c r="D48" s="118" t="s">
        <v>626</v>
      </c>
      <c r="E48" s="118" t="s">
        <v>626</v>
      </c>
      <c r="F48" s="118" t="s">
        <v>626</v>
      </c>
      <c r="G48" s="118" t="s">
        <v>626</v>
      </c>
      <c r="H48" s="118" t="s">
        <v>626</v>
      </c>
      <c r="I48" s="118" t="s">
        <v>626</v>
      </c>
      <c r="J48" s="118" t="s">
        <v>626</v>
      </c>
      <c r="K48" s="118" t="s">
        <v>626</v>
      </c>
      <c r="L48" s="118" t="s">
        <v>626</v>
      </c>
      <c r="M48" s="118" t="s">
        <v>626</v>
      </c>
    </row>
    <row r="49" spans="1:13">
      <c r="A49" s="117" t="s">
        <v>626</v>
      </c>
      <c r="B49" s="117" t="s">
        <v>626</v>
      </c>
      <c r="C49" s="118" t="s">
        <v>626</v>
      </c>
      <c r="D49" s="118" t="s">
        <v>626</v>
      </c>
      <c r="E49" s="118" t="s">
        <v>626</v>
      </c>
      <c r="F49" s="118" t="s">
        <v>626</v>
      </c>
      <c r="G49" s="118" t="s">
        <v>626</v>
      </c>
      <c r="H49" s="118" t="s">
        <v>626</v>
      </c>
      <c r="I49" s="118" t="s">
        <v>626</v>
      </c>
      <c r="J49" s="118" t="s">
        <v>626</v>
      </c>
      <c r="K49" s="118" t="s">
        <v>626</v>
      </c>
      <c r="L49" s="118" t="s">
        <v>626</v>
      </c>
      <c r="M49" s="118" t="s">
        <v>626</v>
      </c>
    </row>
    <row r="50" spans="1:13">
      <c r="A50" s="117" t="s">
        <v>626</v>
      </c>
      <c r="B50" s="117" t="s">
        <v>626</v>
      </c>
      <c r="C50" s="118" t="s">
        <v>626</v>
      </c>
      <c r="D50" s="118" t="s">
        <v>626</v>
      </c>
      <c r="E50" s="118" t="s">
        <v>626</v>
      </c>
      <c r="F50" s="118" t="s">
        <v>626</v>
      </c>
      <c r="G50" s="118" t="s">
        <v>626</v>
      </c>
      <c r="H50" s="118" t="s">
        <v>626</v>
      </c>
      <c r="I50" s="118" t="s">
        <v>626</v>
      </c>
      <c r="J50" s="118" t="s">
        <v>626</v>
      </c>
      <c r="K50" s="118" t="s">
        <v>626</v>
      </c>
      <c r="L50" s="118" t="s">
        <v>626</v>
      </c>
      <c r="M50" s="118" t="s">
        <v>626</v>
      </c>
    </row>
    <row r="51" spans="1:13">
      <c r="A51" s="87" t="s">
        <v>166</v>
      </c>
      <c r="B51" s="117" t="s">
        <v>626</v>
      </c>
      <c r="C51" s="118" t="s">
        <v>626</v>
      </c>
      <c r="D51" s="118" t="s">
        <v>626</v>
      </c>
      <c r="E51" s="118" t="s">
        <v>626</v>
      </c>
      <c r="F51" s="118" t="s">
        <v>626</v>
      </c>
      <c r="G51" s="118" t="s">
        <v>626</v>
      </c>
      <c r="H51" s="118" t="s">
        <v>626</v>
      </c>
      <c r="I51" s="118" t="s">
        <v>626</v>
      </c>
      <c r="J51" s="118" t="s">
        <v>626</v>
      </c>
      <c r="K51" s="118" t="s">
        <v>626</v>
      </c>
      <c r="L51" s="118" t="s">
        <v>626</v>
      </c>
      <c r="M51" s="118" t="s">
        <v>626</v>
      </c>
    </row>
    <row r="52" spans="1:13">
      <c r="A52" s="87" t="s">
        <v>88</v>
      </c>
      <c r="B52" s="117" t="s">
        <v>626</v>
      </c>
      <c r="C52" s="118" t="s">
        <v>626</v>
      </c>
      <c r="D52" s="118" t="s">
        <v>626</v>
      </c>
      <c r="E52" s="118" t="s">
        <v>626</v>
      </c>
      <c r="F52" s="118" t="s">
        <v>626</v>
      </c>
      <c r="G52" s="118" t="s">
        <v>626</v>
      </c>
      <c r="H52" s="118" t="s">
        <v>626</v>
      </c>
      <c r="I52" s="118" t="s">
        <v>626</v>
      </c>
      <c r="J52" s="118" t="s">
        <v>626</v>
      </c>
      <c r="K52" s="118" t="s">
        <v>626</v>
      </c>
      <c r="L52" s="118" t="s">
        <v>626</v>
      </c>
      <c r="M52" s="118" t="s">
        <v>626</v>
      </c>
    </row>
    <row r="53" spans="1:13">
      <c r="A53" s="87" t="s">
        <v>149</v>
      </c>
      <c r="B53" s="117" t="s">
        <v>626</v>
      </c>
      <c r="C53" s="118" t="s">
        <v>626</v>
      </c>
      <c r="D53" s="118" t="s">
        <v>626</v>
      </c>
      <c r="E53" s="118" t="s">
        <v>626</v>
      </c>
      <c r="F53" s="118" t="s">
        <v>626</v>
      </c>
      <c r="G53" s="118" t="s">
        <v>626</v>
      </c>
      <c r="H53" s="118" t="s">
        <v>626</v>
      </c>
      <c r="I53" s="118" t="s">
        <v>626</v>
      </c>
      <c r="J53" s="118" t="s">
        <v>626</v>
      </c>
      <c r="K53" s="118" t="s">
        <v>626</v>
      </c>
      <c r="L53" s="118" t="s">
        <v>626</v>
      </c>
      <c r="M53" s="118" t="s">
        <v>626</v>
      </c>
    </row>
    <row r="54" spans="1:13">
      <c r="A54" s="87" t="s">
        <v>157</v>
      </c>
      <c r="B54" s="117" t="s">
        <v>626</v>
      </c>
      <c r="C54" s="118" t="s">
        <v>626</v>
      </c>
      <c r="D54" s="118" t="s">
        <v>626</v>
      </c>
      <c r="E54" s="118" t="s">
        <v>626</v>
      </c>
      <c r="F54" s="118" t="s">
        <v>626</v>
      </c>
      <c r="G54" s="118" t="s">
        <v>626</v>
      </c>
      <c r="H54" s="118" t="s">
        <v>626</v>
      </c>
      <c r="I54" s="118" t="s">
        <v>626</v>
      </c>
      <c r="J54" s="118" t="s">
        <v>626</v>
      </c>
      <c r="K54" s="118" t="s">
        <v>626</v>
      </c>
      <c r="L54" s="118" t="s">
        <v>626</v>
      </c>
      <c r="M54" s="118" t="s">
        <v>626</v>
      </c>
    </row>
    <row r="55" spans="1:13">
      <c r="A55" s="87" t="s">
        <v>164</v>
      </c>
      <c r="B55" s="117" t="s">
        <v>626</v>
      </c>
      <c r="C55" s="118" t="s">
        <v>626</v>
      </c>
      <c r="D55" s="118" t="s">
        <v>626</v>
      </c>
      <c r="E55" s="118" t="s">
        <v>626</v>
      </c>
      <c r="F55" s="118" t="s">
        <v>626</v>
      </c>
      <c r="G55" s="118" t="s">
        <v>626</v>
      </c>
      <c r="H55" s="118" t="s">
        <v>626</v>
      </c>
      <c r="I55" s="118" t="s">
        <v>626</v>
      </c>
      <c r="J55" s="118" t="s">
        <v>626</v>
      </c>
      <c r="K55" s="118" t="s">
        <v>626</v>
      </c>
      <c r="L55" s="118" t="s">
        <v>626</v>
      </c>
      <c r="M55" s="118" t="s">
        <v>626</v>
      </c>
    </row>
    <row r="56" spans="1:13" hidden="1">
      <c r="C56" s="1"/>
      <c r="D56" s="1"/>
      <c r="E56" s="1"/>
      <c r="F56" s="1"/>
    </row>
    <row r="57" spans="1:13" hidden="1">
      <c r="C57" s="1"/>
      <c r="D57" s="1"/>
      <c r="E57" s="1"/>
      <c r="F57" s="1"/>
    </row>
    <row r="58" spans="1:13" hidden="1">
      <c r="C58" s="1"/>
      <c r="D58" s="1"/>
      <c r="E58" s="1"/>
      <c r="F58" s="1"/>
    </row>
    <row r="59" spans="1:13" hidden="1">
      <c r="C59" s="1"/>
      <c r="D59" s="1"/>
      <c r="E59" s="1"/>
      <c r="F59" s="1"/>
    </row>
    <row r="60" spans="1:13" hidden="1">
      <c r="C60" s="1"/>
      <c r="D60" s="1"/>
      <c r="E60" s="1"/>
      <c r="F60" s="1"/>
    </row>
    <row r="61" spans="1:13" hidden="1">
      <c r="C61" s="1"/>
      <c r="D61" s="1"/>
      <c r="E61" s="1"/>
      <c r="F61" s="1"/>
    </row>
    <row r="62" spans="1:13" hidden="1">
      <c r="C62" s="1"/>
      <c r="D62" s="1"/>
      <c r="E62" s="1"/>
      <c r="F62" s="1"/>
    </row>
    <row r="63" spans="1:13" hidden="1">
      <c r="C63" s="1"/>
      <c r="D63" s="1"/>
      <c r="E63" s="1"/>
      <c r="F63" s="1"/>
    </row>
    <row r="64" spans="1:13" hidden="1">
      <c r="C64" s="1"/>
      <c r="D64" s="1"/>
      <c r="E64" s="1"/>
      <c r="F64" s="1"/>
    </row>
    <row r="65" spans="3:6" hidden="1">
      <c r="C65" s="1"/>
      <c r="D65" s="1"/>
      <c r="E65" s="1"/>
      <c r="F65" s="1"/>
    </row>
    <row r="66" spans="3:6" hidden="1">
      <c r="C66" s="1"/>
      <c r="D66" s="1"/>
      <c r="E66" s="1"/>
      <c r="F66" s="1"/>
    </row>
    <row r="67" spans="3:6" hidden="1">
      <c r="C67" s="1"/>
      <c r="D67" s="1"/>
      <c r="E67" s="1"/>
      <c r="F67" s="1"/>
    </row>
    <row r="68" spans="3:6" hidden="1">
      <c r="C68" s="1"/>
      <c r="D68" s="1"/>
      <c r="E68" s="1"/>
      <c r="F68" s="1"/>
    </row>
    <row r="69" spans="3:6" hidden="1">
      <c r="C69" s="1"/>
      <c r="D69" s="1"/>
      <c r="E69" s="1"/>
      <c r="F69" s="1"/>
    </row>
    <row r="70" spans="3:6" hidden="1">
      <c r="C70" s="1"/>
      <c r="D70" s="1"/>
      <c r="E70" s="1"/>
      <c r="F70" s="1"/>
    </row>
    <row r="71" spans="3:6" hidden="1">
      <c r="C71" s="1"/>
      <c r="D71" s="1"/>
      <c r="E71" s="1"/>
      <c r="F71" s="1"/>
    </row>
    <row r="72" spans="3:6" hidden="1">
      <c r="C72" s="1"/>
      <c r="D72" s="1"/>
      <c r="E72" s="1"/>
      <c r="F72" s="1"/>
    </row>
    <row r="73" spans="3:6" hidden="1">
      <c r="C73" s="1"/>
      <c r="D73" s="1"/>
      <c r="E73" s="1"/>
      <c r="F73" s="1"/>
    </row>
    <row r="74" spans="3:6" hidden="1">
      <c r="C74" s="1"/>
      <c r="D74" s="1"/>
      <c r="E74" s="1"/>
      <c r="F74" s="1"/>
    </row>
    <row r="75" spans="3:6" hidden="1">
      <c r="C75" s="1"/>
      <c r="D75" s="1"/>
      <c r="E75" s="1"/>
      <c r="F75" s="1"/>
    </row>
    <row r="76" spans="3:6" hidden="1">
      <c r="C76" s="1"/>
      <c r="D76" s="1"/>
      <c r="E76" s="1"/>
      <c r="F76" s="1"/>
    </row>
    <row r="77" spans="3:6" hidden="1">
      <c r="C77" s="1"/>
      <c r="D77" s="1"/>
      <c r="E77" s="1"/>
      <c r="F77" s="1"/>
    </row>
    <row r="78" spans="3:6" hidden="1">
      <c r="C78" s="1"/>
      <c r="D78" s="1"/>
      <c r="E78" s="1"/>
      <c r="F78" s="1"/>
    </row>
    <row r="79" spans="3:6" hidden="1">
      <c r="C79" s="1"/>
      <c r="D79" s="1"/>
      <c r="E79" s="1"/>
      <c r="F79" s="1"/>
    </row>
    <row r="80" spans="3:6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50 I1:I5 A1:A41 I7:I1048576 C1:H1048576 B5:B1048576 A52:A1048576 J1:AY1048576 BA1:XFD1048576 AZ1:AZ9999 AZ10001:AZ1048576" xr:uid="{00000000-0002-0000-06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49.57031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1.5703125" style="1" customWidth="1"/>
    <col min="9" max="9" width="14.28515625" style="1" customWidth="1"/>
    <col min="10" max="10" width="9.57031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116</v>
      </c>
      <c r="B1" s="36" t="s" vm="1">
        <v>175</v>
      </c>
    </row>
    <row r="2" spans="1:14">
      <c r="A2" s="36" t="s">
        <v>115</v>
      </c>
      <c r="B2" s="36" t="s">
        <v>176</v>
      </c>
    </row>
    <row r="3" spans="1:14">
      <c r="A3" s="36" t="s">
        <v>117</v>
      </c>
      <c r="B3" s="36" t="s">
        <v>177</v>
      </c>
    </row>
    <row r="4" spans="1:14">
      <c r="A4" s="36" t="s">
        <v>118</v>
      </c>
      <c r="B4" s="36">
        <v>2112</v>
      </c>
    </row>
    <row r="5" spans="1:14" ht="18.75">
      <c r="A5" s="137" t="s">
        <v>69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1:14" s="3" customFormat="1">
      <c r="A6" s="37" t="s">
        <v>91</v>
      </c>
      <c r="B6" s="38" t="s">
        <v>33</v>
      </c>
      <c r="C6" s="38" t="s">
        <v>95</v>
      </c>
      <c r="D6" s="38" t="s">
        <v>93</v>
      </c>
      <c r="E6" s="38" t="s">
        <v>45</v>
      </c>
      <c r="F6" s="38" t="s">
        <v>14</v>
      </c>
      <c r="G6" s="38" t="s">
        <v>46</v>
      </c>
      <c r="H6" s="38" t="s">
        <v>79</v>
      </c>
      <c r="I6" s="38" t="s">
        <v>151</v>
      </c>
      <c r="J6" s="38" t="s">
        <v>150</v>
      </c>
      <c r="K6" s="38" t="s">
        <v>43</v>
      </c>
      <c r="L6" s="38" t="s">
        <v>42</v>
      </c>
      <c r="M6" s="38" t="s">
        <v>119</v>
      </c>
      <c r="N6" s="125" t="s">
        <v>121</v>
      </c>
    </row>
    <row r="7" spans="1:14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08" t="s">
        <v>626</v>
      </c>
      <c r="G7" s="108" t="s">
        <v>626</v>
      </c>
      <c r="H7" s="108" t="s">
        <v>626</v>
      </c>
      <c r="I7" s="26" t="s">
        <v>158</v>
      </c>
      <c r="J7" s="108" t="s">
        <v>626</v>
      </c>
      <c r="K7" s="26" t="s">
        <v>154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4" t="s">
        <v>611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85">
        <v>0</v>
      </c>
      <c r="L9" s="110" t="s">
        <v>626</v>
      </c>
      <c r="M9" s="86">
        <v>0</v>
      </c>
      <c r="N9" s="86">
        <v>0</v>
      </c>
    </row>
    <row r="10" spans="1:14" s="4" customFormat="1" ht="20.25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</row>
    <row r="11" spans="1:14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</row>
    <row r="12" spans="1:14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  <c r="L12" s="110" t="s">
        <v>626</v>
      </c>
      <c r="M12" s="110" t="s">
        <v>626</v>
      </c>
      <c r="N12" s="110" t="s">
        <v>626</v>
      </c>
    </row>
    <row r="13" spans="1:14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  <c r="L13" s="110" t="s">
        <v>626</v>
      </c>
      <c r="M13" s="110" t="s">
        <v>626</v>
      </c>
      <c r="N13" s="110" t="s">
        <v>626</v>
      </c>
    </row>
    <row r="14" spans="1:14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4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1:14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4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4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4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4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14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1:14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1:14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1:14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14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4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14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1:14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1:14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4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14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14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14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1:14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4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1:14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1:14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1:14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1:14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1:14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1:14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1:14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1:14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1:14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1:14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1:14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1:14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1:14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</row>
    <row r="99" spans="1:14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1:14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1:14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1:14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1:14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1:14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4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1:14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1:14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1:14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  <row r="109" spans="1:14" hidden="1">
      <c r="B109" s="1"/>
      <c r="C109" s="1"/>
      <c r="D109" s="1"/>
    </row>
    <row r="110" spans="1:14" hidden="1">
      <c r="B110" s="1"/>
      <c r="C110" s="1"/>
      <c r="D110" s="1"/>
    </row>
    <row r="111" spans="1:14" hidden="1">
      <c r="B111" s="1"/>
      <c r="C111" s="1"/>
      <c r="D111" s="1"/>
    </row>
    <row r="112" spans="1:1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1:A35 A1:A9 A37:A1048576 B5:B1048576 C1:AY1048576 BA1:XFD1048576 AZ1:AZ9999 AZ10001:AZ1048576" xr:uid="{00000000-0002-0000-07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116</v>
      </c>
      <c r="B1" s="36" t="s" vm="1">
        <v>175</v>
      </c>
    </row>
    <row r="2" spans="1:11">
      <c r="A2" s="36" t="s">
        <v>115</v>
      </c>
      <c r="B2" s="36" t="s">
        <v>176</v>
      </c>
    </row>
    <row r="3" spans="1:11">
      <c r="A3" s="36" t="s">
        <v>117</v>
      </c>
      <c r="B3" s="36" t="s">
        <v>177</v>
      </c>
    </row>
    <row r="4" spans="1:11">
      <c r="A4" s="36" t="s">
        <v>118</v>
      </c>
      <c r="B4" s="36">
        <v>2112</v>
      </c>
    </row>
    <row r="5" spans="1:11" ht="18.75">
      <c r="A5" s="140" t="s">
        <v>70</v>
      </c>
      <c r="B5" s="141"/>
      <c r="C5" s="141"/>
      <c r="D5" s="141"/>
      <c r="E5" s="141"/>
      <c r="F5" s="141"/>
      <c r="G5" s="141"/>
      <c r="H5" s="141"/>
      <c r="I5" s="141"/>
      <c r="J5" s="141"/>
      <c r="K5" s="142"/>
    </row>
    <row r="6" spans="1:11" s="3" customFormat="1">
      <c r="A6" s="17" t="s">
        <v>92</v>
      </c>
      <c r="B6" s="25" t="s">
        <v>33</v>
      </c>
      <c r="C6" s="25" t="s">
        <v>95</v>
      </c>
      <c r="D6" s="25" t="s">
        <v>45</v>
      </c>
      <c r="E6" s="25" t="s">
        <v>79</v>
      </c>
      <c r="F6" s="25" t="s">
        <v>151</v>
      </c>
      <c r="G6" s="25" t="s">
        <v>150</v>
      </c>
      <c r="H6" s="25" t="s">
        <v>43</v>
      </c>
      <c r="I6" s="25" t="s">
        <v>42</v>
      </c>
      <c r="J6" s="25" t="s">
        <v>119</v>
      </c>
      <c r="K6" s="52" t="s">
        <v>121</v>
      </c>
    </row>
    <row r="7" spans="1:11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2" t="s">
        <v>158</v>
      </c>
      <c r="G7" s="108" t="s">
        <v>626</v>
      </c>
      <c r="H7" s="12" t="s">
        <v>154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84" t="s">
        <v>612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85">
        <v>0</v>
      </c>
      <c r="I9" s="110" t="s">
        <v>626</v>
      </c>
      <c r="J9" s="86">
        <v>0</v>
      </c>
      <c r="K9" s="86">
        <v>0</v>
      </c>
    </row>
    <row r="10" spans="1:11" s="4" customFormat="1" ht="20.25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</row>
    <row r="11" spans="1:11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</row>
    <row r="12" spans="1:11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</row>
    <row r="13" spans="1:11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</row>
    <row r="14" spans="1:11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1:A17 A1:A9 A19:A1048576 B5:B1048576 C1:AY1048576 BA1:XFD1048576 AZ1:AZ9999 AZ10001:AZ1048576" xr:uid="{00000000-0002-0000-08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116</v>
      </c>
      <c r="B1" s="36" t="s" vm="1">
        <v>175</v>
      </c>
    </row>
    <row r="2" spans="1:12">
      <c r="A2" s="36" t="s">
        <v>115</v>
      </c>
      <c r="B2" s="36" t="s">
        <v>176</v>
      </c>
    </row>
    <row r="3" spans="1:12">
      <c r="A3" s="36" t="s">
        <v>117</v>
      </c>
      <c r="B3" s="36" t="s">
        <v>177</v>
      </c>
    </row>
    <row r="4" spans="1:12">
      <c r="A4" s="36" t="s">
        <v>118</v>
      </c>
      <c r="B4" s="36">
        <v>2112</v>
      </c>
    </row>
    <row r="5" spans="1:12" ht="18.75">
      <c r="A5" s="137" t="s">
        <v>71</v>
      </c>
      <c r="B5" s="138"/>
      <c r="C5" s="138"/>
      <c r="D5" s="138"/>
      <c r="E5" s="138"/>
      <c r="F5" s="138"/>
      <c r="G5" s="138"/>
      <c r="H5" s="138"/>
      <c r="I5" s="138"/>
      <c r="J5" s="138"/>
      <c r="K5" s="139"/>
      <c r="L5" s="3"/>
    </row>
    <row r="6" spans="1:12" s="3" customFormat="1">
      <c r="A6" s="37" t="s">
        <v>92</v>
      </c>
      <c r="B6" s="38" t="s">
        <v>33</v>
      </c>
      <c r="C6" s="38" t="s">
        <v>95</v>
      </c>
      <c r="D6" s="38" t="s">
        <v>45</v>
      </c>
      <c r="E6" s="38" t="s">
        <v>79</v>
      </c>
      <c r="F6" s="38" t="s">
        <v>151</v>
      </c>
      <c r="G6" s="38" t="s">
        <v>150</v>
      </c>
      <c r="H6" s="38" t="s">
        <v>43</v>
      </c>
      <c r="I6" s="38" t="s">
        <v>42</v>
      </c>
      <c r="J6" s="38" t="s">
        <v>119</v>
      </c>
      <c r="K6" s="40" t="s">
        <v>121</v>
      </c>
    </row>
    <row r="7" spans="1:12" s="3" customFormat="1">
      <c r="A7" s="107" t="s">
        <v>626</v>
      </c>
      <c r="B7" s="126" t="s">
        <v>626</v>
      </c>
      <c r="C7" s="126" t="s">
        <v>626</v>
      </c>
      <c r="D7" s="126" t="s">
        <v>626</v>
      </c>
      <c r="E7" s="126" t="s">
        <v>626</v>
      </c>
      <c r="F7" s="12" t="s">
        <v>158</v>
      </c>
      <c r="G7" s="108" t="s">
        <v>626</v>
      </c>
      <c r="H7" s="12" t="s">
        <v>154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84" t="s">
        <v>613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85">
        <v>0</v>
      </c>
      <c r="I9" s="110" t="s">
        <v>626</v>
      </c>
      <c r="J9" s="86">
        <v>0</v>
      </c>
      <c r="K9" s="86">
        <v>0</v>
      </c>
    </row>
    <row r="10" spans="1:12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</row>
    <row r="11" spans="1:12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</row>
    <row r="12" spans="1:12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</row>
    <row r="13" spans="1:12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</row>
    <row r="14" spans="1:12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2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2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140625" style="2" bestFit="1" customWidth="1"/>
    <col min="2" max="2" width="49.57031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0.71093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116</v>
      </c>
      <c r="B1" s="36" t="s" vm="1">
        <v>175</v>
      </c>
    </row>
    <row r="2" spans="1:10">
      <c r="A2" s="36" t="s">
        <v>115</v>
      </c>
      <c r="B2" s="36" t="s">
        <v>176</v>
      </c>
    </row>
    <row r="3" spans="1:10">
      <c r="A3" s="36" t="s">
        <v>117</v>
      </c>
      <c r="B3" s="36" t="s">
        <v>177</v>
      </c>
    </row>
    <row r="4" spans="1:10">
      <c r="A4" s="36" t="s">
        <v>118</v>
      </c>
      <c r="B4" s="36">
        <v>2112</v>
      </c>
    </row>
    <row r="5" spans="1:10" ht="18.75">
      <c r="A5" s="137" t="s">
        <v>72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0" s="3" customFormat="1">
      <c r="A6" s="37" t="s">
        <v>92</v>
      </c>
      <c r="B6" s="38" t="s">
        <v>33</v>
      </c>
      <c r="C6" s="38" t="s">
        <v>95</v>
      </c>
      <c r="D6" s="38" t="s">
        <v>45</v>
      </c>
      <c r="E6" s="38" t="s">
        <v>79</v>
      </c>
      <c r="F6" s="38" t="s">
        <v>151</v>
      </c>
      <c r="G6" s="38" t="s">
        <v>150</v>
      </c>
      <c r="H6" s="38" t="s">
        <v>43</v>
      </c>
      <c r="I6" s="38" t="s">
        <v>119</v>
      </c>
      <c r="J6" s="40" t="s">
        <v>121</v>
      </c>
    </row>
    <row r="7" spans="1:10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2" t="s">
        <v>158</v>
      </c>
      <c r="G7" s="108" t="s">
        <v>626</v>
      </c>
      <c r="H7" s="12" t="s">
        <v>154</v>
      </c>
      <c r="I7" s="26" t="s">
        <v>19</v>
      </c>
      <c r="J7" s="27" t="s">
        <v>19</v>
      </c>
    </row>
    <row r="8" spans="1:10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7" t="s">
        <v>35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65">
        <v>4661.7782299999999</v>
      </c>
      <c r="I9" s="66">
        <f>IFERROR(H9/$H$9,0)</f>
        <v>1</v>
      </c>
      <c r="J9" s="66">
        <f>H9/'סכום נכסי הקרן'!$C$41</f>
        <v>2.4136810459123108E-3</v>
      </c>
    </row>
    <row r="10" spans="1:10">
      <c r="A10" s="71" t="s">
        <v>148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65">
        <v>4661.7782299999999</v>
      </c>
      <c r="I10" s="66">
        <f t="shared" ref="I10:I12" si="0">IFERROR(H10/$H$9,0)</f>
        <v>1</v>
      </c>
      <c r="J10" s="66">
        <f>H10/'סכום נכסי הקרן'!$C$41</f>
        <v>2.4136810459123108E-3</v>
      </c>
    </row>
    <row r="11" spans="1:10">
      <c r="A11" s="56" t="s">
        <v>280</v>
      </c>
      <c r="B11" s="57" t="s">
        <v>281</v>
      </c>
      <c r="C11" s="68" t="s">
        <v>26</v>
      </c>
      <c r="D11" s="68" t="s">
        <v>282</v>
      </c>
      <c r="E11" s="68" t="s">
        <v>102</v>
      </c>
      <c r="F11" s="65">
        <v>204</v>
      </c>
      <c r="G11" s="67">
        <v>482000</v>
      </c>
      <c r="H11" s="65">
        <v>4530.3255999999992</v>
      </c>
      <c r="I11" s="66">
        <f t="shared" si="0"/>
        <v>0.97180204129959213</v>
      </c>
      <c r="J11" s="66">
        <f>H11/'סכום נכסי הקרן'!$C$41</f>
        <v>2.3456201674637183E-3</v>
      </c>
    </row>
    <row r="12" spans="1:10">
      <c r="A12" s="56" t="s">
        <v>283</v>
      </c>
      <c r="B12" s="57" t="s">
        <v>284</v>
      </c>
      <c r="C12" s="68" t="s">
        <v>26</v>
      </c>
      <c r="D12" s="68" t="s">
        <v>282</v>
      </c>
      <c r="E12" s="68" t="s">
        <v>104</v>
      </c>
      <c r="F12" s="65">
        <v>224</v>
      </c>
      <c r="G12" s="67">
        <v>47980</v>
      </c>
      <c r="H12" s="65">
        <v>131.45263</v>
      </c>
      <c r="I12" s="66">
        <f t="shared" si="0"/>
        <v>2.8197958700407762E-2</v>
      </c>
      <c r="J12" s="66">
        <f>H12/'סכום נכסי הקרן'!$C$41</f>
        <v>6.806087844859236E-5</v>
      </c>
    </row>
    <row r="13" spans="1:10">
      <c r="A13" s="127" t="s">
        <v>626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</row>
    <row r="14" spans="1:10">
      <c r="A14" s="110" t="s">
        <v>626</v>
      </c>
      <c r="B14" s="110" t="s">
        <v>626</v>
      </c>
      <c r="C14" s="110" t="s">
        <v>626</v>
      </c>
      <c r="D14" s="110" t="s">
        <v>626</v>
      </c>
      <c r="E14" s="110" t="s">
        <v>626</v>
      </c>
      <c r="F14" s="110" t="s">
        <v>626</v>
      </c>
      <c r="G14" s="110" t="s">
        <v>626</v>
      </c>
      <c r="H14" s="110" t="s">
        <v>626</v>
      </c>
      <c r="I14" s="110" t="s">
        <v>626</v>
      </c>
      <c r="J14" s="110" t="s">
        <v>626</v>
      </c>
    </row>
    <row r="15" spans="1:10">
      <c r="A15" s="110" t="s">
        <v>626</v>
      </c>
      <c r="B15" s="110" t="s">
        <v>626</v>
      </c>
      <c r="C15" s="110" t="s">
        <v>626</v>
      </c>
      <c r="D15" s="110" t="s">
        <v>626</v>
      </c>
      <c r="E15" s="110" t="s">
        <v>626</v>
      </c>
      <c r="F15" s="110" t="s">
        <v>626</v>
      </c>
      <c r="G15" s="110" t="s">
        <v>626</v>
      </c>
      <c r="H15" s="110" t="s">
        <v>626</v>
      </c>
      <c r="I15" s="110" t="s">
        <v>626</v>
      </c>
      <c r="J15" s="110" t="s">
        <v>626</v>
      </c>
    </row>
    <row r="16" spans="1:10">
      <c r="A16" s="87" t="s">
        <v>166</v>
      </c>
      <c r="B16" s="110" t="s">
        <v>626</v>
      </c>
      <c r="C16" s="110" t="s">
        <v>626</v>
      </c>
      <c r="D16" s="110" t="s">
        <v>626</v>
      </c>
      <c r="E16" s="110" t="s">
        <v>626</v>
      </c>
      <c r="F16" s="110" t="s">
        <v>626</v>
      </c>
      <c r="G16" s="110" t="s">
        <v>626</v>
      </c>
      <c r="H16" s="110" t="s">
        <v>626</v>
      </c>
      <c r="I16" s="110" t="s">
        <v>626</v>
      </c>
      <c r="J16" s="110" t="s">
        <v>626</v>
      </c>
    </row>
    <row r="17" spans="1:10">
      <c r="A17" s="87" t="s">
        <v>88</v>
      </c>
      <c r="B17" s="110" t="s">
        <v>626</v>
      </c>
      <c r="C17" s="110" t="s">
        <v>626</v>
      </c>
      <c r="D17" s="110" t="s">
        <v>626</v>
      </c>
      <c r="E17" s="110" t="s">
        <v>626</v>
      </c>
      <c r="F17" s="110" t="s">
        <v>626</v>
      </c>
      <c r="G17" s="110" t="s">
        <v>626</v>
      </c>
      <c r="H17" s="110" t="s">
        <v>626</v>
      </c>
      <c r="I17" s="110" t="s">
        <v>626</v>
      </c>
      <c r="J17" s="110" t="s">
        <v>626</v>
      </c>
    </row>
    <row r="18" spans="1:10">
      <c r="A18" s="87" t="s">
        <v>149</v>
      </c>
      <c r="B18" s="110" t="s">
        <v>626</v>
      </c>
      <c r="C18" s="110" t="s">
        <v>626</v>
      </c>
      <c r="D18" s="110" t="s">
        <v>626</v>
      </c>
      <c r="E18" s="110" t="s">
        <v>626</v>
      </c>
      <c r="F18" s="110" t="s">
        <v>626</v>
      </c>
      <c r="G18" s="110" t="s">
        <v>626</v>
      </c>
      <c r="H18" s="110" t="s">
        <v>626</v>
      </c>
      <c r="I18" s="110" t="s">
        <v>626</v>
      </c>
      <c r="J18" s="110" t="s">
        <v>626</v>
      </c>
    </row>
    <row r="19" spans="1:10">
      <c r="A19" s="87" t="s">
        <v>157</v>
      </c>
      <c r="B19" s="110" t="s">
        <v>626</v>
      </c>
      <c r="C19" s="110" t="s">
        <v>626</v>
      </c>
      <c r="D19" s="110" t="s">
        <v>626</v>
      </c>
      <c r="E19" s="110" t="s">
        <v>626</v>
      </c>
      <c r="F19" s="110" t="s">
        <v>626</v>
      </c>
      <c r="G19" s="110" t="s">
        <v>626</v>
      </c>
      <c r="H19" s="110" t="s">
        <v>626</v>
      </c>
      <c r="I19" s="110" t="s">
        <v>626</v>
      </c>
      <c r="J19" s="110" t="s">
        <v>626</v>
      </c>
    </row>
    <row r="20" spans="1:10" hidden="1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idden="1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idden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idden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idden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idden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hidden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idden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idden="1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idden="1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hidden="1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0" hidden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idden="1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0" hidden="1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hidden="1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hidden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idden="1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idden="1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idden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0" hidden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hidden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idden="1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hidden="1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hidden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idden="1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idden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idden="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idden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idden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idden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idden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idden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hidden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hidden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idden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idden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idden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idden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0" hidden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 hidden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idden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idden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idden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idden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idden="1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idden="1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idden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idden="1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idden="1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idden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idden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idden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idden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 hidden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idden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idden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idden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idden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idden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idden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idden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idden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idden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idden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idden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idden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idden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idden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idden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idden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idden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idden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idden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idden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idden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idden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idden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idden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idden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idden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1:10" hidden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</row>
    <row r="110" spans="1:10" hidden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</row>
    <row r="111" spans="1:10" hidden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</row>
    <row r="112" spans="1:10" hidden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116</v>
      </c>
      <c r="B1" s="36" t="s" vm="1">
        <v>175</v>
      </c>
    </row>
    <row r="2" spans="1:34">
      <c r="A2" s="36" t="s">
        <v>115</v>
      </c>
      <c r="B2" s="36" t="s">
        <v>176</v>
      </c>
    </row>
    <row r="3" spans="1:34">
      <c r="A3" s="36" t="s">
        <v>117</v>
      </c>
      <c r="B3" s="36" t="s">
        <v>177</v>
      </c>
      <c r="D3" s="2"/>
    </row>
    <row r="4" spans="1:34">
      <c r="A4" s="36" t="s">
        <v>118</v>
      </c>
      <c r="B4" s="36">
        <v>2112</v>
      </c>
    </row>
    <row r="5" spans="1:34" ht="18.75">
      <c r="A5" s="137" t="s">
        <v>73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/>
    </row>
    <row r="6" spans="1:34" s="3" customFormat="1">
      <c r="A6" s="37" t="s">
        <v>92</v>
      </c>
      <c r="B6" s="38" t="s">
        <v>33</v>
      </c>
      <c r="C6" s="39" t="s">
        <v>36</v>
      </c>
      <c r="D6" s="38" t="s">
        <v>14</v>
      </c>
      <c r="E6" s="38" t="s">
        <v>46</v>
      </c>
      <c r="F6" s="38" t="s">
        <v>80</v>
      </c>
      <c r="G6" s="38" t="s">
        <v>17</v>
      </c>
      <c r="H6" s="38" t="s">
        <v>79</v>
      </c>
      <c r="I6" s="38" t="s">
        <v>16</v>
      </c>
      <c r="J6" s="38" t="s">
        <v>18</v>
      </c>
      <c r="K6" s="38" t="s">
        <v>151</v>
      </c>
      <c r="L6" s="38" t="s">
        <v>150</v>
      </c>
      <c r="M6" s="38" t="s">
        <v>43</v>
      </c>
      <c r="N6" s="38" t="s">
        <v>42</v>
      </c>
      <c r="O6" s="38" t="s">
        <v>119</v>
      </c>
      <c r="P6" s="40" t="s">
        <v>121</v>
      </c>
    </row>
    <row r="7" spans="1:34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26" t="s">
        <v>21</v>
      </c>
      <c r="G7" s="26" t="s">
        <v>20</v>
      </c>
      <c r="H7" s="108" t="s">
        <v>626</v>
      </c>
      <c r="I7" s="26" t="s">
        <v>19</v>
      </c>
      <c r="J7" s="26" t="s">
        <v>19</v>
      </c>
      <c r="K7" s="26" t="s">
        <v>158</v>
      </c>
      <c r="L7" s="108" t="s">
        <v>626</v>
      </c>
      <c r="M7" s="26" t="s">
        <v>154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89</v>
      </c>
    </row>
    <row r="9" spans="1:34" s="4" customFormat="1" ht="20.25">
      <c r="A9" s="84" t="s">
        <v>614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85">
        <v>0</v>
      </c>
      <c r="N9" s="110" t="s">
        <v>626</v>
      </c>
      <c r="O9" s="86">
        <v>0</v>
      </c>
      <c r="P9" s="86">
        <v>0</v>
      </c>
      <c r="AH9" s="1"/>
    </row>
    <row r="10" spans="1:34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  <c r="O10" s="110" t="s">
        <v>626</v>
      </c>
      <c r="P10" s="110" t="s">
        <v>626</v>
      </c>
    </row>
    <row r="11" spans="1:34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  <c r="O11" s="110" t="s">
        <v>626</v>
      </c>
      <c r="P11" s="110" t="s">
        <v>626</v>
      </c>
    </row>
    <row r="12" spans="1:34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  <c r="L12" s="110" t="s">
        <v>626</v>
      </c>
      <c r="M12" s="110" t="s">
        <v>626</v>
      </c>
      <c r="N12" s="110" t="s">
        <v>626</v>
      </c>
      <c r="O12" s="110" t="s">
        <v>626</v>
      </c>
      <c r="P12" s="110" t="s">
        <v>626</v>
      </c>
    </row>
    <row r="13" spans="1:34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  <c r="L13" s="110" t="s">
        <v>626</v>
      </c>
      <c r="M13" s="110" t="s">
        <v>626</v>
      </c>
      <c r="N13" s="110" t="s">
        <v>626</v>
      </c>
      <c r="O13" s="110" t="s">
        <v>626</v>
      </c>
      <c r="P13" s="110" t="s">
        <v>626</v>
      </c>
    </row>
    <row r="14" spans="1:34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34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34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6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6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16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6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6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1:16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</row>
    <row r="52" spans="1:16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1:16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spans="1:16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1:16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16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6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16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1:16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6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1:16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16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1:16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16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1:16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16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1:16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1:16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16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1:16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1:16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1:16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1:16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spans="1:16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1:16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16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6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6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16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6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16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16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spans="1:16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1:16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1:16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spans="1:16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spans="1:16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1:16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1:16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1:16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1:16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49.57031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bestFit="1" customWidth="1"/>
    <col min="11" max="11" width="9.5703125" style="1" customWidth="1"/>
    <col min="12" max="12" width="11.28515625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116</v>
      </c>
      <c r="B1" s="36" t="s" vm="1">
        <v>175</v>
      </c>
    </row>
    <row r="2" spans="1:15">
      <c r="A2" s="36" t="s">
        <v>115</v>
      </c>
      <c r="B2" s="36" t="s">
        <v>176</v>
      </c>
    </row>
    <row r="3" spans="1:15">
      <c r="A3" s="36" t="s">
        <v>117</v>
      </c>
      <c r="B3" s="36" t="s">
        <v>177</v>
      </c>
    </row>
    <row r="4" spans="1:15">
      <c r="A4" s="36" t="s">
        <v>118</v>
      </c>
      <c r="B4" s="36">
        <v>2112</v>
      </c>
    </row>
    <row r="5" spans="1:15" ht="18.75">
      <c r="A5" s="137" t="s">
        <v>65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9"/>
    </row>
    <row r="6" spans="1:15" s="3" customFormat="1">
      <c r="A6" s="37" t="s">
        <v>92</v>
      </c>
      <c r="B6" s="38" t="s">
        <v>33</v>
      </c>
      <c r="C6" s="38" t="s">
        <v>14</v>
      </c>
      <c r="D6" s="38" t="s">
        <v>46</v>
      </c>
      <c r="E6" s="38" t="s">
        <v>80</v>
      </c>
      <c r="F6" s="38" t="s">
        <v>17</v>
      </c>
      <c r="G6" s="38" t="s">
        <v>79</v>
      </c>
      <c r="H6" s="38" t="s">
        <v>16</v>
      </c>
      <c r="I6" s="38" t="s">
        <v>18</v>
      </c>
      <c r="J6" s="38" t="s">
        <v>151</v>
      </c>
      <c r="K6" s="38" t="s">
        <v>150</v>
      </c>
      <c r="L6" s="38" t="s">
        <v>87</v>
      </c>
      <c r="M6" s="38" t="s">
        <v>42</v>
      </c>
      <c r="N6" s="38" t="s">
        <v>119</v>
      </c>
      <c r="O6" s="40" t="s">
        <v>121</v>
      </c>
    </row>
    <row r="7" spans="1:15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26" t="s">
        <v>21</v>
      </c>
      <c r="F7" s="26" t="s">
        <v>20</v>
      </c>
      <c r="G7" s="108" t="s">
        <v>626</v>
      </c>
      <c r="H7" s="26" t="s">
        <v>19</v>
      </c>
      <c r="I7" s="26" t="s">
        <v>19</v>
      </c>
      <c r="J7" s="26" t="s">
        <v>158</v>
      </c>
      <c r="K7" s="108" t="s">
        <v>626</v>
      </c>
      <c r="L7" s="26" t="s">
        <v>154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4" t="s">
        <v>25</v>
      </c>
      <c r="B9" s="115" t="s">
        <v>626</v>
      </c>
      <c r="C9" s="115" t="s">
        <v>626</v>
      </c>
      <c r="D9" s="115" t="s">
        <v>626</v>
      </c>
      <c r="E9" s="115" t="s">
        <v>626</v>
      </c>
      <c r="F9" s="61">
        <v>6.0420354300144279</v>
      </c>
      <c r="G9" s="115" t="s">
        <v>626</v>
      </c>
      <c r="H9" s="115" t="s">
        <v>626</v>
      </c>
      <c r="I9" s="72">
        <v>4.8786079844163124E-2</v>
      </c>
      <c r="J9" s="115" t="s">
        <v>626</v>
      </c>
      <c r="K9" s="115" t="s">
        <v>626</v>
      </c>
      <c r="L9" s="61">
        <v>501840.45736064098</v>
      </c>
      <c r="M9" s="115" t="s">
        <v>626</v>
      </c>
      <c r="N9" s="62">
        <f>IFERROR(L9/$L$9,0)</f>
        <v>1</v>
      </c>
      <c r="O9" s="62">
        <f>L9/'סכום נכסי הקרן'!$C$41</f>
        <v>0.25983278059182674</v>
      </c>
    </row>
    <row r="10" spans="1:15">
      <c r="A10" s="55" t="s">
        <v>147</v>
      </c>
      <c r="B10" s="111" t="s">
        <v>626</v>
      </c>
      <c r="C10" s="111" t="s">
        <v>626</v>
      </c>
      <c r="D10" s="111" t="s">
        <v>626</v>
      </c>
      <c r="E10" s="111" t="s">
        <v>626</v>
      </c>
      <c r="F10" s="63">
        <v>6.042035430014435</v>
      </c>
      <c r="G10" s="111" t="s">
        <v>626</v>
      </c>
      <c r="H10" s="111" t="s">
        <v>626</v>
      </c>
      <c r="I10" s="73">
        <v>4.8786079844163138E-2</v>
      </c>
      <c r="J10" s="111" t="s">
        <v>626</v>
      </c>
      <c r="K10" s="111" t="s">
        <v>626</v>
      </c>
      <c r="L10" s="63">
        <f>L11+L21</f>
        <v>501840.4573606411</v>
      </c>
      <c r="M10" s="111" t="s">
        <v>626</v>
      </c>
      <c r="N10" s="64">
        <f t="shared" ref="N10:N75" si="0">IFERROR(L10/$L$9,0)</f>
        <v>1.0000000000000002</v>
      </c>
      <c r="O10" s="64">
        <f>L10/'סכום נכסי הקרן'!$C$41</f>
        <v>0.2598327805918268</v>
      </c>
    </row>
    <row r="11" spans="1:15">
      <c r="A11" s="75" t="s">
        <v>625</v>
      </c>
      <c r="B11" s="111" t="s">
        <v>626</v>
      </c>
      <c r="C11" s="111" t="s">
        <v>626</v>
      </c>
      <c r="D11" s="111" t="s">
        <v>626</v>
      </c>
      <c r="E11" s="111" t="s">
        <v>626</v>
      </c>
      <c r="F11" s="63">
        <v>4.5142775911523465</v>
      </c>
      <c r="G11" s="111" t="s">
        <v>626</v>
      </c>
      <c r="H11" s="111" t="s">
        <v>626</v>
      </c>
      <c r="I11" s="88">
        <v>5.1400000000000071E-2</v>
      </c>
      <c r="J11" s="111" t="s">
        <v>626</v>
      </c>
      <c r="K11" s="111" t="s">
        <v>626</v>
      </c>
      <c r="L11" s="63">
        <f>SUM(L12:L19)</f>
        <v>46163.519701583005</v>
      </c>
      <c r="M11" s="111" t="s">
        <v>626</v>
      </c>
      <c r="N11" s="64">
        <f t="shared" si="0"/>
        <v>9.198843780824989E-2</v>
      </c>
      <c r="O11" s="64">
        <f>L11/'סכום נכסי הקרן'!$C$41</f>
        <v>2.3901611578015895E-2</v>
      </c>
    </row>
    <row r="12" spans="1:15">
      <c r="A12" s="60" t="s">
        <v>285</v>
      </c>
      <c r="B12" s="57">
        <v>9444</v>
      </c>
      <c r="C12" s="57" t="s">
        <v>180</v>
      </c>
      <c r="D12" s="110" t="s">
        <v>626</v>
      </c>
      <c r="E12" s="74">
        <v>44958</v>
      </c>
      <c r="F12" s="65">
        <v>4.0900000000009715</v>
      </c>
      <c r="G12" s="68" t="s">
        <v>103</v>
      </c>
      <c r="H12" s="69">
        <v>5.1500000000000004E-2</v>
      </c>
      <c r="I12" s="69">
        <v>5.1400000000015107E-2</v>
      </c>
      <c r="J12" s="65">
        <v>1632710.0742899999</v>
      </c>
      <c r="K12" s="67">
        <v>107.90034828119086</v>
      </c>
      <c r="L12" s="65">
        <v>1761.6998565809997</v>
      </c>
      <c r="M12" s="110" t="s">
        <v>626</v>
      </c>
      <c r="N12" s="66">
        <f t="shared" ref="N12:N19" si="1">IFERROR(L12/$L$9,0)</f>
        <v>3.5104779432220579E-3</v>
      </c>
      <c r="O12" s="66">
        <f>L12/'סכום נכסי הקרן'!$C$41</f>
        <v>9.1213724519366413E-4</v>
      </c>
    </row>
    <row r="13" spans="1:15">
      <c r="A13" s="60" t="s">
        <v>286</v>
      </c>
      <c r="B13" s="57">
        <v>9499</v>
      </c>
      <c r="C13" s="57" t="s">
        <v>180</v>
      </c>
      <c r="D13" s="110" t="s">
        <v>626</v>
      </c>
      <c r="E13" s="74">
        <v>44986</v>
      </c>
      <c r="F13" s="65">
        <v>4.1699999999989723</v>
      </c>
      <c r="G13" s="68" t="s">
        <v>103</v>
      </c>
      <c r="H13" s="69">
        <v>5.1500000000000004E-2</v>
      </c>
      <c r="I13" s="69">
        <v>5.1399999999979462E-2</v>
      </c>
      <c r="J13" s="65">
        <v>136285.42506000001</v>
      </c>
      <c r="K13" s="67">
        <v>107.15028957110405</v>
      </c>
      <c r="L13" s="65">
        <v>146.03022759500001</v>
      </c>
      <c r="M13" s="110" t="s">
        <v>626</v>
      </c>
      <c r="N13" s="66">
        <f t="shared" si="1"/>
        <v>2.9098934821442134E-4</v>
      </c>
      <c r="O13" s="66">
        <f>L13/'סכום נכסי הקרן'!$C$41</f>
        <v>7.5608571469156405E-5</v>
      </c>
    </row>
    <row r="14" spans="1:15">
      <c r="A14" s="60" t="s">
        <v>287</v>
      </c>
      <c r="B14" s="57">
        <v>9528</v>
      </c>
      <c r="C14" s="57" t="s">
        <v>180</v>
      </c>
      <c r="D14" s="110" t="s">
        <v>626</v>
      </c>
      <c r="E14" s="74">
        <v>45047</v>
      </c>
      <c r="F14" s="65">
        <v>4.3399999999999261</v>
      </c>
      <c r="G14" s="68" t="s">
        <v>103</v>
      </c>
      <c r="H14" s="69">
        <v>5.1500000000000004E-2</v>
      </c>
      <c r="I14" s="69">
        <v>5.1399999999999266E-2</v>
      </c>
      <c r="J14" s="65">
        <v>9119936.9766799994</v>
      </c>
      <c r="K14" s="67">
        <v>105.32936263559505</v>
      </c>
      <c r="L14" s="65">
        <v>9605.9714903050008</v>
      </c>
      <c r="M14" s="110" t="s">
        <v>626</v>
      </c>
      <c r="N14" s="66">
        <f t="shared" si="1"/>
        <v>1.9141484807395266E-2</v>
      </c>
      <c r="O14" s="66">
        <f>L14/'סכום נכסי הקרן'!$C$41</f>
        <v>4.9735852221617187E-3</v>
      </c>
    </row>
    <row r="15" spans="1:15">
      <c r="A15" s="60" t="s">
        <v>288</v>
      </c>
      <c r="B15" s="57">
        <v>9586</v>
      </c>
      <c r="C15" s="57" t="s">
        <v>180</v>
      </c>
      <c r="D15" s="110" t="s">
        <v>626</v>
      </c>
      <c r="E15" s="74">
        <v>45078</v>
      </c>
      <c r="F15" s="65">
        <v>4.4200000000003623</v>
      </c>
      <c r="G15" s="68" t="s">
        <v>103</v>
      </c>
      <c r="H15" s="69">
        <v>5.1500000000000004E-2</v>
      </c>
      <c r="I15" s="69">
        <v>5.1400000000004976E-2</v>
      </c>
      <c r="J15" s="65">
        <v>5102439.6707800003</v>
      </c>
      <c r="K15" s="67">
        <v>104.06179235456433</v>
      </c>
      <c r="L15" s="65">
        <v>5309.6901752240001</v>
      </c>
      <c r="M15" s="110" t="s">
        <v>626</v>
      </c>
      <c r="N15" s="66">
        <f t="shared" si="1"/>
        <v>1.0580434672703682E-2</v>
      </c>
      <c r="O15" s="66">
        <f>L15/'סכום נכסי הקרן'!$C$41</f>
        <v>2.7491437608787722E-3</v>
      </c>
    </row>
    <row r="16" spans="1:15">
      <c r="A16" s="60" t="s">
        <v>289</v>
      </c>
      <c r="B16" s="57">
        <v>9636</v>
      </c>
      <c r="C16" s="57" t="s">
        <v>180</v>
      </c>
      <c r="D16" s="110" t="s">
        <v>626</v>
      </c>
      <c r="E16" s="74">
        <v>45108</v>
      </c>
      <c r="F16" s="65">
        <v>4.499999999999865</v>
      </c>
      <c r="G16" s="68" t="s">
        <v>103</v>
      </c>
      <c r="H16" s="69">
        <v>5.1500000000000004E-2</v>
      </c>
      <c r="I16" s="69">
        <v>5.1399999999998391E-2</v>
      </c>
      <c r="J16" s="65">
        <v>7191387.979040999</v>
      </c>
      <c r="K16" s="67">
        <v>103.42836290584727</v>
      </c>
      <c r="L16" s="65">
        <v>7437.93485693</v>
      </c>
      <c r="M16" s="110" t="s">
        <v>626</v>
      </c>
      <c r="N16" s="66">
        <f t="shared" si="1"/>
        <v>1.4821313721991981E-2</v>
      </c>
      <c r="O16" s="66">
        <f>L16/'סכום נכסי הקרן'!$C$41</f>
        <v>3.8510631564089735E-3</v>
      </c>
    </row>
    <row r="17" spans="1:15">
      <c r="A17" s="60" t="s">
        <v>290</v>
      </c>
      <c r="B17" s="57">
        <v>9689</v>
      </c>
      <c r="C17" s="57" t="s">
        <v>180</v>
      </c>
      <c r="D17" s="110" t="s">
        <v>626</v>
      </c>
      <c r="E17" s="74">
        <v>45139</v>
      </c>
      <c r="F17" s="65">
        <v>4.5900000000000034</v>
      </c>
      <c r="G17" s="68" t="s">
        <v>103</v>
      </c>
      <c r="H17" s="69">
        <v>5.1500000000000004E-2</v>
      </c>
      <c r="I17" s="69">
        <v>5.1399999999999849E-2</v>
      </c>
      <c r="J17" s="65">
        <v>15185291.18509</v>
      </c>
      <c r="K17" s="67">
        <v>102.99643928213094</v>
      </c>
      <c r="L17" s="65">
        <v>15640.309215266001</v>
      </c>
      <c r="M17" s="110" t="s">
        <v>626</v>
      </c>
      <c r="N17" s="66">
        <f t="shared" si="1"/>
        <v>3.1165899412582236E-2</v>
      </c>
      <c r="O17" s="66">
        <f>L17/'סכום נכסי הקרן'!$C$41</f>
        <v>8.0979223040164219E-3</v>
      </c>
    </row>
    <row r="18" spans="1:15">
      <c r="A18" s="60" t="s">
        <v>291</v>
      </c>
      <c r="B18" s="57">
        <v>9731</v>
      </c>
      <c r="C18" s="57" t="s">
        <v>180</v>
      </c>
      <c r="D18" s="110" t="s">
        <v>626</v>
      </c>
      <c r="E18" s="74">
        <v>45170</v>
      </c>
      <c r="F18" s="65">
        <v>4.669999999999904</v>
      </c>
      <c r="G18" s="68" t="s">
        <v>103</v>
      </c>
      <c r="H18" s="69">
        <v>5.1500000000000004E-2</v>
      </c>
      <c r="I18" s="69">
        <v>5.1399999999998058E-2</v>
      </c>
      <c r="J18" s="65">
        <v>2527763.7873800001</v>
      </c>
      <c r="K18" s="67">
        <v>102.27183929850194</v>
      </c>
      <c r="L18" s="65">
        <v>2585.1905184749999</v>
      </c>
      <c r="M18" s="110" t="s">
        <v>626</v>
      </c>
      <c r="N18" s="66">
        <f t="shared" si="1"/>
        <v>5.1514191025399669E-3</v>
      </c>
      <c r="O18" s="66">
        <f>L18/'סכום נכסי הקרן'!$C$41</f>
        <v>1.3385075494068124E-3</v>
      </c>
    </row>
    <row r="19" spans="1:15">
      <c r="A19" s="60" t="s">
        <v>292</v>
      </c>
      <c r="B19" s="57">
        <v>9787</v>
      </c>
      <c r="C19" s="57" t="s">
        <v>180</v>
      </c>
      <c r="D19" s="110" t="s">
        <v>626</v>
      </c>
      <c r="E19" s="74">
        <v>45261</v>
      </c>
      <c r="F19" s="65">
        <v>4.9200000000001518</v>
      </c>
      <c r="G19" s="68" t="s">
        <v>103</v>
      </c>
      <c r="H19" s="69">
        <v>5.1500000000000004E-2</v>
      </c>
      <c r="I19" s="69">
        <v>5.140000000000005E-2</v>
      </c>
      <c r="J19" s="65">
        <v>3661339.2486399994</v>
      </c>
      <c r="K19" s="67">
        <v>100.4193578230344</v>
      </c>
      <c r="L19" s="65">
        <v>3676.6933612070002</v>
      </c>
      <c r="M19" s="110" t="s">
        <v>626</v>
      </c>
      <c r="N19" s="66">
        <f t="shared" si="1"/>
        <v>7.3264187996002744E-3</v>
      </c>
      <c r="O19" s="66">
        <f>L19/'סכום נכסי הקרן'!$C$41</f>
        <v>1.9036437684803729E-3</v>
      </c>
    </row>
    <row r="20" spans="1:15">
      <c r="A20" s="116" t="s">
        <v>626</v>
      </c>
      <c r="B20" s="110" t="s">
        <v>626</v>
      </c>
      <c r="C20" s="110" t="s">
        <v>626</v>
      </c>
      <c r="D20" s="110" t="s">
        <v>626</v>
      </c>
      <c r="E20" s="110" t="s">
        <v>626</v>
      </c>
      <c r="F20" s="110" t="s">
        <v>626</v>
      </c>
      <c r="G20" s="110" t="s">
        <v>626</v>
      </c>
      <c r="H20" s="110" t="s">
        <v>626</v>
      </c>
      <c r="I20" s="110" t="s">
        <v>626</v>
      </c>
      <c r="J20" s="110" t="s">
        <v>626</v>
      </c>
      <c r="K20" s="110" t="s">
        <v>626</v>
      </c>
      <c r="L20" s="110" t="s">
        <v>626</v>
      </c>
      <c r="M20" s="110" t="s">
        <v>626</v>
      </c>
      <c r="N20" s="110" t="s">
        <v>626</v>
      </c>
      <c r="O20" s="110" t="s">
        <v>626</v>
      </c>
    </row>
    <row r="21" spans="1:15">
      <c r="A21" s="70" t="s">
        <v>47</v>
      </c>
      <c r="B21" s="111" t="s">
        <v>626</v>
      </c>
      <c r="C21" s="111" t="s">
        <v>626</v>
      </c>
      <c r="D21" s="111" t="s">
        <v>626</v>
      </c>
      <c r="E21" s="111" t="s">
        <v>626</v>
      </c>
      <c r="F21" s="89">
        <v>6.1968088522900304</v>
      </c>
      <c r="G21" s="111" t="s">
        <v>626</v>
      </c>
      <c r="H21" s="111" t="s">
        <v>626</v>
      </c>
      <c r="I21" s="77">
        <v>4.852126996540939E-2</v>
      </c>
      <c r="J21" s="111" t="s">
        <v>626</v>
      </c>
      <c r="K21" s="111" t="s">
        <v>626</v>
      </c>
      <c r="L21" s="76">
        <f>SUM(L22:L162)</f>
        <v>455676.93765905808</v>
      </c>
      <c r="M21" s="111" t="s">
        <v>626</v>
      </c>
      <c r="N21" s="64">
        <f t="shared" ref="N21" si="2">IFERROR(L21/$L$9,0)</f>
        <v>0.90801156219175028</v>
      </c>
      <c r="O21" s="64">
        <f>L21/'סכום נכסי הקרן'!$C$41</f>
        <v>0.23593116901381089</v>
      </c>
    </row>
    <row r="22" spans="1:15">
      <c r="A22" s="60" t="s">
        <v>293</v>
      </c>
      <c r="B22" s="57" t="s">
        <v>294</v>
      </c>
      <c r="C22" s="57" t="s">
        <v>180</v>
      </c>
      <c r="D22" s="110" t="s">
        <v>626</v>
      </c>
      <c r="E22" s="74">
        <v>39845</v>
      </c>
      <c r="F22" s="65">
        <v>9.0000000000710914E-2</v>
      </c>
      <c r="G22" s="68" t="s">
        <v>103</v>
      </c>
      <c r="H22" s="69">
        <v>4.8000000000000001E-2</v>
      </c>
      <c r="I22" s="69">
        <v>4.6199999999950239E-2</v>
      </c>
      <c r="J22" s="65">
        <v>43989.362650000003</v>
      </c>
      <c r="K22" s="67">
        <v>127.906463</v>
      </c>
      <c r="L22" s="65">
        <v>56.265237743999997</v>
      </c>
      <c r="M22" s="110" t="s">
        <v>626</v>
      </c>
      <c r="N22" s="66">
        <f t="shared" si="0"/>
        <v>1.1211777950291028E-4</v>
      </c>
      <c r="O22" s="66">
        <f>L22/'סכום נכסי הקרן'!$C$41</f>
        <v>2.9131874402022498E-5</v>
      </c>
    </row>
    <row r="23" spans="1:15">
      <c r="A23" s="60" t="s">
        <v>295</v>
      </c>
      <c r="B23" s="57" t="s">
        <v>296</v>
      </c>
      <c r="C23" s="57" t="s">
        <v>180</v>
      </c>
      <c r="D23" s="110" t="s">
        <v>626</v>
      </c>
      <c r="E23" s="74">
        <v>39873</v>
      </c>
      <c r="F23" s="65">
        <v>0.1700000000002366</v>
      </c>
      <c r="G23" s="68" t="s">
        <v>103</v>
      </c>
      <c r="H23" s="69">
        <v>4.8000000000000001E-2</v>
      </c>
      <c r="I23" s="69">
        <v>4.8200000000002602E-2</v>
      </c>
      <c r="J23" s="65">
        <v>1616924.3468500001</v>
      </c>
      <c r="K23" s="67">
        <v>128.081064</v>
      </c>
      <c r="L23" s="65">
        <v>2070.9738995030002</v>
      </c>
      <c r="M23" s="110" t="s">
        <v>626</v>
      </c>
      <c r="N23" s="66">
        <f t="shared" si="0"/>
        <v>4.1267575563656124E-3</v>
      </c>
      <c r="O23" s="66">
        <f>L23/'סכום נכסי הקרן'!$C$41</f>
        <v>1.0722668906988093E-3</v>
      </c>
    </row>
    <row r="24" spans="1:15">
      <c r="A24" s="60" t="s">
        <v>297</v>
      </c>
      <c r="B24" s="57" t="s">
        <v>298</v>
      </c>
      <c r="C24" s="57" t="s">
        <v>180</v>
      </c>
      <c r="D24" s="110" t="s">
        <v>626</v>
      </c>
      <c r="E24" s="74">
        <v>39934</v>
      </c>
      <c r="F24" s="65">
        <v>0.33000000000015217</v>
      </c>
      <c r="G24" s="68" t="s">
        <v>103</v>
      </c>
      <c r="H24" s="69">
        <v>4.8000000000000001E-2</v>
      </c>
      <c r="I24" s="69">
        <v>4.8300000000010473E-2</v>
      </c>
      <c r="J24" s="65">
        <v>1764470.4553</v>
      </c>
      <c r="K24" s="67">
        <v>126.569211</v>
      </c>
      <c r="L24" s="65">
        <v>2233.2763349020001</v>
      </c>
      <c r="M24" s="110" t="s">
        <v>626</v>
      </c>
      <c r="N24" s="66">
        <f t="shared" si="0"/>
        <v>4.4501719663010064E-3</v>
      </c>
      <c r="O24" s="66">
        <f>L24/'סכום נכסי הקרן'!$C$41</f>
        <v>1.1563005561157876E-3</v>
      </c>
    </row>
    <row r="25" spans="1:15">
      <c r="A25" s="60" t="s">
        <v>299</v>
      </c>
      <c r="B25" s="57" t="s">
        <v>300</v>
      </c>
      <c r="C25" s="57" t="s">
        <v>180</v>
      </c>
      <c r="D25" s="110" t="s">
        <v>626</v>
      </c>
      <c r="E25" s="74">
        <v>40148</v>
      </c>
      <c r="F25" s="65">
        <v>0.91000000000008396</v>
      </c>
      <c r="G25" s="68" t="s">
        <v>103</v>
      </c>
      <c r="H25" s="69">
        <v>4.8000000000000001E-2</v>
      </c>
      <c r="I25" s="69">
        <v>4.8300000000003916E-2</v>
      </c>
      <c r="J25" s="65">
        <v>2351198.05217</v>
      </c>
      <c r="K25" s="67">
        <v>121.502201</v>
      </c>
      <c r="L25" s="65">
        <v>2856.757377636</v>
      </c>
      <c r="M25" s="110" t="s">
        <v>626</v>
      </c>
      <c r="N25" s="66">
        <f t="shared" si="0"/>
        <v>5.6925609239651823E-3</v>
      </c>
      <c r="O25" s="66">
        <f>L25/'סכום נכסי הקרן'!$C$41</f>
        <v>1.4791139335622518E-3</v>
      </c>
    </row>
    <row r="26" spans="1:15">
      <c r="A26" s="60" t="s">
        <v>301</v>
      </c>
      <c r="B26" s="57" t="s">
        <v>302</v>
      </c>
      <c r="C26" s="57" t="s">
        <v>180</v>
      </c>
      <c r="D26" s="110" t="s">
        <v>626</v>
      </c>
      <c r="E26" s="74">
        <v>40269</v>
      </c>
      <c r="F26" s="65">
        <v>1.2199999999999089</v>
      </c>
      <c r="G26" s="68" t="s">
        <v>103</v>
      </c>
      <c r="H26" s="69">
        <v>4.8000000000000001E-2</v>
      </c>
      <c r="I26" s="69">
        <v>4.8500000000002277E-2</v>
      </c>
      <c r="J26" s="65">
        <v>2665799.8852200001</v>
      </c>
      <c r="K26" s="67">
        <v>123.288242</v>
      </c>
      <c r="L26" s="65">
        <v>3286.6178095649998</v>
      </c>
      <c r="M26" s="110" t="s">
        <v>626</v>
      </c>
      <c r="N26" s="66">
        <f t="shared" si="0"/>
        <v>6.5491288343919145E-3</v>
      </c>
      <c r="O26" s="66">
        <f>L26/'סכום נכסי הקרן'!$C$41</f>
        <v>1.7016783554941602E-3</v>
      </c>
    </row>
    <row r="27" spans="1:15">
      <c r="A27" s="60" t="s">
        <v>303</v>
      </c>
      <c r="B27" s="57" t="s">
        <v>304</v>
      </c>
      <c r="C27" s="57" t="s">
        <v>180</v>
      </c>
      <c r="D27" s="110" t="s">
        <v>626</v>
      </c>
      <c r="E27" s="74">
        <v>40391</v>
      </c>
      <c r="F27" s="65">
        <v>1.5199999999996174</v>
      </c>
      <c r="G27" s="68" t="s">
        <v>103</v>
      </c>
      <c r="H27" s="69">
        <v>4.8000000000000001E-2</v>
      </c>
      <c r="I27" s="69">
        <v>4.8499999999992251E-2</v>
      </c>
      <c r="J27" s="65">
        <v>1795982.5653400002</v>
      </c>
      <c r="K27" s="67">
        <v>122.272352</v>
      </c>
      <c r="L27" s="65">
        <v>2195.9901158420003</v>
      </c>
      <c r="M27" s="110" t="s">
        <v>626</v>
      </c>
      <c r="N27" s="66">
        <f t="shared" si="0"/>
        <v>4.3758730162799155E-3</v>
      </c>
      <c r="O27" s="66">
        <f>L27/'סכום נכסי הקרן'!$C$41</f>
        <v>1.1369952533367544E-3</v>
      </c>
    </row>
    <row r="28" spans="1:15">
      <c r="A28" s="60" t="s">
        <v>305</v>
      </c>
      <c r="B28" s="57" t="s">
        <v>306</v>
      </c>
      <c r="C28" s="57" t="s">
        <v>180</v>
      </c>
      <c r="D28" s="110" t="s">
        <v>626</v>
      </c>
      <c r="E28" s="74">
        <v>40452</v>
      </c>
      <c r="F28" s="65">
        <v>1.6800000000000279</v>
      </c>
      <c r="G28" s="68" t="s">
        <v>103</v>
      </c>
      <c r="H28" s="69">
        <v>4.8000000000000001E-2</v>
      </c>
      <c r="I28" s="69">
        <v>4.8500000000003853E-2</v>
      </c>
      <c r="J28" s="65">
        <v>2380707.2738600001</v>
      </c>
      <c r="K28" s="67">
        <v>120.162972</v>
      </c>
      <c r="L28" s="65">
        <v>2860.7286151939998</v>
      </c>
      <c r="M28" s="110" t="s">
        <v>626</v>
      </c>
      <c r="N28" s="66">
        <f t="shared" si="0"/>
        <v>5.7004742707265927E-3</v>
      </c>
      <c r="O28" s="66">
        <f>L28/'סכום נכסי הקרן'!$C$41</f>
        <v>1.4811700804550564E-3</v>
      </c>
    </row>
    <row r="29" spans="1:15">
      <c r="A29" s="60" t="s">
        <v>307</v>
      </c>
      <c r="B29" s="57" t="s">
        <v>308</v>
      </c>
      <c r="C29" s="57" t="s">
        <v>180</v>
      </c>
      <c r="D29" s="110" t="s">
        <v>626</v>
      </c>
      <c r="E29" s="74">
        <v>40909</v>
      </c>
      <c r="F29" s="65">
        <v>2.7699999999996443</v>
      </c>
      <c r="G29" s="68" t="s">
        <v>103</v>
      </c>
      <c r="H29" s="69">
        <v>4.8000000000000001E-2</v>
      </c>
      <c r="I29" s="69">
        <v>4.8499999999992223E-2</v>
      </c>
      <c r="J29" s="65">
        <v>1693004.4317300001</v>
      </c>
      <c r="K29" s="67">
        <v>117.813993</v>
      </c>
      <c r="L29" s="65">
        <v>1994.596116723</v>
      </c>
      <c r="M29" s="110" t="s">
        <v>626</v>
      </c>
      <c r="N29" s="66">
        <f t="shared" si="0"/>
        <v>3.9745622089006069E-3</v>
      </c>
      <c r="O29" s="66">
        <f>L29/'סכום נכסי הקרן'!$C$41</f>
        <v>1.0327215503738375E-3</v>
      </c>
    </row>
    <row r="30" spans="1:15">
      <c r="A30" s="60" t="s">
        <v>309</v>
      </c>
      <c r="B30" s="57">
        <v>8790</v>
      </c>
      <c r="C30" s="57" t="s">
        <v>180</v>
      </c>
      <c r="D30" s="110" t="s">
        <v>626</v>
      </c>
      <c r="E30" s="74">
        <v>41030</v>
      </c>
      <c r="F30" s="65">
        <v>3.1000000000002217</v>
      </c>
      <c r="G30" s="68" t="s">
        <v>103</v>
      </c>
      <c r="H30" s="69">
        <v>4.8000000000000001E-2</v>
      </c>
      <c r="I30" s="69">
        <v>4.8600000000002072E-2</v>
      </c>
      <c r="J30" s="65">
        <v>2341717.71398</v>
      </c>
      <c r="K30" s="67">
        <v>115.497479</v>
      </c>
      <c r="L30" s="65">
        <v>2704.6249185040001</v>
      </c>
      <c r="M30" s="110" t="s">
        <v>626</v>
      </c>
      <c r="N30" s="66">
        <f t="shared" si="0"/>
        <v>5.3894118715111031E-3</v>
      </c>
      <c r="O30" s="66">
        <f>L30/'סכום נכסי הקרן'!$C$41</f>
        <v>1.4003458723293308E-3</v>
      </c>
    </row>
    <row r="31" spans="1:15">
      <c r="A31" s="60" t="s">
        <v>310</v>
      </c>
      <c r="B31" s="57" t="s">
        <v>311</v>
      </c>
      <c r="C31" s="57" t="s">
        <v>180</v>
      </c>
      <c r="D31" s="110" t="s">
        <v>626</v>
      </c>
      <c r="E31" s="74">
        <v>41091</v>
      </c>
      <c r="F31" s="65">
        <v>3.1899999999973812</v>
      </c>
      <c r="G31" s="68" t="s">
        <v>103</v>
      </c>
      <c r="H31" s="69">
        <v>4.8000000000000001E-2</v>
      </c>
      <c r="I31" s="69">
        <v>4.8599999999934786E-2</v>
      </c>
      <c r="J31" s="65">
        <v>347953.63312999991</v>
      </c>
      <c r="K31" s="67">
        <v>116.333029</v>
      </c>
      <c r="L31" s="65">
        <v>404.785000174</v>
      </c>
      <c r="M31" s="110" t="s">
        <v>626</v>
      </c>
      <c r="N31" s="66">
        <f t="shared" si="0"/>
        <v>8.0660097095979378E-4</v>
      </c>
      <c r="O31" s="66">
        <f>L31/'סכום נכסי הקרן'!$C$41</f>
        <v>2.0958137311255051E-4</v>
      </c>
    </row>
    <row r="32" spans="1:15">
      <c r="A32" s="60" t="s">
        <v>312</v>
      </c>
      <c r="B32" s="57" t="s">
        <v>313</v>
      </c>
      <c r="C32" s="57" t="s">
        <v>180</v>
      </c>
      <c r="D32" s="110" t="s">
        <v>626</v>
      </c>
      <c r="E32" s="74">
        <v>41122</v>
      </c>
      <c r="F32" s="65">
        <v>3.2700000000005929</v>
      </c>
      <c r="G32" s="68" t="s">
        <v>103</v>
      </c>
      <c r="H32" s="69">
        <v>4.8000000000000001E-2</v>
      </c>
      <c r="I32" s="69">
        <v>4.8600000000006617E-2</v>
      </c>
      <c r="J32" s="65">
        <v>1117700.7165600001</v>
      </c>
      <c r="K32" s="67">
        <v>116.22693099999999</v>
      </c>
      <c r="L32" s="65">
        <v>1299.069245249</v>
      </c>
      <c r="M32" s="110" t="s">
        <v>626</v>
      </c>
      <c r="N32" s="66">
        <f t="shared" si="0"/>
        <v>2.5886100377025623E-3</v>
      </c>
      <c r="O32" s="66">
        <f>L32/'סכום נכסי הקרן'!$C$41</f>
        <v>6.7260574396417027E-4</v>
      </c>
    </row>
    <row r="33" spans="1:15">
      <c r="A33" s="60" t="s">
        <v>314</v>
      </c>
      <c r="B33" s="57" t="s">
        <v>315</v>
      </c>
      <c r="C33" s="57" t="s">
        <v>180</v>
      </c>
      <c r="D33" s="110" t="s">
        <v>626</v>
      </c>
      <c r="E33" s="74">
        <v>41154</v>
      </c>
      <c r="F33" s="65">
        <v>3.3600000000001065</v>
      </c>
      <c r="G33" s="68" t="s">
        <v>103</v>
      </c>
      <c r="H33" s="69">
        <v>4.8000000000000001E-2</v>
      </c>
      <c r="I33" s="69">
        <v>4.8600000000003273E-2</v>
      </c>
      <c r="J33" s="65">
        <v>1949982.4251399999</v>
      </c>
      <c r="K33" s="67">
        <v>115.65342200000001</v>
      </c>
      <c r="L33" s="65">
        <v>2255.2214039410001</v>
      </c>
      <c r="M33" s="110" t="s">
        <v>626</v>
      </c>
      <c r="N33" s="66">
        <f t="shared" si="0"/>
        <v>4.4939011410160485E-3</v>
      </c>
      <c r="O33" s="66">
        <f>L33/'סכום נכסי הקרן'!$C$41</f>
        <v>1.1676628291749827E-3</v>
      </c>
    </row>
    <row r="34" spans="1:15">
      <c r="A34" s="60" t="s">
        <v>316</v>
      </c>
      <c r="B34" s="57" t="s">
        <v>317</v>
      </c>
      <c r="C34" s="57" t="s">
        <v>180</v>
      </c>
      <c r="D34" s="110" t="s">
        <v>626</v>
      </c>
      <c r="E34" s="74">
        <v>41184</v>
      </c>
      <c r="F34" s="65">
        <v>3.4399999999997273</v>
      </c>
      <c r="G34" s="68" t="s">
        <v>103</v>
      </c>
      <c r="H34" s="69">
        <v>4.8000000000000001E-2</v>
      </c>
      <c r="I34" s="69">
        <v>4.859999999999632E-2</v>
      </c>
      <c r="J34" s="65">
        <v>2189053.11308</v>
      </c>
      <c r="K34" s="67">
        <v>113.99917600000001</v>
      </c>
      <c r="L34" s="65">
        <v>2495.5025178720002</v>
      </c>
      <c r="M34" s="110" t="s">
        <v>626</v>
      </c>
      <c r="N34" s="66">
        <f t="shared" si="0"/>
        <v>4.9727009476213686E-3</v>
      </c>
      <c r="O34" s="66">
        <f>L34/'סכום נכסי הקרן'!$C$41</f>
        <v>1.2920707142720718E-3</v>
      </c>
    </row>
    <row r="35" spans="1:15">
      <c r="A35" s="60" t="s">
        <v>318</v>
      </c>
      <c r="B35" s="57" t="s">
        <v>319</v>
      </c>
      <c r="C35" s="57" t="s">
        <v>180</v>
      </c>
      <c r="D35" s="110" t="s">
        <v>626</v>
      </c>
      <c r="E35" s="74">
        <v>41214</v>
      </c>
      <c r="F35" s="65">
        <v>3.5199999999992815</v>
      </c>
      <c r="G35" s="68" t="s">
        <v>103</v>
      </c>
      <c r="H35" s="69">
        <v>4.8000000000000001E-2</v>
      </c>
      <c r="I35" s="69">
        <v>4.8499999999992743E-2</v>
      </c>
      <c r="J35" s="65">
        <v>2304078.24921</v>
      </c>
      <c r="K35" s="67">
        <v>113.55918699999999</v>
      </c>
      <c r="L35" s="65">
        <v>2616.492533094</v>
      </c>
      <c r="M35" s="110" t="s">
        <v>626</v>
      </c>
      <c r="N35" s="66">
        <f t="shared" si="0"/>
        <v>5.2137935368046506E-3</v>
      </c>
      <c r="O35" s="66">
        <f>L35/'סכום נכסי הקרן'!$C$41</f>
        <v>1.3547144720996473E-3</v>
      </c>
    </row>
    <row r="36" spans="1:15">
      <c r="A36" s="60" t="s">
        <v>320</v>
      </c>
      <c r="B36" s="57" t="s">
        <v>321</v>
      </c>
      <c r="C36" s="57" t="s">
        <v>180</v>
      </c>
      <c r="D36" s="110" t="s">
        <v>626</v>
      </c>
      <c r="E36" s="74">
        <v>41245</v>
      </c>
      <c r="F36" s="65">
        <v>3.6100000000000141</v>
      </c>
      <c r="G36" s="68" t="s">
        <v>103</v>
      </c>
      <c r="H36" s="69">
        <v>4.8000000000000001E-2</v>
      </c>
      <c r="I36" s="69">
        <v>4.8599999999996479E-2</v>
      </c>
      <c r="J36" s="65">
        <v>2406522.2792600002</v>
      </c>
      <c r="K36" s="67">
        <v>113.309814</v>
      </c>
      <c r="L36" s="65">
        <v>2726.8259148360003</v>
      </c>
      <c r="M36" s="110" t="s">
        <v>626</v>
      </c>
      <c r="N36" s="66">
        <f t="shared" si="0"/>
        <v>5.4336510236288162E-3</v>
      </c>
      <c r="O36" s="66">
        <f>L36/'סכום נכסי הקרן'!$C$41</f>
        <v>1.4118406542351011E-3</v>
      </c>
    </row>
    <row r="37" spans="1:15">
      <c r="A37" s="60" t="s">
        <v>322</v>
      </c>
      <c r="B37" s="57" t="s">
        <v>323</v>
      </c>
      <c r="C37" s="57" t="s">
        <v>180</v>
      </c>
      <c r="D37" s="110" t="s">
        <v>626</v>
      </c>
      <c r="E37" s="74">
        <v>41275</v>
      </c>
      <c r="F37" s="65">
        <v>3.6099999999996273</v>
      </c>
      <c r="G37" s="68" t="s">
        <v>103</v>
      </c>
      <c r="H37" s="69">
        <v>4.8000000000000001E-2</v>
      </c>
      <c r="I37" s="69">
        <v>4.8599999999994446E-2</v>
      </c>
      <c r="J37" s="65">
        <v>2357444.0965800001</v>
      </c>
      <c r="K37" s="67">
        <v>116.124005</v>
      </c>
      <c r="L37" s="65">
        <v>2737.5584896820001</v>
      </c>
      <c r="M37" s="110" t="s">
        <v>626</v>
      </c>
      <c r="N37" s="66">
        <f t="shared" si="0"/>
        <v>5.4550374517028828E-3</v>
      </c>
      <c r="O37" s="66">
        <f>L37/'סכום נכסי הקרן'!$C$41</f>
        <v>1.4173975493085129E-3</v>
      </c>
    </row>
    <row r="38" spans="1:15">
      <c r="A38" s="60" t="s">
        <v>324</v>
      </c>
      <c r="B38" s="57" t="s">
        <v>325</v>
      </c>
      <c r="C38" s="57" t="s">
        <v>180</v>
      </c>
      <c r="D38" s="110" t="s">
        <v>626</v>
      </c>
      <c r="E38" s="74">
        <v>41306</v>
      </c>
      <c r="F38" s="65">
        <v>3.689999999999499</v>
      </c>
      <c r="G38" s="68" t="s">
        <v>103</v>
      </c>
      <c r="H38" s="69">
        <v>4.8000000000000001E-2</v>
      </c>
      <c r="I38" s="69">
        <v>4.8499999999993736E-2</v>
      </c>
      <c r="J38" s="65">
        <v>2766582.2597500002</v>
      </c>
      <c r="K38" s="67">
        <v>115.447581</v>
      </c>
      <c r="L38" s="65">
        <v>3193.9522835400003</v>
      </c>
      <c r="M38" s="110" t="s">
        <v>626</v>
      </c>
      <c r="N38" s="66">
        <f t="shared" si="0"/>
        <v>6.3644774682737647E-3</v>
      </c>
      <c r="O38" s="66">
        <f>L38/'סכום נכסי הקרן'!$C$41</f>
        <v>1.6536998775956019E-3</v>
      </c>
    </row>
    <row r="39" spans="1:15">
      <c r="A39" s="60" t="s">
        <v>326</v>
      </c>
      <c r="B39" s="57" t="s">
        <v>327</v>
      </c>
      <c r="C39" s="57" t="s">
        <v>180</v>
      </c>
      <c r="D39" s="110" t="s">
        <v>626</v>
      </c>
      <c r="E39" s="74">
        <v>41334</v>
      </c>
      <c r="F39" s="65">
        <v>3.7699999999998166</v>
      </c>
      <c r="G39" s="68" t="s">
        <v>103</v>
      </c>
      <c r="H39" s="69">
        <v>4.8000000000000001E-2</v>
      </c>
      <c r="I39" s="69">
        <v>4.860000000000033E-2</v>
      </c>
      <c r="J39" s="65">
        <v>2078671.7106799998</v>
      </c>
      <c r="K39" s="67">
        <v>115.193015</v>
      </c>
      <c r="L39" s="65">
        <v>2394.4846217720001</v>
      </c>
      <c r="M39" s="110" t="s">
        <v>626</v>
      </c>
      <c r="N39" s="66">
        <f t="shared" si="0"/>
        <v>4.771406104572465E-3</v>
      </c>
      <c r="O39" s="66">
        <f>L39/'סכום נכסי הקרן'!$C$41</f>
        <v>1.23976771548388E-3</v>
      </c>
    </row>
    <row r="40" spans="1:15">
      <c r="A40" s="60" t="s">
        <v>328</v>
      </c>
      <c r="B40" s="57" t="s">
        <v>329</v>
      </c>
      <c r="C40" s="57" t="s">
        <v>180</v>
      </c>
      <c r="D40" s="110" t="s">
        <v>626</v>
      </c>
      <c r="E40" s="74">
        <v>41366</v>
      </c>
      <c r="F40" s="65">
        <v>3.849999999999774</v>
      </c>
      <c r="G40" s="68" t="s">
        <v>103</v>
      </c>
      <c r="H40" s="69">
        <v>4.8000000000000001E-2</v>
      </c>
      <c r="I40" s="69">
        <v>4.8599999999999109E-2</v>
      </c>
      <c r="J40" s="65">
        <v>2880850.7491699997</v>
      </c>
      <c r="K40" s="67">
        <v>114.73222800000001</v>
      </c>
      <c r="L40" s="65">
        <v>3305.2642425549993</v>
      </c>
      <c r="M40" s="110" t="s">
        <v>626</v>
      </c>
      <c r="N40" s="66">
        <f t="shared" si="0"/>
        <v>6.5862849319454431E-3</v>
      </c>
      <c r="O40" s="66">
        <f>L40/'סכום נכסי הקרן'!$C$41</f>
        <v>1.711332727637435E-3</v>
      </c>
    </row>
    <row r="41" spans="1:15">
      <c r="A41" s="60" t="s">
        <v>330</v>
      </c>
      <c r="B41" s="57">
        <v>2704</v>
      </c>
      <c r="C41" s="57" t="s">
        <v>180</v>
      </c>
      <c r="D41" s="110" t="s">
        <v>626</v>
      </c>
      <c r="E41" s="74">
        <v>41395</v>
      </c>
      <c r="F41" s="65">
        <v>3.9400000000005333</v>
      </c>
      <c r="G41" s="68" t="s">
        <v>103</v>
      </c>
      <c r="H41" s="69">
        <v>4.8000000000000001E-2</v>
      </c>
      <c r="I41" s="69">
        <v>4.8600000000007991E-2</v>
      </c>
      <c r="J41" s="65">
        <v>1972681.82644</v>
      </c>
      <c r="K41" s="67">
        <v>114.058114</v>
      </c>
      <c r="L41" s="65">
        <v>2250.0036867700001</v>
      </c>
      <c r="M41" s="110" t="s">
        <v>626</v>
      </c>
      <c r="N41" s="66">
        <f t="shared" si="0"/>
        <v>4.4835039777453905E-3</v>
      </c>
      <c r="O41" s="66">
        <f>L41/'סכום נכסי הקרן'!$C$41</f>
        <v>1.1649613053321007E-3</v>
      </c>
    </row>
    <row r="42" spans="1:15">
      <c r="A42" s="60" t="s">
        <v>331</v>
      </c>
      <c r="B42" s="57" t="s">
        <v>332</v>
      </c>
      <c r="C42" s="57" t="s">
        <v>180</v>
      </c>
      <c r="D42" s="110" t="s">
        <v>626</v>
      </c>
      <c r="E42" s="74">
        <v>41427</v>
      </c>
      <c r="F42" s="65">
        <v>4.0200000000004028</v>
      </c>
      <c r="G42" s="68" t="s">
        <v>103</v>
      </c>
      <c r="H42" s="69">
        <v>4.8000000000000001E-2</v>
      </c>
      <c r="I42" s="69">
        <v>4.860000000000575E-2</v>
      </c>
      <c r="J42" s="65">
        <v>3899846.1606000001</v>
      </c>
      <c r="K42" s="67">
        <v>113.152174</v>
      </c>
      <c r="L42" s="65">
        <v>4412.7607149109999</v>
      </c>
      <c r="M42" s="110" t="s">
        <v>626</v>
      </c>
      <c r="N42" s="66">
        <f t="shared" si="0"/>
        <v>8.7931545776904711E-3</v>
      </c>
      <c r="O42" s="66">
        <f>L42/'סכום נכסי הקרן'!$C$41</f>
        <v>2.2847498040950653E-3</v>
      </c>
    </row>
    <row r="43" spans="1:15">
      <c r="A43" s="60" t="s">
        <v>333</v>
      </c>
      <c r="B43" s="57">
        <v>8805</v>
      </c>
      <c r="C43" s="57" t="s">
        <v>180</v>
      </c>
      <c r="D43" s="110" t="s">
        <v>626</v>
      </c>
      <c r="E43" s="74">
        <v>41487</v>
      </c>
      <c r="F43" s="65">
        <v>4.0899999999992653</v>
      </c>
      <c r="G43" s="68" t="s">
        <v>103</v>
      </c>
      <c r="H43" s="69">
        <v>4.8000000000000001E-2</v>
      </c>
      <c r="I43" s="69">
        <v>4.8499999999988053E-2</v>
      </c>
      <c r="J43" s="65">
        <v>2055571.73171</v>
      </c>
      <c r="K43" s="67">
        <v>113.944827</v>
      </c>
      <c r="L43" s="65">
        <v>2342.2176625080001</v>
      </c>
      <c r="M43" s="110" t="s">
        <v>626</v>
      </c>
      <c r="N43" s="66">
        <f t="shared" si="0"/>
        <v>4.6672555553343847E-3</v>
      </c>
      <c r="O43" s="66">
        <f>L43/'סכום נכסי הקרן'!$C$41</f>
        <v>1.2127059886751837E-3</v>
      </c>
    </row>
    <row r="44" spans="1:15">
      <c r="A44" s="60" t="s">
        <v>334</v>
      </c>
      <c r="B44" s="57" t="s">
        <v>335</v>
      </c>
      <c r="C44" s="57" t="s">
        <v>180</v>
      </c>
      <c r="D44" s="110" t="s">
        <v>626</v>
      </c>
      <c r="E44" s="74">
        <v>41518</v>
      </c>
      <c r="F44" s="65">
        <v>4.1799999999935862</v>
      </c>
      <c r="G44" s="68" t="s">
        <v>103</v>
      </c>
      <c r="H44" s="69">
        <v>4.8000000000000001E-2</v>
      </c>
      <c r="I44" s="69">
        <v>4.8499999999934672E-2</v>
      </c>
      <c r="J44" s="65">
        <v>223151.43461</v>
      </c>
      <c r="K44" s="67">
        <v>113.164751</v>
      </c>
      <c r="L44" s="65">
        <v>252.52876550899995</v>
      </c>
      <c r="M44" s="110" t="s">
        <v>626</v>
      </c>
      <c r="N44" s="66">
        <f t="shared" si="0"/>
        <v>5.0320527531227618E-4</v>
      </c>
      <c r="O44" s="66">
        <f>L44/'סכום נכסי הקרן'!$C$41</f>
        <v>1.3074922589286444E-4</v>
      </c>
    </row>
    <row r="45" spans="1:15">
      <c r="A45" s="60" t="s">
        <v>336</v>
      </c>
      <c r="B45" s="57" t="s">
        <v>337</v>
      </c>
      <c r="C45" s="57" t="s">
        <v>180</v>
      </c>
      <c r="D45" s="110" t="s">
        <v>626</v>
      </c>
      <c r="E45" s="74">
        <v>41548</v>
      </c>
      <c r="F45" s="65">
        <v>4.2599999999998932</v>
      </c>
      <c r="G45" s="68" t="s">
        <v>103</v>
      </c>
      <c r="H45" s="69">
        <v>4.8000000000000001E-2</v>
      </c>
      <c r="I45" s="69">
        <v>4.8499999999999231E-2</v>
      </c>
      <c r="J45" s="65">
        <v>5132141.7631999999</v>
      </c>
      <c r="K45" s="67">
        <v>112.49197700000001</v>
      </c>
      <c r="L45" s="65">
        <v>5773.247741236999</v>
      </c>
      <c r="M45" s="110" t="s">
        <v>626</v>
      </c>
      <c r="N45" s="66">
        <f t="shared" si="0"/>
        <v>1.1504149688529659E-2</v>
      </c>
      <c r="O45" s="66">
        <f>L45/'סכום נכסי הקרן'!$C$41</f>
        <v>2.9891552019152587E-3</v>
      </c>
    </row>
    <row r="46" spans="1:15">
      <c r="A46" s="60" t="s">
        <v>338</v>
      </c>
      <c r="B46" s="57" t="s">
        <v>339</v>
      </c>
      <c r="C46" s="57" t="s">
        <v>180</v>
      </c>
      <c r="D46" s="110" t="s">
        <v>626</v>
      </c>
      <c r="E46" s="74">
        <v>41579</v>
      </c>
      <c r="F46" s="65">
        <v>4.3400000000003249</v>
      </c>
      <c r="G46" s="68" t="s">
        <v>103</v>
      </c>
      <c r="H46" s="69">
        <v>4.8000000000000001E-2</v>
      </c>
      <c r="I46" s="69">
        <v>4.8500000000003131E-2</v>
      </c>
      <c r="J46" s="65">
        <v>3561194.8311399994</v>
      </c>
      <c r="K46" s="67">
        <v>112.048484</v>
      </c>
      <c r="L46" s="65">
        <v>3990.2648074550007</v>
      </c>
      <c r="M46" s="110" t="s">
        <v>626</v>
      </c>
      <c r="N46" s="66">
        <f t="shared" si="0"/>
        <v>7.9512616986705999E-3</v>
      </c>
      <c r="O46" s="66">
        <f>L46/'סכום נכסי הקרן'!$C$41</f>
        <v>2.0659984363788735E-3</v>
      </c>
    </row>
    <row r="47" spans="1:15">
      <c r="A47" s="60" t="s">
        <v>340</v>
      </c>
      <c r="B47" s="57" t="s">
        <v>341</v>
      </c>
      <c r="C47" s="57" t="s">
        <v>180</v>
      </c>
      <c r="D47" s="110" t="s">
        <v>626</v>
      </c>
      <c r="E47" s="74">
        <v>41609</v>
      </c>
      <c r="F47" s="65">
        <v>4.4299999999997963</v>
      </c>
      <c r="G47" s="68" t="s">
        <v>103</v>
      </c>
      <c r="H47" s="69">
        <v>4.8000000000000001E-2</v>
      </c>
      <c r="I47" s="69">
        <v>4.8499999999997143E-2</v>
      </c>
      <c r="J47" s="65">
        <v>3454107.0673600002</v>
      </c>
      <c r="K47" s="67">
        <v>111.287283</v>
      </c>
      <c r="L47" s="65">
        <v>3843.9819199459998</v>
      </c>
      <c r="M47" s="110" t="s">
        <v>626</v>
      </c>
      <c r="N47" s="66">
        <f t="shared" si="0"/>
        <v>7.6597688838458342E-3</v>
      </c>
      <c r="O47" s="66">
        <f>L47/'סכום נכסי הקרן'!$C$41</f>
        <v>1.9902590477804162E-3</v>
      </c>
    </row>
    <row r="48" spans="1:15">
      <c r="A48" s="60" t="s">
        <v>342</v>
      </c>
      <c r="B48" s="57" t="s">
        <v>343</v>
      </c>
      <c r="C48" s="57" t="s">
        <v>180</v>
      </c>
      <c r="D48" s="110" t="s">
        <v>626</v>
      </c>
      <c r="E48" s="74">
        <v>41672</v>
      </c>
      <c r="F48" s="65">
        <v>4.4899999999988403</v>
      </c>
      <c r="G48" s="68" t="s">
        <v>103</v>
      </c>
      <c r="H48" s="69">
        <v>4.8000000000000001E-2</v>
      </c>
      <c r="I48" s="69">
        <v>4.8499999999986422E-2</v>
      </c>
      <c r="J48" s="65">
        <v>1071738.1379800001</v>
      </c>
      <c r="K48" s="67">
        <v>113.389481</v>
      </c>
      <c r="L48" s="65">
        <v>1215.238312709</v>
      </c>
      <c r="M48" s="110" t="s">
        <v>626</v>
      </c>
      <c r="N48" s="66">
        <f t="shared" si="0"/>
        <v>2.4215630583081607E-3</v>
      </c>
      <c r="O48" s="66">
        <f>L48/'סכום נכסי הקרן'!$C$41</f>
        <v>6.2920146281865734E-4</v>
      </c>
    </row>
    <row r="49" spans="1:15">
      <c r="A49" s="60" t="s">
        <v>344</v>
      </c>
      <c r="B49" s="57" t="s">
        <v>345</v>
      </c>
      <c r="C49" s="57" t="s">
        <v>180</v>
      </c>
      <c r="D49" s="110" t="s">
        <v>626</v>
      </c>
      <c r="E49" s="74">
        <v>41700</v>
      </c>
      <c r="F49" s="65">
        <v>4.56999999999974</v>
      </c>
      <c r="G49" s="68" t="s">
        <v>103</v>
      </c>
      <c r="H49" s="69">
        <v>4.8000000000000001E-2</v>
      </c>
      <c r="I49" s="69">
        <v>4.8599999999997597E-2</v>
      </c>
      <c r="J49" s="65">
        <v>4642769.3763499996</v>
      </c>
      <c r="K49" s="67">
        <v>113.608948</v>
      </c>
      <c r="L49" s="65">
        <v>5274.6014365410001</v>
      </c>
      <c r="M49" s="110" t="s">
        <v>626</v>
      </c>
      <c r="N49" s="66">
        <f t="shared" si="0"/>
        <v>1.0510514565290374E-2</v>
      </c>
      <c r="O49" s="66">
        <f>L49/'סכום נכסי הקרן'!$C$41</f>
        <v>2.7309762249502932E-3</v>
      </c>
    </row>
    <row r="50" spans="1:15">
      <c r="A50" s="60" t="s">
        <v>346</v>
      </c>
      <c r="B50" s="57" t="s">
        <v>347</v>
      </c>
      <c r="C50" s="57" t="s">
        <v>180</v>
      </c>
      <c r="D50" s="110" t="s">
        <v>626</v>
      </c>
      <c r="E50" s="74">
        <v>41730</v>
      </c>
      <c r="F50" s="65">
        <v>4.6500000000000998</v>
      </c>
      <c r="G50" s="68" t="s">
        <v>103</v>
      </c>
      <c r="H50" s="69">
        <v>4.8000000000000001E-2</v>
      </c>
      <c r="I50" s="69">
        <v>4.849999999999903E-2</v>
      </c>
      <c r="J50" s="65">
        <v>2688306.41579</v>
      </c>
      <c r="K50" s="67">
        <v>113.389898</v>
      </c>
      <c r="L50" s="65">
        <v>3048.2679135179997</v>
      </c>
      <c r="M50" s="110" t="s">
        <v>626</v>
      </c>
      <c r="N50" s="66">
        <f t="shared" si="0"/>
        <v>6.074177298398647E-3</v>
      </c>
      <c r="O50" s="66">
        <f>L50/'סכום נכסי הקרן'!$C$41</f>
        <v>1.5782703772506707E-3</v>
      </c>
    </row>
    <row r="51" spans="1:15">
      <c r="A51" s="60" t="s">
        <v>348</v>
      </c>
      <c r="B51" s="57" t="s">
        <v>349</v>
      </c>
      <c r="C51" s="57" t="s">
        <v>180</v>
      </c>
      <c r="D51" s="110" t="s">
        <v>626</v>
      </c>
      <c r="E51" s="74">
        <v>41760</v>
      </c>
      <c r="F51" s="65">
        <v>4.739999999998866</v>
      </c>
      <c r="G51" s="68" t="s">
        <v>103</v>
      </c>
      <c r="H51" s="69">
        <v>4.8000000000000001E-2</v>
      </c>
      <c r="I51" s="69">
        <v>4.8599999999989742E-2</v>
      </c>
      <c r="J51" s="65">
        <v>987854.20663999999</v>
      </c>
      <c r="K51" s="67">
        <v>112.56057800000001</v>
      </c>
      <c r="L51" s="65">
        <v>1111.934401149</v>
      </c>
      <c r="M51" s="110" t="s">
        <v>626</v>
      </c>
      <c r="N51" s="66">
        <f t="shared" si="0"/>
        <v>2.2157129518753072E-3</v>
      </c>
      <c r="O51" s="66">
        <f>L51/'סכום נכסי הקרן'!$C$41</f>
        <v>5.7571485727908546E-4</v>
      </c>
    </row>
    <row r="52" spans="1:15">
      <c r="A52" s="60" t="s">
        <v>350</v>
      </c>
      <c r="B52" s="57" t="s">
        <v>351</v>
      </c>
      <c r="C52" s="57" t="s">
        <v>180</v>
      </c>
      <c r="D52" s="110" t="s">
        <v>626</v>
      </c>
      <c r="E52" s="74">
        <v>41791</v>
      </c>
      <c r="F52" s="65">
        <v>4.8199999999996797</v>
      </c>
      <c r="G52" s="68" t="s">
        <v>103</v>
      </c>
      <c r="H52" s="69">
        <v>4.8000000000000001E-2</v>
      </c>
      <c r="I52" s="69">
        <v>4.8599999999996257E-2</v>
      </c>
      <c r="J52" s="65">
        <v>3955333.5860000001</v>
      </c>
      <c r="K52" s="67">
        <v>112.045067</v>
      </c>
      <c r="L52" s="65">
        <v>4431.756148081</v>
      </c>
      <c r="M52" s="110" t="s">
        <v>626</v>
      </c>
      <c r="N52" s="66">
        <f t="shared" si="0"/>
        <v>8.8310061157468173E-3</v>
      </c>
      <c r="O52" s="66">
        <f>L52/'סכום נכסי הקרן'!$C$41</f>
        <v>2.2945848744779229E-3</v>
      </c>
    </row>
    <row r="53" spans="1:15">
      <c r="A53" s="60" t="s">
        <v>352</v>
      </c>
      <c r="B53" s="57" t="s">
        <v>353</v>
      </c>
      <c r="C53" s="57" t="s">
        <v>180</v>
      </c>
      <c r="D53" s="110" t="s">
        <v>626</v>
      </c>
      <c r="E53" s="74">
        <v>41821</v>
      </c>
      <c r="F53" s="65">
        <v>4.7900000000004317</v>
      </c>
      <c r="G53" s="68" t="s">
        <v>103</v>
      </c>
      <c r="H53" s="69">
        <v>4.8000000000000001E-2</v>
      </c>
      <c r="I53" s="69">
        <v>4.8600000000007422E-2</v>
      </c>
      <c r="J53" s="65">
        <v>2574423.6678300002</v>
      </c>
      <c r="K53" s="67">
        <v>114.165436</v>
      </c>
      <c r="L53" s="65">
        <v>2939.1020024869999</v>
      </c>
      <c r="M53" s="110" t="s">
        <v>626</v>
      </c>
      <c r="N53" s="66">
        <f t="shared" si="0"/>
        <v>5.8566461897966377E-3</v>
      </c>
      <c r="O53" s="66">
        <f>L53/'סכום נכסי הקרן'!$C$41</f>
        <v>1.5217486644373878E-3</v>
      </c>
    </row>
    <row r="54" spans="1:15">
      <c r="A54" s="60" t="s">
        <v>354</v>
      </c>
      <c r="B54" s="57" t="s">
        <v>355</v>
      </c>
      <c r="C54" s="57" t="s">
        <v>180</v>
      </c>
      <c r="D54" s="110" t="s">
        <v>626</v>
      </c>
      <c r="E54" s="74">
        <v>41852</v>
      </c>
      <c r="F54" s="65">
        <v>4.8699999999993757</v>
      </c>
      <c r="G54" s="68" t="s">
        <v>103</v>
      </c>
      <c r="H54" s="69">
        <v>4.8000000000000001E-2</v>
      </c>
      <c r="I54" s="69">
        <v>4.8499999999996747E-2</v>
      </c>
      <c r="J54" s="65">
        <v>1894465.3273199999</v>
      </c>
      <c r="K54" s="67">
        <v>113.389836</v>
      </c>
      <c r="L54" s="65">
        <v>2148.1311246820001</v>
      </c>
      <c r="M54" s="110" t="s">
        <v>626</v>
      </c>
      <c r="N54" s="66">
        <f t="shared" si="0"/>
        <v>4.2805060715506923E-3</v>
      </c>
      <c r="O54" s="66">
        <f>L54/'סכום נכסי הקרן'!$C$41</f>
        <v>1.1122157949112132E-3</v>
      </c>
    </row>
    <row r="55" spans="1:15">
      <c r="A55" s="60" t="s">
        <v>356</v>
      </c>
      <c r="B55" s="57" t="s">
        <v>357</v>
      </c>
      <c r="C55" s="57" t="s">
        <v>180</v>
      </c>
      <c r="D55" s="110" t="s">
        <v>626</v>
      </c>
      <c r="E55" s="74">
        <v>41883</v>
      </c>
      <c r="F55" s="65">
        <v>4.9600000000004245</v>
      </c>
      <c r="G55" s="68" t="s">
        <v>103</v>
      </c>
      <c r="H55" s="69">
        <v>4.8000000000000001E-2</v>
      </c>
      <c r="I55" s="69">
        <v>4.8500000000005886E-2</v>
      </c>
      <c r="J55" s="65">
        <v>3083988.1364899999</v>
      </c>
      <c r="K55" s="67">
        <v>112.83300199999999</v>
      </c>
      <c r="L55" s="65">
        <v>3479.7563936870006</v>
      </c>
      <c r="M55" s="110" t="s">
        <v>626</v>
      </c>
      <c r="N55" s="66">
        <f t="shared" si="0"/>
        <v>6.9339893638474025E-3</v>
      </c>
      <c r="O55" s="66">
        <f>L55/'סכום נכסי הקרן'!$C$41</f>
        <v>1.8016777370026226E-3</v>
      </c>
    </row>
    <row r="56" spans="1:15">
      <c r="A56" s="60" t="s">
        <v>358</v>
      </c>
      <c r="B56" s="57" t="s">
        <v>359</v>
      </c>
      <c r="C56" s="57" t="s">
        <v>180</v>
      </c>
      <c r="D56" s="110" t="s">
        <v>626</v>
      </c>
      <c r="E56" s="74">
        <v>41913</v>
      </c>
      <c r="F56" s="65">
        <v>5.0400000000005445</v>
      </c>
      <c r="G56" s="68" t="s">
        <v>103</v>
      </c>
      <c r="H56" s="69">
        <v>4.8000000000000001E-2</v>
      </c>
      <c r="I56" s="69">
        <v>4.8500000000004484E-2</v>
      </c>
      <c r="J56" s="65">
        <v>2682090.0438000001</v>
      </c>
      <c r="K56" s="67">
        <v>112.502351</v>
      </c>
      <c r="L56" s="65">
        <v>3017.4143539089991</v>
      </c>
      <c r="M56" s="110" t="s">
        <v>626</v>
      </c>
      <c r="N56" s="66">
        <f t="shared" si="0"/>
        <v>6.012696484812452E-3</v>
      </c>
      <c r="O56" s="66">
        <f>L56/'סכום נכסי הקרן'!$C$41</f>
        <v>1.5622956465035217E-3</v>
      </c>
    </row>
    <row r="57" spans="1:15">
      <c r="A57" s="60" t="s">
        <v>360</v>
      </c>
      <c r="B57" s="57" t="s">
        <v>361</v>
      </c>
      <c r="C57" s="57" t="s">
        <v>180</v>
      </c>
      <c r="D57" s="110" t="s">
        <v>626</v>
      </c>
      <c r="E57" s="74">
        <v>41945</v>
      </c>
      <c r="F57" s="65">
        <v>5.1300000000000123</v>
      </c>
      <c r="G57" s="68" t="s">
        <v>103</v>
      </c>
      <c r="H57" s="69">
        <v>4.8000000000000001E-2</v>
      </c>
      <c r="I57" s="69">
        <v>4.8499999999999377E-2</v>
      </c>
      <c r="J57" s="65">
        <v>1441500.99981</v>
      </c>
      <c r="K57" s="67">
        <v>112.370261</v>
      </c>
      <c r="L57" s="65">
        <v>1619.8184362459999</v>
      </c>
      <c r="M57" s="110" t="s">
        <v>626</v>
      </c>
      <c r="N57" s="66">
        <f t="shared" si="0"/>
        <v>3.2277557787293719E-3</v>
      </c>
      <c r="O57" s="66">
        <f>L57/'סכום נכסי הקרן'!$C$41</f>
        <v>8.3867675905858975E-4</v>
      </c>
    </row>
    <row r="58" spans="1:15">
      <c r="A58" s="60" t="s">
        <v>362</v>
      </c>
      <c r="B58" s="57" t="s">
        <v>363</v>
      </c>
      <c r="C58" s="57" t="s">
        <v>180</v>
      </c>
      <c r="D58" s="110" t="s">
        <v>626</v>
      </c>
      <c r="E58" s="74">
        <v>41974</v>
      </c>
      <c r="F58" s="65">
        <v>5.2099999999996038</v>
      </c>
      <c r="G58" s="68" t="s">
        <v>103</v>
      </c>
      <c r="H58" s="69">
        <v>4.8000000000000001E-2</v>
      </c>
      <c r="I58" s="69">
        <v>4.8499999999997066E-2</v>
      </c>
      <c r="J58" s="65">
        <v>4882656.0558399996</v>
      </c>
      <c r="K58" s="67">
        <v>111.614228</v>
      </c>
      <c r="L58" s="65">
        <v>5449.7388461960008</v>
      </c>
      <c r="M58" s="110" t="s">
        <v>626</v>
      </c>
      <c r="N58" s="66">
        <f t="shared" si="0"/>
        <v>1.0859504781376402E-2</v>
      </c>
      <c r="O58" s="66">
        <f>L58/'סכום נכסי הקרן'!$C$41</f>
        <v>2.821655323195268E-3</v>
      </c>
    </row>
    <row r="59" spans="1:15">
      <c r="A59" s="60" t="s">
        <v>364</v>
      </c>
      <c r="B59" s="57" t="s">
        <v>365</v>
      </c>
      <c r="C59" s="57" t="s">
        <v>180</v>
      </c>
      <c r="D59" s="110" t="s">
        <v>626</v>
      </c>
      <c r="E59" s="74">
        <v>42005</v>
      </c>
      <c r="F59" s="65">
        <v>5.1699999999949675</v>
      </c>
      <c r="G59" s="68" t="s">
        <v>103</v>
      </c>
      <c r="H59" s="69">
        <v>4.8000000000000001E-2</v>
      </c>
      <c r="I59" s="69">
        <v>4.8499999999958063E-2</v>
      </c>
      <c r="J59" s="65">
        <v>418128.90642999997</v>
      </c>
      <c r="K59" s="67">
        <v>114.063997</v>
      </c>
      <c r="L59" s="65">
        <v>476.93454321999997</v>
      </c>
      <c r="M59" s="110" t="s">
        <v>626</v>
      </c>
      <c r="N59" s="66">
        <f t="shared" si="0"/>
        <v>9.5037085237880152E-4</v>
      </c>
      <c r="O59" s="66">
        <f>L59/'סכום נכסי הקרן'!$C$41</f>
        <v>2.4693750116700853E-4</v>
      </c>
    </row>
    <row r="60" spans="1:15">
      <c r="A60" s="60" t="s">
        <v>366</v>
      </c>
      <c r="B60" s="57" t="s">
        <v>367</v>
      </c>
      <c r="C60" s="57" t="s">
        <v>180</v>
      </c>
      <c r="D60" s="110" t="s">
        <v>626</v>
      </c>
      <c r="E60" s="74">
        <v>42036</v>
      </c>
      <c r="F60" s="65">
        <v>5.2500000000001528</v>
      </c>
      <c r="G60" s="68" t="s">
        <v>103</v>
      </c>
      <c r="H60" s="69">
        <v>4.8000000000000001E-2</v>
      </c>
      <c r="I60" s="69">
        <v>4.8600000000002447E-2</v>
      </c>
      <c r="J60" s="65">
        <v>2880999.1112700002</v>
      </c>
      <c r="K60" s="67">
        <v>113.556585</v>
      </c>
      <c r="L60" s="65">
        <v>3271.5642054699997</v>
      </c>
      <c r="M60" s="110" t="s">
        <v>626</v>
      </c>
      <c r="N60" s="66">
        <f t="shared" si="0"/>
        <v>6.5191320418372199E-3</v>
      </c>
      <c r="O60" s="66">
        <f>L60/'סכום נכסי הקרן'!$C$41</f>
        <v>1.6938842054758378E-3</v>
      </c>
    </row>
    <row r="61" spans="1:15">
      <c r="A61" s="60" t="s">
        <v>368</v>
      </c>
      <c r="B61" s="57" t="s">
        <v>369</v>
      </c>
      <c r="C61" s="57" t="s">
        <v>180</v>
      </c>
      <c r="D61" s="110" t="s">
        <v>626</v>
      </c>
      <c r="E61" s="74">
        <v>42064</v>
      </c>
      <c r="F61" s="65">
        <v>5.3300000000001697</v>
      </c>
      <c r="G61" s="68" t="s">
        <v>103</v>
      </c>
      <c r="H61" s="69">
        <v>4.8000000000000001E-2</v>
      </c>
      <c r="I61" s="69">
        <v>4.8600000000001184E-2</v>
      </c>
      <c r="J61" s="65">
        <v>7142581.7440900002</v>
      </c>
      <c r="K61" s="67">
        <v>114.162852</v>
      </c>
      <c r="L61" s="65">
        <v>8154.1750521139984</v>
      </c>
      <c r="M61" s="110" t="s">
        <v>626</v>
      </c>
      <c r="N61" s="66">
        <f t="shared" si="0"/>
        <v>1.6248540611890343E-2</v>
      </c>
      <c r="O61" s="66">
        <f>L61/'סכום נכסי הקרן'!$C$41</f>
        <v>4.2219034877466893E-3</v>
      </c>
    </row>
    <row r="62" spans="1:15">
      <c r="A62" s="60" t="s">
        <v>370</v>
      </c>
      <c r="B62" s="57" t="s">
        <v>371</v>
      </c>
      <c r="C62" s="57" t="s">
        <v>180</v>
      </c>
      <c r="D62" s="110" t="s">
        <v>626</v>
      </c>
      <c r="E62" s="74">
        <v>42095</v>
      </c>
      <c r="F62" s="65">
        <v>5.4099999999994104</v>
      </c>
      <c r="G62" s="68" t="s">
        <v>103</v>
      </c>
      <c r="H62" s="69">
        <v>4.8000000000000001E-2</v>
      </c>
      <c r="I62" s="69">
        <v>4.8499999999994277E-2</v>
      </c>
      <c r="J62" s="65">
        <v>4268600.1601499999</v>
      </c>
      <c r="K62" s="67">
        <v>114.551188</v>
      </c>
      <c r="L62" s="65">
        <v>4889.7321845679999</v>
      </c>
      <c r="M62" s="110" t="s">
        <v>626</v>
      </c>
      <c r="N62" s="66">
        <f t="shared" si="0"/>
        <v>9.7435990120941143E-3</v>
      </c>
      <c r="O62" s="66">
        <f>L62/'סכום נכסי הקרן'!$C$41</f>
        <v>2.5317064242841897E-3</v>
      </c>
    </row>
    <row r="63" spans="1:15">
      <c r="A63" s="60" t="s">
        <v>372</v>
      </c>
      <c r="B63" s="57" t="s">
        <v>373</v>
      </c>
      <c r="C63" s="57" t="s">
        <v>180</v>
      </c>
      <c r="D63" s="110" t="s">
        <v>626</v>
      </c>
      <c r="E63" s="74">
        <v>42125</v>
      </c>
      <c r="F63" s="65">
        <v>5.5000000000000009</v>
      </c>
      <c r="G63" s="68" t="s">
        <v>103</v>
      </c>
      <c r="H63" s="69">
        <v>4.8000000000000001E-2</v>
      </c>
      <c r="I63" s="69">
        <v>4.8500000000000439E-2</v>
      </c>
      <c r="J63" s="65">
        <v>4058519.4265499995</v>
      </c>
      <c r="K63" s="67">
        <v>113.753461</v>
      </c>
      <c r="L63" s="65">
        <v>4616.7062969079998</v>
      </c>
      <c r="M63" s="110" t="s">
        <v>626</v>
      </c>
      <c r="N63" s="66">
        <f t="shared" si="0"/>
        <v>9.1995498353977176E-3</v>
      </c>
      <c r="O63" s="66">
        <f>L63/'סכום נכסי הקרן'!$C$41</f>
        <v>2.3903446139244707E-3</v>
      </c>
    </row>
    <row r="64" spans="1:15">
      <c r="A64" s="60" t="s">
        <v>374</v>
      </c>
      <c r="B64" s="57" t="s">
        <v>375</v>
      </c>
      <c r="C64" s="57" t="s">
        <v>180</v>
      </c>
      <c r="D64" s="110" t="s">
        <v>626</v>
      </c>
      <c r="E64" s="74">
        <v>42156</v>
      </c>
      <c r="F64" s="65">
        <v>5.5799999999989192</v>
      </c>
      <c r="G64" s="68" t="s">
        <v>103</v>
      </c>
      <c r="H64" s="69">
        <v>4.8000000000000001E-2</v>
      </c>
      <c r="I64" s="69">
        <v>4.8499999999991578E-2</v>
      </c>
      <c r="J64" s="65">
        <v>1527091.0952999999</v>
      </c>
      <c r="K64" s="67">
        <v>112.618172</v>
      </c>
      <c r="L64" s="65">
        <v>1719.7820800169998</v>
      </c>
      <c r="M64" s="110" t="s">
        <v>626</v>
      </c>
      <c r="N64" s="66">
        <f t="shared" si="0"/>
        <v>3.426949849882472E-3</v>
      </c>
      <c r="O64" s="66">
        <f>L64/'סכום נכסי הקרן'!$C$41</f>
        <v>8.9043390844370605E-4</v>
      </c>
    </row>
    <row r="65" spans="1:15">
      <c r="A65" s="60" t="s">
        <v>376</v>
      </c>
      <c r="B65" s="57" t="s">
        <v>377</v>
      </c>
      <c r="C65" s="57" t="s">
        <v>180</v>
      </c>
      <c r="D65" s="110" t="s">
        <v>626</v>
      </c>
      <c r="E65" s="74">
        <v>42218</v>
      </c>
      <c r="F65" s="65">
        <v>5.6199999999989148</v>
      </c>
      <c r="G65" s="68" t="s">
        <v>103</v>
      </c>
      <c r="H65" s="69">
        <v>4.8000000000000001E-2</v>
      </c>
      <c r="I65" s="69">
        <v>4.8499999999992695E-2</v>
      </c>
      <c r="J65" s="65">
        <v>1683509.2573299997</v>
      </c>
      <c r="K65" s="67">
        <v>113.827915</v>
      </c>
      <c r="L65" s="65">
        <v>1916.3034907839999</v>
      </c>
      <c r="M65" s="110" t="s">
        <v>626</v>
      </c>
      <c r="N65" s="66">
        <f t="shared" si="0"/>
        <v>3.8185512201677151E-3</v>
      </c>
      <c r="O65" s="66">
        <f>L65/'סכום נכסי הקרן'!$C$41</f>
        <v>9.9218478136849021E-4</v>
      </c>
    </row>
    <row r="66" spans="1:15">
      <c r="A66" s="60" t="s">
        <v>378</v>
      </c>
      <c r="B66" s="57" t="s">
        <v>379</v>
      </c>
      <c r="C66" s="57" t="s">
        <v>180</v>
      </c>
      <c r="D66" s="110" t="s">
        <v>626</v>
      </c>
      <c r="E66" s="74">
        <v>42309</v>
      </c>
      <c r="F66" s="65">
        <v>5.8700000000001369</v>
      </c>
      <c r="G66" s="68" t="s">
        <v>103</v>
      </c>
      <c r="H66" s="69">
        <v>4.8000000000000001E-2</v>
      </c>
      <c r="I66" s="69">
        <v>4.8500000000001951E-2</v>
      </c>
      <c r="J66" s="65">
        <v>3628669.9142199997</v>
      </c>
      <c r="K66" s="67">
        <v>112.953007</v>
      </c>
      <c r="L66" s="65">
        <v>4098.6917770119999</v>
      </c>
      <c r="M66" s="110" t="s">
        <v>626</v>
      </c>
      <c r="N66" s="66">
        <f t="shared" si="0"/>
        <v>8.1673203443351113E-3</v>
      </c>
      <c r="O66" s="66">
        <f>L66/'סכום נכסי הקרן'!$C$41</f>
        <v>2.1221375550527877E-3</v>
      </c>
    </row>
    <row r="67" spans="1:15">
      <c r="A67" s="60" t="s">
        <v>380</v>
      </c>
      <c r="B67" s="57" t="s">
        <v>381</v>
      </c>
      <c r="C67" s="57" t="s">
        <v>180</v>
      </c>
      <c r="D67" s="110" t="s">
        <v>626</v>
      </c>
      <c r="E67" s="74">
        <v>42339</v>
      </c>
      <c r="F67" s="65">
        <v>5.9500000000009514</v>
      </c>
      <c r="G67" s="68" t="s">
        <v>103</v>
      </c>
      <c r="H67" s="69">
        <v>4.8000000000000001E-2</v>
      </c>
      <c r="I67" s="69">
        <v>4.8500000000007058E-2</v>
      </c>
      <c r="J67" s="65">
        <v>2897734.3561499999</v>
      </c>
      <c r="K67" s="67">
        <v>112.394024</v>
      </c>
      <c r="L67" s="65">
        <v>3256.880255042</v>
      </c>
      <c r="M67" s="110" t="s">
        <v>626</v>
      </c>
      <c r="N67" s="66">
        <f t="shared" si="0"/>
        <v>6.4898718452695145E-3</v>
      </c>
      <c r="O67" s="66">
        <f>L67/'סכום נכסי הקרן'!$C$41</f>
        <v>1.6862814472409875E-3</v>
      </c>
    </row>
    <row r="68" spans="1:15">
      <c r="A68" s="60" t="s">
        <v>382</v>
      </c>
      <c r="B68" s="57" t="s">
        <v>383</v>
      </c>
      <c r="C68" s="57" t="s">
        <v>180</v>
      </c>
      <c r="D68" s="110" t="s">
        <v>626</v>
      </c>
      <c r="E68" s="74">
        <v>42370</v>
      </c>
      <c r="F68" s="65">
        <v>5.8900000000005068</v>
      </c>
      <c r="G68" s="68" t="s">
        <v>103</v>
      </c>
      <c r="H68" s="69">
        <v>4.8000000000000001E-2</v>
      </c>
      <c r="I68" s="69">
        <v>4.8500000000002819E-2</v>
      </c>
      <c r="J68" s="65">
        <v>1544642.33173</v>
      </c>
      <c r="K68" s="67">
        <v>115.09980400000001</v>
      </c>
      <c r="L68" s="65">
        <v>1777.8802921899996</v>
      </c>
      <c r="M68" s="110" t="s">
        <v>626</v>
      </c>
      <c r="N68" s="66">
        <f t="shared" si="0"/>
        <v>3.5427201336865307E-3</v>
      </c>
      <c r="O68" s="66">
        <f>L68/'סכום נכסי הקרן'!$C$41</f>
        <v>9.2051482319441941E-4</v>
      </c>
    </row>
    <row r="69" spans="1:15">
      <c r="A69" s="60" t="s">
        <v>384</v>
      </c>
      <c r="B69" s="57" t="s">
        <v>385</v>
      </c>
      <c r="C69" s="57" t="s">
        <v>180</v>
      </c>
      <c r="D69" s="110" t="s">
        <v>626</v>
      </c>
      <c r="E69" s="74">
        <v>42461</v>
      </c>
      <c r="F69" s="65">
        <v>6.1400000000005459</v>
      </c>
      <c r="G69" s="68" t="s">
        <v>103</v>
      </c>
      <c r="H69" s="69">
        <v>4.8000000000000001E-2</v>
      </c>
      <c r="I69" s="69">
        <v>4.8500000000005379E-2</v>
      </c>
      <c r="J69" s="65">
        <v>4208112.9319799999</v>
      </c>
      <c r="K69" s="67">
        <v>114.780339</v>
      </c>
      <c r="L69" s="65">
        <v>4830.0862809239998</v>
      </c>
      <c r="M69" s="110" t="s">
        <v>626</v>
      </c>
      <c r="N69" s="66">
        <f t="shared" si="0"/>
        <v>9.6247446974027494E-3</v>
      </c>
      <c r="O69" s="66">
        <f>L69/'סכום נכסי הקרן'!$C$41</f>
        <v>2.5008241772125966E-3</v>
      </c>
    </row>
    <row r="70" spans="1:15">
      <c r="A70" s="60" t="s">
        <v>386</v>
      </c>
      <c r="B70" s="57" t="s">
        <v>387</v>
      </c>
      <c r="C70" s="57" t="s">
        <v>180</v>
      </c>
      <c r="D70" s="110" t="s">
        <v>626</v>
      </c>
      <c r="E70" s="74">
        <v>42491</v>
      </c>
      <c r="F70" s="65">
        <v>6.219999999999386</v>
      </c>
      <c r="G70" s="68" t="s">
        <v>103</v>
      </c>
      <c r="H70" s="69">
        <v>4.8000000000000001E-2</v>
      </c>
      <c r="I70" s="69">
        <v>4.859999999999548E-2</v>
      </c>
      <c r="J70" s="65">
        <v>4524450.6015999997</v>
      </c>
      <c r="K70" s="67">
        <v>114.564193</v>
      </c>
      <c r="L70" s="65">
        <v>5183.4003281190007</v>
      </c>
      <c r="M70" s="110" t="s">
        <v>626</v>
      </c>
      <c r="N70" s="66">
        <f t="shared" si="0"/>
        <v>1.0328781293123243E-2</v>
      </c>
      <c r="O70" s="66">
        <f>L70/'סכום נכסי הקרן'!$C$41</f>
        <v>2.683755963517056E-3</v>
      </c>
    </row>
    <row r="71" spans="1:15">
      <c r="A71" s="60" t="s">
        <v>388</v>
      </c>
      <c r="B71" s="57" t="s">
        <v>389</v>
      </c>
      <c r="C71" s="57" t="s">
        <v>180</v>
      </c>
      <c r="D71" s="110" t="s">
        <v>626</v>
      </c>
      <c r="E71" s="74">
        <v>42522</v>
      </c>
      <c r="F71" s="65">
        <v>6.3099999999995013</v>
      </c>
      <c r="G71" s="68" t="s">
        <v>103</v>
      </c>
      <c r="H71" s="69">
        <v>4.8000000000000001E-2</v>
      </c>
      <c r="I71" s="69">
        <v>4.8499999999996241E-2</v>
      </c>
      <c r="J71" s="65">
        <v>2576456.2286</v>
      </c>
      <c r="K71" s="67">
        <v>113.64869400000001</v>
      </c>
      <c r="L71" s="65">
        <v>2928.1088610659999</v>
      </c>
      <c r="M71" s="110" t="s">
        <v>626</v>
      </c>
      <c r="N71" s="66">
        <f t="shared" si="0"/>
        <v>5.8347405397842474E-3</v>
      </c>
      <c r="O71" s="66">
        <f>L71/'סכום נכסי הקרן'!$C$41</f>
        <v>1.516056858483997E-3</v>
      </c>
    </row>
    <row r="72" spans="1:15">
      <c r="A72" s="60" t="s">
        <v>390</v>
      </c>
      <c r="B72" s="57" t="s">
        <v>391</v>
      </c>
      <c r="C72" s="57" t="s">
        <v>180</v>
      </c>
      <c r="D72" s="110" t="s">
        <v>626</v>
      </c>
      <c r="E72" s="74">
        <v>42552</v>
      </c>
      <c r="F72" s="65">
        <v>6.239999999997643</v>
      </c>
      <c r="G72" s="68" t="s">
        <v>103</v>
      </c>
      <c r="H72" s="69">
        <v>4.8000000000000001E-2</v>
      </c>
      <c r="I72" s="69">
        <v>4.8499999999981995E-2</v>
      </c>
      <c r="J72" s="65">
        <v>793054.76934</v>
      </c>
      <c r="K72" s="67">
        <v>115.56699999999999</v>
      </c>
      <c r="L72" s="65">
        <v>916.50960750900003</v>
      </c>
      <c r="M72" s="110" t="s">
        <v>626</v>
      </c>
      <c r="N72" s="66">
        <f t="shared" si="0"/>
        <v>1.8262967723432521E-3</v>
      </c>
      <c r="O72" s="66">
        <f>L72/'סכום נכסי הקרן'!$C$41</f>
        <v>4.7453176854382557E-4</v>
      </c>
    </row>
    <row r="73" spans="1:15">
      <c r="A73" s="60" t="s">
        <v>392</v>
      </c>
      <c r="B73" s="57" t="s">
        <v>393</v>
      </c>
      <c r="C73" s="57" t="s">
        <v>180</v>
      </c>
      <c r="D73" s="110" t="s">
        <v>626</v>
      </c>
      <c r="E73" s="74">
        <v>42583</v>
      </c>
      <c r="F73" s="65">
        <v>6.3300000000003225</v>
      </c>
      <c r="G73" s="68" t="s">
        <v>103</v>
      </c>
      <c r="H73" s="69">
        <v>4.8000000000000001E-2</v>
      </c>
      <c r="I73" s="69">
        <v>4.8500000000003214E-2</v>
      </c>
      <c r="J73" s="65">
        <v>6789405.765039999</v>
      </c>
      <c r="K73" s="67">
        <v>114.769786</v>
      </c>
      <c r="L73" s="65">
        <v>7792.1864389499997</v>
      </c>
      <c r="M73" s="110" t="s">
        <v>626</v>
      </c>
      <c r="N73" s="66">
        <f t="shared" si="0"/>
        <v>1.552721851070339E-2</v>
      </c>
      <c r="O73" s="66">
        <f>L73/'סכום נכסי הקרן'!$C$41</f>
        <v>4.0344803604929445E-3</v>
      </c>
    </row>
    <row r="74" spans="1:15">
      <c r="A74" s="60" t="s">
        <v>394</v>
      </c>
      <c r="B74" s="57" t="s">
        <v>395</v>
      </c>
      <c r="C74" s="57" t="s">
        <v>180</v>
      </c>
      <c r="D74" s="110" t="s">
        <v>626</v>
      </c>
      <c r="E74" s="74">
        <v>42614</v>
      </c>
      <c r="F74" s="65">
        <v>6.4099999999994512</v>
      </c>
      <c r="G74" s="68" t="s">
        <v>103</v>
      </c>
      <c r="H74" s="69">
        <v>4.8000000000000001E-2</v>
      </c>
      <c r="I74" s="69">
        <v>4.8499999999993652E-2</v>
      </c>
      <c r="J74" s="65">
        <v>2079858.60748</v>
      </c>
      <c r="K74" s="67">
        <v>113.84910000000001</v>
      </c>
      <c r="L74" s="65">
        <v>2367.9003139300003</v>
      </c>
      <c r="M74" s="110" t="s">
        <v>626</v>
      </c>
      <c r="N74" s="66">
        <f t="shared" si="0"/>
        <v>4.7184324802819555E-3</v>
      </c>
      <c r="O74" s="66">
        <f>L74/'סכום נכסי הקרן'!$C$41</f>
        <v>1.2260034313864502E-3</v>
      </c>
    </row>
    <row r="75" spans="1:15">
      <c r="A75" s="60" t="s">
        <v>396</v>
      </c>
      <c r="B75" s="57" t="s">
        <v>397</v>
      </c>
      <c r="C75" s="57" t="s">
        <v>180</v>
      </c>
      <c r="D75" s="110" t="s">
        <v>626</v>
      </c>
      <c r="E75" s="74">
        <v>42644</v>
      </c>
      <c r="F75" s="65">
        <v>6.4899999999995552</v>
      </c>
      <c r="G75" s="68" t="s">
        <v>103</v>
      </c>
      <c r="H75" s="69">
        <v>4.8000000000000001E-2</v>
      </c>
      <c r="I75" s="69">
        <v>4.8599999999998131E-2</v>
      </c>
      <c r="J75" s="65">
        <v>1599803.36051</v>
      </c>
      <c r="K75" s="67">
        <v>113.741338</v>
      </c>
      <c r="L75" s="65">
        <v>1819.6377532690001</v>
      </c>
      <c r="M75" s="110" t="s">
        <v>626</v>
      </c>
      <c r="N75" s="66">
        <f t="shared" si="0"/>
        <v>3.6259287719430352E-3</v>
      </c>
      <c r="O75" s="66">
        <f>L75/'סכום נכסי הקרן'!$C$41</f>
        <v>9.4213515504186648E-4</v>
      </c>
    </row>
    <row r="76" spans="1:15">
      <c r="A76" s="60" t="s">
        <v>398</v>
      </c>
      <c r="B76" s="57" t="s">
        <v>399</v>
      </c>
      <c r="C76" s="57" t="s">
        <v>180</v>
      </c>
      <c r="D76" s="110" t="s">
        <v>626</v>
      </c>
      <c r="E76" s="74">
        <v>42675</v>
      </c>
      <c r="F76" s="65">
        <v>6.580000000001081</v>
      </c>
      <c r="G76" s="68" t="s">
        <v>103</v>
      </c>
      <c r="H76" s="69">
        <v>4.8000000000000001E-2</v>
      </c>
      <c r="I76" s="69">
        <v>4.8600000000006124E-2</v>
      </c>
      <c r="J76" s="65">
        <v>2333409.4363799999</v>
      </c>
      <c r="K76" s="67">
        <v>113.397054</v>
      </c>
      <c r="L76" s="65">
        <v>2646.0175701829999</v>
      </c>
      <c r="M76" s="110" t="s">
        <v>626</v>
      </c>
      <c r="N76" s="66">
        <f t="shared" ref="N76:N139" si="3">IFERROR(L76/$L$9,0)</f>
        <v>5.2726270498384201E-3</v>
      </c>
      <c r="O76" s="66">
        <f>L76/'סכום נכסי הקרן'!$C$41</f>
        <v>1.3700013473831969E-3</v>
      </c>
    </row>
    <row r="77" spans="1:15">
      <c r="A77" s="60" t="s">
        <v>400</v>
      </c>
      <c r="B77" s="57" t="s">
        <v>401</v>
      </c>
      <c r="C77" s="57" t="s">
        <v>180</v>
      </c>
      <c r="D77" s="110" t="s">
        <v>626</v>
      </c>
      <c r="E77" s="74">
        <v>42705</v>
      </c>
      <c r="F77" s="65">
        <v>6.6600000000005375</v>
      </c>
      <c r="G77" s="68" t="s">
        <v>103</v>
      </c>
      <c r="H77" s="69">
        <v>4.8000000000000001E-2</v>
      </c>
      <c r="I77" s="69">
        <v>4.8600000000004015E-2</v>
      </c>
      <c r="J77" s="65">
        <v>2607003.9849899998</v>
      </c>
      <c r="K77" s="67">
        <v>112.70606600000001</v>
      </c>
      <c r="L77" s="65">
        <v>2938.251644637</v>
      </c>
      <c r="M77" s="110" t="s">
        <v>626</v>
      </c>
      <c r="N77" s="66">
        <f t="shared" si="3"/>
        <v>5.8549517113273804E-3</v>
      </c>
      <c r="O77" s="66">
        <f>L77/'סכום נכסי הקרן'!$C$41</f>
        <v>1.5213083833850677E-3</v>
      </c>
    </row>
    <row r="78" spans="1:15">
      <c r="A78" s="60" t="s">
        <v>402</v>
      </c>
      <c r="B78" s="57" t="s">
        <v>403</v>
      </c>
      <c r="C78" s="57" t="s">
        <v>180</v>
      </c>
      <c r="D78" s="110" t="s">
        <v>626</v>
      </c>
      <c r="E78" s="74">
        <v>42736</v>
      </c>
      <c r="F78" s="65">
        <v>6.5900000000002281</v>
      </c>
      <c r="G78" s="68" t="s">
        <v>103</v>
      </c>
      <c r="H78" s="69">
        <v>4.8000000000000001E-2</v>
      </c>
      <c r="I78" s="69">
        <v>4.8500000000001632E-2</v>
      </c>
      <c r="J78" s="65">
        <v>5280548.3718299996</v>
      </c>
      <c r="K78" s="67">
        <v>115.44776</v>
      </c>
      <c r="L78" s="65">
        <v>6096.2748048400017</v>
      </c>
      <c r="M78" s="110" t="s">
        <v>626</v>
      </c>
      <c r="N78" s="66">
        <f t="shared" si="3"/>
        <v>1.2147834466958878E-2</v>
      </c>
      <c r="O78" s="66">
        <f>L78/'סכום נכסי הקרן'!$C$41</f>
        <v>3.1564056077191568E-3</v>
      </c>
    </row>
    <row r="79" spans="1:15">
      <c r="A79" s="60" t="s">
        <v>404</v>
      </c>
      <c r="B79" s="57" t="s">
        <v>405</v>
      </c>
      <c r="C79" s="57" t="s">
        <v>180</v>
      </c>
      <c r="D79" s="110" t="s">
        <v>626</v>
      </c>
      <c r="E79" s="74">
        <v>42767</v>
      </c>
      <c r="F79" s="65">
        <v>6.6699999999997042</v>
      </c>
      <c r="G79" s="68" t="s">
        <v>103</v>
      </c>
      <c r="H79" s="69">
        <v>4.8000000000000001E-2</v>
      </c>
      <c r="I79" s="69">
        <v>4.8499999999997288E-2</v>
      </c>
      <c r="J79" s="65">
        <v>2886518.18139</v>
      </c>
      <c r="K79" s="67">
        <v>114.983689</v>
      </c>
      <c r="L79" s="65">
        <v>3319.0250796939999</v>
      </c>
      <c r="M79" s="110" t="s">
        <v>626</v>
      </c>
      <c r="N79" s="66">
        <f t="shared" si="3"/>
        <v>6.6137056728147103E-3</v>
      </c>
      <c r="O79" s="66">
        <f>L79/'סכום נכסי הקרן'!$C$41</f>
        <v>1.7184575349833845E-3</v>
      </c>
    </row>
    <row r="80" spans="1:15">
      <c r="A80" s="60" t="s">
        <v>406</v>
      </c>
      <c r="B80" s="57" t="s">
        <v>407</v>
      </c>
      <c r="C80" s="57" t="s">
        <v>180</v>
      </c>
      <c r="D80" s="110" t="s">
        <v>626</v>
      </c>
      <c r="E80" s="74">
        <v>42795</v>
      </c>
      <c r="F80" s="65">
        <v>6.7499999999995746</v>
      </c>
      <c r="G80" s="68" t="s">
        <v>103</v>
      </c>
      <c r="H80" s="69">
        <v>4.8000000000000001E-2</v>
      </c>
      <c r="I80" s="69">
        <v>4.849999999999647E-2</v>
      </c>
      <c r="J80" s="65">
        <v>3576283.2567099999</v>
      </c>
      <c r="K80" s="67">
        <v>114.76819</v>
      </c>
      <c r="L80" s="65">
        <v>4104.4355628969997</v>
      </c>
      <c r="M80" s="110" t="s">
        <v>626</v>
      </c>
      <c r="N80" s="66">
        <f t="shared" si="3"/>
        <v>8.1787657864088904E-3</v>
      </c>
      <c r="O80" s="66">
        <f>L80/'סכום נכסי הקרן'!$C$41</f>
        <v>2.1251114560919206E-3</v>
      </c>
    </row>
    <row r="81" spans="1:15">
      <c r="A81" s="60" t="s">
        <v>408</v>
      </c>
      <c r="B81" s="57" t="s">
        <v>409</v>
      </c>
      <c r="C81" s="57" t="s">
        <v>180</v>
      </c>
      <c r="D81" s="110" t="s">
        <v>626</v>
      </c>
      <c r="E81" s="74">
        <v>42826</v>
      </c>
      <c r="F81" s="65">
        <v>6.8300000000007275</v>
      </c>
      <c r="G81" s="68" t="s">
        <v>103</v>
      </c>
      <c r="H81" s="69">
        <v>4.8000000000000001E-2</v>
      </c>
      <c r="I81" s="69">
        <v>4.8500000000005192E-2</v>
      </c>
      <c r="J81" s="65">
        <v>2523891.53657</v>
      </c>
      <c r="K81" s="67">
        <v>114.315331</v>
      </c>
      <c r="L81" s="65">
        <v>2885.1949751300003</v>
      </c>
      <c r="M81" s="110" t="s">
        <v>626</v>
      </c>
      <c r="N81" s="66">
        <f t="shared" si="3"/>
        <v>5.7492275339941223E-3</v>
      </c>
      <c r="O81" s="66">
        <f>L81/'סכום נכסי הקרן'!$C$41</f>
        <v>1.4938377764127839E-3</v>
      </c>
    </row>
    <row r="82" spans="1:15">
      <c r="A82" s="60" t="s">
        <v>410</v>
      </c>
      <c r="B82" s="57" t="s">
        <v>411</v>
      </c>
      <c r="C82" s="57" t="s">
        <v>180</v>
      </c>
      <c r="D82" s="110" t="s">
        <v>626</v>
      </c>
      <c r="E82" s="74">
        <v>42856</v>
      </c>
      <c r="F82" s="65">
        <v>6.9200000000001092</v>
      </c>
      <c r="G82" s="68" t="s">
        <v>103</v>
      </c>
      <c r="H82" s="69">
        <v>4.8000000000000001E-2</v>
      </c>
      <c r="I82" s="69">
        <v>4.8500000000001063E-2</v>
      </c>
      <c r="J82" s="65">
        <v>4561274.0748199997</v>
      </c>
      <c r="K82" s="67">
        <v>113.520008</v>
      </c>
      <c r="L82" s="65">
        <v>5177.9586810569999</v>
      </c>
      <c r="M82" s="110" t="s">
        <v>626</v>
      </c>
      <c r="N82" s="66">
        <f t="shared" si="3"/>
        <v>1.0317937912558391E-2</v>
      </c>
      <c r="O82" s="66">
        <f>L82/'סכום נכסי הקרן'!$C$41</f>
        <v>2.680938497793875E-3</v>
      </c>
    </row>
    <row r="83" spans="1:15">
      <c r="A83" s="60" t="s">
        <v>412</v>
      </c>
      <c r="B83" s="57" t="s">
        <v>413</v>
      </c>
      <c r="C83" s="57" t="s">
        <v>180</v>
      </c>
      <c r="D83" s="110" t="s">
        <v>626</v>
      </c>
      <c r="E83" s="74">
        <v>42887</v>
      </c>
      <c r="F83" s="65">
        <v>6.9999999999993365</v>
      </c>
      <c r="G83" s="68" t="s">
        <v>103</v>
      </c>
      <c r="H83" s="69">
        <v>4.8000000000000001E-2</v>
      </c>
      <c r="I83" s="69">
        <v>4.8499999999995907E-2</v>
      </c>
      <c r="J83" s="65">
        <v>4005524.4844300002</v>
      </c>
      <c r="K83" s="67">
        <v>112.857688</v>
      </c>
      <c r="L83" s="65">
        <v>4520.5423204610006</v>
      </c>
      <c r="M83" s="110" t="s">
        <v>626</v>
      </c>
      <c r="N83" s="66">
        <f t="shared" si="3"/>
        <v>9.0079272289766248E-3</v>
      </c>
      <c r="O83" s="66">
        <f>L83/'סכום נכסי הקרן'!$C$41</f>
        <v>2.3405547792738251E-3</v>
      </c>
    </row>
    <row r="84" spans="1:15">
      <c r="A84" s="60" t="s">
        <v>414</v>
      </c>
      <c r="B84" s="57" t="s">
        <v>415</v>
      </c>
      <c r="C84" s="57" t="s">
        <v>180</v>
      </c>
      <c r="D84" s="110" t="s">
        <v>626</v>
      </c>
      <c r="E84" s="74">
        <v>42918</v>
      </c>
      <c r="F84" s="65">
        <v>6.920000000000381</v>
      </c>
      <c r="G84" s="68" t="s">
        <v>103</v>
      </c>
      <c r="H84" s="69">
        <v>4.8000000000000001E-2</v>
      </c>
      <c r="I84" s="69">
        <v>4.8600000000002905E-2</v>
      </c>
      <c r="J84" s="65">
        <v>1738981.8465199999</v>
      </c>
      <c r="K84" s="67">
        <v>114.614419</v>
      </c>
      <c r="L84" s="65">
        <v>1993.123942897</v>
      </c>
      <c r="M84" s="110" t="s">
        <v>626</v>
      </c>
      <c r="N84" s="66">
        <f t="shared" si="3"/>
        <v>3.9716286593941708E-3</v>
      </c>
      <c r="O84" s="66">
        <f>L84/'סכום נכסי הקרן'!$C$41</f>
        <v>1.0319593180485765E-3</v>
      </c>
    </row>
    <row r="85" spans="1:15">
      <c r="A85" s="60" t="s">
        <v>416</v>
      </c>
      <c r="B85" s="57" t="s">
        <v>417</v>
      </c>
      <c r="C85" s="57" t="s">
        <v>180</v>
      </c>
      <c r="D85" s="110" t="s">
        <v>626</v>
      </c>
      <c r="E85" s="74">
        <v>42949</v>
      </c>
      <c r="F85" s="65">
        <v>7.0099999999994953</v>
      </c>
      <c r="G85" s="68" t="s">
        <v>103</v>
      </c>
      <c r="H85" s="69">
        <v>4.8000000000000001E-2</v>
      </c>
      <c r="I85" s="69">
        <v>4.8499999999996019E-2</v>
      </c>
      <c r="J85" s="65">
        <v>4258229.6493600002</v>
      </c>
      <c r="K85" s="67">
        <v>114.985602</v>
      </c>
      <c r="L85" s="65">
        <v>4896.351012047</v>
      </c>
      <c r="M85" s="110" t="s">
        <v>626</v>
      </c>
      <c r="N85" s="66">
        <f t="shared" si="3"/>
        <v>9.7567881190740707E-3</v>
      </c>
      <c r="O85" s="66">
        <f>L85/'סכום נכסי הקרן'!$C$41</f>
        <v>2.5351333866243152E-3</v>
      </c>
    </row>
    <row r="86" spans="1:15">
      <c r="A86" s="60" t="s">
        <v>418</v>
      </c>
      <c r="B86" s="57" t="s">
        <v>419</v>
      </c>
      <c r="C86" s="57" t="s">
        <v>180</v>
      </c>
      <c r="D86" s="110" t="s">
        <v>626</v>
      </c>
      <c r="E86" s="74">
        <v>42979</v>
      </c>
      <c r="F86" s="65">
        <v>7.0900000000006429</v>
      </c>
      <c r="G86" s="68" t="s">
        <v>103</v>
      </c>
      <c r="H86" s="69">
        <v>4.8000000000000001E-2</v>
      </c>
      <c r="I86" s="69">
        <v>4.8500000000007516E-2</v>
      </c>
      <c r="J86" s="65">
        <v>1912743.53804</v>
      </c>
      <c r="K86" s="67">
        <v>114.662871</v>
      </c>
      <c r="L86" s="65">
        <v>2193.2066566510002</v>
      </c>
      <c r="M86" s="110" t="s">
        <v>626</v>
      </c>
      <c r="N86" s="66">
        <f t="shared" si="3"/>
        <v>4.3703265140994426E-3</v>
      </c>
      <c r="O86" s="66">
        <f>L86/'סכום נכסי הקרן'!$C$41</f>
        <v>1.1355540902526437E-3</v>
      </c>
    </row>
    <row r="87" spans="1:15">
      <c r="A87" s="60" t="s">
        <v>420</v>
      </c>
      <c r="B87" s="57" t="s">
        <v>421</v>
      </c>
      <c r="C87" s="57" t="s">
        <v>180</v>
      </c>
      <c r="D87" s="110" t="s">
        <v>626</v>
      </c>
      <c r="E87" s="74">
        <v>43009</v>
      </c>
      <c r="F87" s="65">
        <v>7.1699999999997974</v>
      </c>
      <c r="G87" s="68" t="s">
        <v>103</v>
      </c>
      <c r="H87" s="69">
        <v>4.8000000000000001E-2</v>
      </c>
      <c r="I87" s="69">
        <v>4.8499999999999523E-2</v>
      </c>
      <c r="J87" s="65">
        <v>3655731.16126</v>
      </c>
      <c r="K87" s="67">
        <v>113.867862</v>
      </c>
      <c r="L87" s="65">
        <v>4162.7029044519995</v>
      </c>
      <c r="M87" s="110" t="s">
        <v>626</v>
      </c>
      <c r="N87" s="66">
        <f t="shared" si="3"/>
        <v>8.2948730884415886E-3</v>
      </c>
      <c r="O87" s="66">
        <f>L87/'סכום נכסי הקרן'!$C$41</f>
        <v>2.1552799392260918E-3</v>
      </c>
    </row>
    <row r="88" spans="1:15">
      <c r="A88" s="60" t="s">
        <v>422</v>
      </c>
      <c r="B88" s="57" t="s">
        <v>423</v>
      </c>
      <c r="C88" s="57" t="s">
        <v>180</v>
      </c>
      <c r="D88" s="110" t="s">
        <v>626</v>
      </c>
      <c r="E88" s="74">
        <v>43040</v>
      </c>
      <c r="F88" s="65">
        <v>7.2499999999994946</v>
      </c>
      <c r="G88" s="68" t="s">
        <v>103</v>
      </c>
      <c r="H88" s="69">
        <v>4.8000000000000001E-2</v>
      </c>
      <c r="I88" s="69">
        <v>4.8499999999998086E-2</v>
      </c>
      <c r="J88" s="65">
        <v>3922026.2945500002</v>
      </c>
      <c r="K88" s="67">
        <v>113.291509</v>
      </c>
      <c r="L88" s="65">
        <v>4443.322762281</v>
      </c>
      <c r="M88" s="110" t="s">
        <v>626</v>
      </c>
      <c r="N88" s="66">
        <f t="shared" si="3"/>
        <v>8.8540545049915435E-3</v>
      </c>
      <c r="O88" s="66">
        <f>L88/'סכום נכסי הקרן'!$C$41</f>
        <v>2.300573601543543E-3</v>
      </c>
    </row>
    <row r="89" spans="1:15">
      <c r="A89" s="60" t="s">
        <v>424</v>
      </c>
      <c r="B89" s="57" t="s">
        <v>425</v>
      </c>
      <c r="C89" s="57" t="s">
        <v>180</v>
      </c>
      <c r="D89" s="110" t="s">
        <v>626</v>
      </c>
      <c r="E89" s="74">
        <v>43070</v>
      </c>
      <c r="F89" s="65">
        <v>7.3400000000005701</v>
      </c>
      <c r="G89" s="68" t="s">
        <v>103</v>
      </c>
      <c r="H89" s="69">
        <v>4.8000000000000001E-2</v>
      </c>
      <c r="I89" s="69">
        <v>4.85000000000032E-2</v>
      </c>
      <c r="J89" s="65">
        <v>4016429.0987800001</v>
      </c>
      <c r="K89" s="67">
        <v>112.520844</v>
      </c>
      <c r="L89" s="65">
        <v>4519.3199293630005</v>
      </c>
      <c r="M89" s="110" t="s">
        <v>626</v>
      </c>
      <c r="N89" s="66">
        <f t="shared" si="3"/>
        <v>9.005491412812202E-3</v>
      </c>
      <c r="O89" s="66">
        <f>L89/'סכום נכסי הקרן'!$C$41</f>
        <v>2.339921874386813E-3</v>
      </c>
    </row>
    <row r="90" spans="1:15">
      <c r="A90" s="60" t="s">
        <v>426</v>
      </c>
      <c r="B90" s="57" t="s">
        <v>427</v>
      </c>
      <c r="C90" s="57" t="s">
        <v>180</v>
      </c>
      <c r="D90" s="110" t="s">
        <v>626</v>
      </c>
      <c r="E90" s="74">
        <v>43101</v>
      </c>
      <c r="F90" s="65">
        <v>7.2500000000000799</v>
      </c>
      <c r="G90" s="68" t="s">
        <v>103</v>
      </c>
      <c r="H90" s="69">
        <v>4.8000000000000001E-2</v>
      </c>
      <c r="I90" s="69">
        <v>4.8500000000000154E-2</v>
      </c>
      <c r="J90" s="65">
        <v>5483418.70737</v>
      </c>
      <c r="K90" s="67">
        <v>115.099919</v>
      </c>
      <c r="L90" s="65">
        <v>6311.4104773139998</v>
      </c>
      <c r="M90" s="110" t="s">
        <v>626</v>
      </c>
      <c r="N90" s="66">
        <f t="shared" si="3"/>
        <v>1.2576527828202556E-2</v>
      </c>
      <c r="O90" s="66">
        <f>L90/'סכום נכסי הקרן'!$C$41</f>
        <v>3.2677941957923581E-3</v>
      </c>
    </row>
    <row r="91" spans="1:15">
      <c r="A91" s="60" t="s">
        <v>428</v>
      </c>
      <c r="B91" s="57" t="s">
        <v>429</v>
      </c>
      <c r="C91" s="57" t="s">
        <v>180</v>
      </c>
      <c r="D91" s="110" t="s">
        <v>626</v>
      </c>
      <c r="E91" s="74">
        <v>43132</v>
      </c>
      <c r="F91" s="65">
        <v>7.3299999999997754</v>
      </c>
      <c r="G91" s="68" t="s">
        <v>103</v>
      </c>
      <c r="H91" s="69">
        <v>4.8000000000000001E-2</v>
      </c>
      <c r="I91" s="69">
        <v>4.8499999999998017E-2</v>
      </c>
      <c r="J91" s="65">
        <v>5264243.3770399997</v>
      </c>
      <c r="K91" s="67">
        <v>114.5279</v>
      </c>
      <c r="L91" s="65">
        <v>6029.0273707919987</v>
      </c>
      <c r="M91" s="110" t="s">
        <v>626</v>
      </c>
      <c r="N91" s="66">
        <f t="shared" si="3"/>
        <v>1.2013832847396993E-2</v>
      </c>
      <c r="O91" s="66">
        <f>L91/'סכום נכסי הקרן'!$C$41</f>
        <v>3.1215875943045842E-3</v>
      </c>
    </row>
    <row r="92" spans="1:15">
      <c r="A92" s="60" t="s">
        <v>430</v>
      </c>
      <c r="B92" s="57" t="s">
        <v>431</v>
      </c>
      <c r="C92" s="57" t="s">
        <v>180</v>
      </c>
      <c r="D92" s="110" t="s">
        <v>626</v>
      </c>
      <c r="E92" s="74">
        <v>43161</v>
      </c>
      <c r="F92" s="65">
        <v>7.4100000000021211</v>
      </c>
      <c r="G92" s="68" t="s">
        <v>103</v>
      </c>
      <c r="H92" s="69">
        <v>4.8000000000000001E-2</v>
      </c>
      <c r="I92" s="69">
        <v>4.8500000000013026E-2</v>
      </c>
      <c r="J92" s="65">
        <v>1238304.2676500001</v>
      </c>
      <c r="K92" s="67">
        <v>114.646511</v>
      </c>
      <c r="L92" s="65">
        <v>1419.672642339</v>
      </c>
      <c r="M92" s="110" t="s">
        <v>626</v>
      </c>
      <c r="N92" s="66">
        <f t="shared" si="3"/>
        <v>2.828932226400334E-3</v>
      </c>
      <c r="O92" s="66">
        <f>L92/'סכום נכסי הקרן'!$C$41</f>
        <v>7.3504932649142601E-4</v>
      </c>
    </row>
    <row r="93" spans="1:15">
      <c r="A93" s="60" t="s">
        <v>432</v>
      </c>
      <c r="B93" s="57" t="s">
        <v>433</v>
      </c>
      <c r="C93" s="57" t="s">
        <v>180</v>
      </c>
      <c r="D93" s="110" t="s">
        <v>626</v>
      </c>
      <c r="E93" s="74">
        <v>43221</v>
      </c>
      <c r="F93" s="65">
        <v>7.5800000000000027</v>
      </c>
      <c r="G93" s="68" t="s">
        <v>103</v>
      </c>
      <c r="H93" s="69">
        <v>4.8000000000000001E-2</v>
      </c>
      <c r="I93" s="69">
        <v>4.8600000000000601E-2</v>
      </c>
      <c r="J93" s="65">
        <v>5011998.1346199997</v>
      </c>
      <c r="K93" s="67">
        <v>113.29356199999999</v>
      </c>
      <c r="L93" s="65">
        <v>5678.2712284810004</v>
      </c>
      <c r="M93" s="110" t="s">
        <v>626</v>
      </c>
      <c r="N93" s="66">
        <f t="shared" si="3"/>
        <v>1.1314893299645601E-2</v>
      </c>
      <c r="O93" s="66">
        <f>L93/'סכום נכסי הקרן'!$C$41</f>
        <v>2.939980188146746E-3</v>
      </c>
    </row>
    <row r="94" spans="1:15">
      <c r="A94" s="60" t="s">
        <v>434</v>
      </c>
      <c r="B94" s="57" t="s">
        <v>435</v>
      </c>
      <c r="C94" s="57" t="s">
        <v>180</v>
      </c>
      <c r="D94" s="110" t="s">
        <v>626</v>
      </c>
      <c r="E94" s="74">
        <v>43252</v>
      </c>
      <c r="F94" s="65">
        <v>7.6599999999991466</v>
      </c>
      <c r="G94" s="68" t="s">
        <v>103</v>
      </c>
      <c r="H94" s="69">
        <v>4.8000000000000001E-2</v>
      </c>
      <c r="I94" s="69">
        <v>4.8499999999992681E-2</v>
      </c>
      <c r="J94" s="65">
        <v>2793020.3859700002</v>
      </c>
      <c r="K94" s="67">
        <v>112.400429</v>
      </c>
      <c r="L94" s="65">
        <v>3139.366882498</v>
      </c>
      <c r="M94" s="110" t="s">
        <v>626</v>
      </c>
      <c r="N94" s="66">
        <f t="shared" si="3"/>
        <v>6.2557070408572812E-3</v>
      </c>
      <c r="O94" s="66">
        <f>L94/'סכום נכסי הקרן'!$C$41</f>
        <v>1.6254377549938157E-3</v>
      </c>
    </row>
    <row r="95" spans="1:15">
      <c r="A95" s="60" t="s">
        <v>436</v>
      </c>
      <c r="B95" s="57" t="s">
        <v>437</v>
      </c>
      <c r="C95" s="57" t="s">
        <v>180</v>
      </c>
      <c r="D95" s="110" t="s">
        <v>626</v>
      </c>
      <c r="E95" s="74">
        <v>43282</v>
      </c>
      <c r="F95" s="65">
        <v>7.5600000000007528</v>
      </c>
      <c r="G95" s="68" t="s">
        <v>103</v>
      </c>
      <c r="H95" s="69">
        <v>4.8000000000000001E-2</v>
      </c>
      <c r="I95" s="69">
        <v>4.8500000000003693E-2</v>
      </c>
      <c r="J95" s="65">
        <v>2142111.3446399998</v>
      </c>
      <c r="K95" s="67">
        <v>114.084023</v>
      </c>
      <c r="L95" s="65">
        <v>2443.8068075859996</v>
      </c>
      <c r="M95" s="110" t="s">
        <v>626</v>
      </c>
      <c r="N95" s="66">
        <f t="shared" si="3"/>
        <v>4.8696887063248281E-3</v>
      </c>
      <c r="O95" s="66">
        <f>L95/'סכום נכסי הקרן'!$C$41</f>
        <v>1.2653047571809955E-3</v>
      </c>
    </row>
    <row r="96" spans="1:15">
      <c r="A96" s="60" t="s">
        <v>438</v>
      </c>
      <c r="B96" s="57" t="s">
        <v>439</v>
      </c>
      <c r="C96" s="57" t="s">
        <v>180</v>
      </c>
      <c r="D96" s="110" t="s">
        <v>626</v>
      </c>
      <c r="E96" s="74">
        <v>43313</v>
      </c>
      <c r="F96" s="65">
        <v>7.6499999999994985</v>
      </c>
      <c r="G96" s="68" t="s">
        <v>103</v>
      </c>
      <c r="H96" s="69">
        <v>4.8000000000000001E-2</v>
      </c>
      <c r="I96" s="69">
        <v>4.8599999999996243E-2</v>
      </c>
      <c r="J96" s="65">
        <v>6051882.9297300009</v>
      </c>
      <c r="K96" s="67">
        <v>113.488804</v>
      </c>
      <c r="L96" s="65">
        <v>6868.2095537529995</v>
      </c>
      <c r="M96" s="110" t="s">
        <v>626</v>
      </c>
      <c r="N96" s="66">
        <f t="shared" si="3"/>
        <v>1.3686041954200699E-2</v>
      </c>
      <c r="O96" s="66">
        <f>L96/'סכום נכסי הקרן'!$C$41</f>
        <v>3.556082336256366E-3</v>
      </c>
    </row>
    <row r="97" spans="1:15">
      <c r="A97" s="60" t="s">
        <v>440</v>
      </c>
      <c r="B97" s="57" t="s">
        <v>441</v>
      </c>
      <c r="C97" s="57" t="s">
        <v>180</v>
      </c>
      <c r="D97" s="110" t="s">
        <v>626</v>
      </c>
      <c r="E97" s="74">
        <v>43345</v>
      </c>
      <c r="F97" s="65">
        <v>7.7399999999996396</v>
      </c>
      <c r="G97" s="68" t="s">
        <v>103</v>
      </c>
      <c r="H97" s="69">
        <v>4.8000000000000001E-2</v>
      </c>
      <c r="I97" s="69">
        <v>4.8599999999996965E-2</v>
      </c>
      <c r="J97" s="65">
        <v>5617063.2870500004</v>
      </c>
      <c r="K97" s="67">
        <v>113.037572</v>
      </c>
      <c r="L97" s="65">
        <v>6349.3919532220007</v>
      </c>
      <c r="M97" s="110" t="s">
        <v>626</v>
      </c>
      <c r="N97" s="66">
        <f t="shared" si="3"/>
        <v>1.2652212192328476E-2</v>
      </c>
      <c r="O97" s="66">
        <f>L97/'סכום נכסי הקרן'!$C$41</f>
        <v>3.2874594745705204E-3</v>
      </c>
    </row>
    <row r="98" spans="1:15">
      <c r="A98" s="60" t="s">
        <v>442</v>
      </c>
      <c r="B98" s="57" t="s">
        <v>443</v>
      </c>
      <c r="C98" s="57" t="s">
        <v>180</v>
      </c>
      <c r="D98" s="110" t="s">
        <v>626</v>
      </c>
      <c r="E98" s="74">
        <v>43375</v>
      </c>
      <c r="F98" s="65">
        <v>7.8200000000004231</v>
      </c>
      <c r="G98" s="68" t="s">
        <v>103</v>
      </c>
      <c r="H98" s="69">
        <v>4.8000000000000001E-2</v>
      </c>
      <c r="I98" s="69">
        <v>4.8600000000004764E-2</v>
      </c>
      <c r="J98" s="65">
        <v>2017101.4391800002</v>
      </c>
      <c r="K98" s="67">
        <v>112.484824</v>
      </c>
      <c r="L98" s="65">
        <v>2268.9330066719999</v>
      </c>
      <c r="M98" s="110" t="s">
        <v>626</v>
      </c>
      <c r="N98" s="66">
        <f t="shared" si="3"/>
        <v>4.5212237741953541E-3</v>
      </c>
      <c r="O98" s="66">
        <f>L98/'סכום נכסי הקרן'!$C$41</f>
        <v>1.1747621449270523E-3</v>
      </c>
    </row>
    <row r="99" spans="1:15">
      <c r="A99" s="60" t="s">
        <v>444</v>
      </c>
      <c r="B99" s="57" t="s">
        <v>445</v>
      </c>
      <c r="C99" s="57" t="s">
        <v>180</v>
      </c>
      <c r="D99" s="110" t="s">
        <v>626</v>
      </c>
      <c r="E99" s="74">
        <v>43405</v>
      </c>
      <c r="F99" s="65">
        <v>7.9000000005889044</v>
      </c>
      <c r="G99" s="68" t="s">
        <v>103</v>
      </c>
      <c r="H99" s="69">
        <v>4.8000000000000001E-2</v>
      </c>
      <c r="I99" s="69">
        <v>4.8500000005561879E-2</v>
      </c>
      <c r="J99" s="65">
        <v>1364.9313199999999</v>
      </c>
      <c r="K99" s="67">
        <v>111.966283</v>
      </c>
      <c r="L99" s="65">
        <v>1.528262859</v>
      </c>
      <c r="M99" s="110" t="s">
        <v>626</v>
      </c>
      <c r="N99" s="66">
        <f t="shared" si="3"/>
        <v>3.0453161688830006E-6</v>
      </c>
      <c r="O99" s="66">
        <f>L99/'סכום נכסי הקרן'!$C$41</f>
        <v>7.912729679421191E-7</v>
      </c>
    </row>
    <row r="100" spans="1:15">
      <c r="A100" s="60" t="s">
        <v>446</v>
      </c>
      <c r="B100" s="57" t="s">
        <v>447</v>
      </c>
      <c r="C100" s="57" t="s">
        <v>180</v>
      </c>
      <c r="D100" s="110" t="s">
        <v>626</v>
      </c>
      <c r="E100" s="74">
        <v>43435</v>
      </c>
      <c r="F100" s="65">
        <v>7.9799999999997002</v>
      </c>
      <c r="G100" s="68" t="s">
        <v>103</v>
      </c>
      <c r="H100" s="69">
        <v>4.8000000000000001E-2</v>
      </c>
      <c r="I100" s="69">
        <v>4.8599999999998235E-2</v>
      </c>
      <c r="J100" s="65">
        <v>2333706.1605799999</v>
      </c>
      <c r="K100" s="67">
        <v>111.13375000000001</v>
      </c>
      <c r="L100" s="65">
        <v>2593.5351609609997</v>
      </c>
      <c r="M100" s="110" t="s">
        <v>626</v>
      </c>
      <c r="N100" s="66">
        <f t="shared" si="3"/>
        <v>5.1680471809732748E-3</v>
      </c>
      <c r="O100" s="66">
        <f>L100/'סכום נכסי הקרן'!$C$41</f>
        <v>1.3428280692620378E-3</v>
      </c>
    </row>
    <row r="101" spans="1:15">
      <c r="A101" s="60" t="s">
        <v>448</v>
      </c>
      <c r="B101" s="57" t="s">
        <v>449</v>
      </c>
      <c r="C101" s="57" t="s">
        <v>180</v>
      </c>
      <c r="D101" s="110" t="s">
        <v>626</v>
      </c>
      <c r="E101" s="74">
        <v>43497</v>
      </c>
      <c r="F101" s="65">
        <v>7.9599999999994413</v>
      </c>
      <c r="G101" s="68" t="s">
        <v>103</v>
      </c>
      <c r="H101" s="69">
        <v>4.8000000000000001E-2</v>
      </c>
      <c r="I101" s="69">
        <v>4.8599999999997909E-2</v>
      </c>
      <c r="J101" s="65">
        <v>3522220.1074700002</v>
      </c>
      <c r="K101" s="67">
        <v>113.591307</v>
      </c>
      <c r="L101" s="65">
        <v>4000.935851494</v>
      </c>
      <c r="M101" s="110" t="s">
        <v>626</v>
      </c>
      <c r="N101" s="66">
        <f t="shared" si="3"/>
        <v>7.9725255164487079E-3</v>
      </c>
      <c r="O101" s="66">
        <f>L101/'סכום נכסי הקרן'!$C$41</f>
        <v>2.0715234732781571E-3</v>
      </c>
    </row>
    <row r="102" spans="1:15">
      <c r="A102" s="60" t="s">
        <v>450</v>
      </c>
      <c r="B102" s="57" t="s">
        <v>451</v>
      </c>
      <c r="C102" s="57" t="s">
        <v>180</v>
      </c>
      <c r="D102" s="110" t="s">
        <v>626</v>
      </c>
      <c r="E102" s="74">
        <v>43525</v>
      </c>
      <c r="F102" s="65">
        <v>8.0399999999994058</v>
      </c>
      <c r="G102" s="68" t="s">
        <v>103</v>
      </c>
      <c r="H102" s="69">
        <v>4.8000000000000001E-2</v>
      </c>
      <c r="I102" s="69">
        <v>4.8699999999995754E-2</v>
      </c>
      <c r="J102" s="65">
        <v>5527037.1647699997</v>
      </c>
      <c r="K102" s="67">
        <v>113.188796</v>
      </c>
      <c r="L102" s="65">
        <v>6255.9868068180003</v>
      </c>
      <c r="M102" s="110" t="s">
        <v>626</v>
      </c>
      <c r="N102" s="66">
        <f t="shared" si="3"/>
        <v>1.2466087010442481E-2</v>
      </c>
      <c r="O102" s="66">
        <f>L102/'סכום נכסי הקרן'!$C$41</f>
        <v>3.2390980510229226E-3</v>
      </c>
    </row>
    <row r="103" spans="1:15">
      <c r="A103" s="60" t="s">
        <v>452</v>
      </c>
      <c r="B103" s="57" t="s">
        <v>453</v>
      </c>
      <c r="C103" s="57" t="s">
        <v>180</v>
      </c>
      <c r="D103" s="110" t="s">
        <v>626</v>
      </c>
      <c r="E103" s="74">
        <v>43556</v>
      </c>
      <c r="F103" s="65">
        <v>8.1199999999998127</v>
      </c>
      <c r="G103" s="68" t="s">
        <v>103</v>
      </c>
      <c r="H103" s="69">
        <v>4.8000000000000001E-2</v>
      </c>
      <c r="I103" s="69">
        <v>4.8699999999999931E-2</v>
      </c>
      <c r="J103" s="65">
        <v>2447396.0378100001</v>
      </c>
      <c r="K103" s="67">
        <v>112.60576500000001</v>
      </c>
      <c r="L103" s="65">
        <v>2755.9090386459998</v>
      </c>
      <c r="M103" s="110" t="s">
        <v>626</v>
      </c>
      <c r="N103" s="66">
        <f t="shared" si="3"/>
        <v>5.491603951463607E-3</v>
      </c>
      <c r="O103" s="66">
        <f>L103/'סכום נכסי הקרן'!$C$41</f>
        <v>1.4268987246178523E-3</v>
      </c>
    </row>
    <row r="104" spans="1:15">
      <c r="A104" s="60" t="s">
        <v>454</v>
      </c>
      <c r="B104" s="57" t="s">
        <v>455</v>
      </c>
      <c r="C104" s="57" t="s">
        <v>180</v>
      </c>
      <c r="D104" s="110" t="s">
        <v>626</v>
      </c>
      <c r="E104" s="74">
        <v>43586</v>
      </c>
      <c r="F104" s="65">
        <v>8.2100000000004218</v>
      </c>
      <c r="G104" s="68" t="s">
        <v>103</v>
      </c>
      <c r="H104" s="69">
        <v>4.8000000000000001E-2</v>
      </c>
      <c r="I104" s="69">
        <v>4.8500000000002777E-2</v>
      </c>
      <c r="J104" s="65">
        <v>5962494.7644800004</v>
      </c>
      <c r="K104" s="67">
        <v>111.74923800000001</v>
      </c>
      <c r="L104" s="65">
        <v>6663.0424429390005</v>
      </c>
      <c r="M104" s="110" t="s">
        <v>626</v>
      </c>
      <c r="N104" s="66">
        <f t="shared" si="3"/>
        <v>1.3277212598566348E-2</v>
      </c>
      <c r="O104" s="66">
        <f>L104/'סכום נכסי הקרן'!$C$41</f>
        <v>3.4498550679943276E-3</v>
      </c>
    </row>
    <row r="105" spans="1:15">
      <c r="A105" s="60" t="s">
        <v>456</v>
      </c>
      <c r="B105" s="57" t="s">
        <v>457</v>
      </c>
      <c r="C105" s="57" t="s">
        <v>180</v>
      </c>
      <c r="D105" s="110" t="s">
        <v>626</v>
      </c>
      <c r="E105" s="74">
        <v>43617</v>
      </c>
      <c r="F105" s="65">
        <v>8.2899999987190363</v>
      </c>
      <c r="G105" s="68" t="s">
        <v>103</v>
      </c>
      <c r="H105" s="69">
        <v>4.8000000000000001E-2</v>
      </c>
      <c r="I105" s="69">
        <v>4.8499999991279824E-2</v>
      </c>
      <c r="J105" s="65">
        <v>1498.4572099999998</v>
      </c>
      <c r="K105" s="67">
        <v>110.968</v>
      </c>
      <c r="L105" s="65">
        <v>1.6628079969999996</v>
      </c>
      <c r="M105" s="110" t="s">
        <v>626</v>
      </c>
      <c r="N105" s="66">
        <f t="shared" si="3"/>
        <v>3.3134195790935301E-6</v>
      </c>
      <c r="O105" s="66">
        <f>L105/'סכום נכסי הקרן'!$C$41</f>
        <v>8.6093502250327212E-7</v>
      </c>
    </row>
    <row r="106" spans="1:15">
      <c r="A106" s="60" t="s">
        <v>458</v>
      </c>
      <c r="B106" s="57" t="s">
        <v>459</v>
      </c>
      <c r="C106" s="57" t="s">
        <v>180</v>
      </c>
      <c r="D106" s="110" t="s">
        <v>626</v>
      </c>
      <c r="E106" s="74">
        <v>43647</v>
      </c>
      <c r="F106" s="65">
        <v>8.1800000000009518</v>
      </c>
      <c r="G106" s="68" t="s">
        <v>103</v>
      </c>
      <c r="H106" s="69">
        <v>4.8000000000000001E-2</v>
      </c>
      <c r="I106" s="69">
        <v>4.8500000000006489E-2</v>
      </c>
      <c r="J106" s="65">
        <v>1850698.5078199999</v>
      </c>
      <c r="K106" s="67">
        <v>112.402232</v>
      </c>
      <c r="L106" s="65">
        <v>2080.226423089</v>
      </c>
      <c r="M106" s="110" t="s">
        <v>626</v>
      </c>
      <c r="N106" s="66">
        <f t="shared" si="3"/>
        <v>4.1451947378448864E-3</v>
      </c>
      <c r="O106" s="66">
        <f>L106/'סכום נכסי הקרן'!$C$41</f>
        <v>1.0770574748288451E-3</v>
      </c>
    </row>
    <row r="107" spans="1:15">
      <c r="A107" s="60" t="s">
        <v>460</v>
      </c>
      <c r="B107" s="57" t="s">
        <v>461</v>
      </c>
      <c r="C107" s="57" t="s">
        <v>180</v>
      </c>
      <c r="D107" s="110" t="s">
        <v>626</v>
      </c>
      <c r="E107" s="74">
        <v>43678</v>
      </c>
      <c r="F107" s="65">
        <v>8.2600000000007974</v>
      </c>
      <c r="G107" s="68" t="s">
        <v>103</v>
      </c>
      <c r="H107" s="69">
        <v>4.8000000000000001E-2</v>
      </c>
      <c r="I107" s="69">
        <v>4.8500000000004581E-2</v>
      </c>
      <c r="J107" s="65">
        <v>4156853.8264299999</v>
      </c>
      <c r="K107" s="67">
        <v>112.623751</v>
      </c>
      <c r="L107" s="65">
        <v>4681.6046935009999</v>
      </c>
      <c r="M107" s="110" t="s">
        <v>626</v>
      </c>
      <c r="N107" s="66">
        <f t="shared" si="3"/>
        <v>9.3288706098413002E-3</v>
      </c>
      <c r="O107" s="66">
        <f>L107/'סכום נכסי הקרן'!$C$41</f>
        <v>2.4239463903364357E-3</v>
      </c>
    </row>
    <row r="108" spans="1:15">
      <c r="A108" s="60" t="s">
        <v>462</v>
      </c>
      <c r="B108" s="57" t="s">
        <v>463</v>
      </c>
      <c r="C108" s="57" t="s">
        <v>180</v>
      </c>
      <c r="D108" s="110" t="s">
        <v>626</v>
      </c>
      <c r="E108" s="74">
        <v>43709</v>
      </c>
      <c r="F108" s="65">
        <v>8.3500000020793905</v>
      </c>
      <c r="G108" s="68" t="s">
        <v>103</v>
      </c>
      <c r="H108" s="69">
        <v>4.8000000000000001E-2</v>
      </c>
      <c r="I108" s="69">
        <v>4.8500000010892046E-2</v>
      </c>
      <c r="J108" s="65">
        <v>1795.1814100000001</v>
      </c>
      <c r="K108" s="67">
        <v>112.51356199999999</v>
      </c>
      <c r="L108" s="65">
        <v>2.0198225480000001</v>
      </c>
      <c r="M108" s="110" t="s">
        <v>626</v>
      </c>
      <c r="N108" s="66">
        <f t="shared" si="3"/>
        <v>4.0248300398556373E-6</v>
      </c>
      <c r="O108" s="66">
        <f>L108/'סכום נכסי הקרן'!$C$41</f>
        <v>1.0457827806652031E-6</v>
      </c>
    </row>
    <row r="109" spans="1:15">
      <c r="A109" s="60" t="s">
        <v>464</v>
      </c>
      <c r="B109" s="57" t="s">
        <v>465</v>
      </c>
      <c r="C109" s="57" t="s">
        <v>180</v>
      </c>
      <c r="D109" s="110" t="s">
        <v>626</v>
      </c>
      <c r="E109" s="74">
        <v>43740</v>
      </c>
      <c r="F109" s="65">
        <v>8.4300000000003639</v>
      </c>
      <c r="G109" s="68" t="s">
        <v>103</v>
      </c>
      <c r="H109" s="69">
        <v>4.8000000000000001E-2</v>
      </c>
      <c r="I109" s="69">
        <v>4.8500000000002555E-2</v>
      </c>
      <c r="J109" s="65">
        <v>4742898.9576399997</v>
      </c>
      <c r="K109" s="67">
        <v>111.81374700000001</v>
      </c>
      <c r="L109" s="65">
        <v>5303.2130427490001</v>
      </c>
      <c r="M109" s="110" t="s">
        <v>626</v>
      </c>
      <c r="N109" s="66">
        <f t="shared" si="3"/>
        <v>1.056752791642288E-2</v>
      </c>
      <c r="O109" s="66">
        <f>L109/'סכום נכסי הקרן'!$C$41</f>
        <v>2.7457901625059108E-3</v>
      </c>
    </row>
    <row r="110" spans="1:15">
      <c r="A110" s="60" t="s">
        <v>466</v>
      </c>
      <c r="B110" s="57" t="s">
        <v>467</v>
      </c>
      <c r="C110" s="57" t="s">
        <v>180</v>
      </c>
      <c r="D110" s="110" t="s">
        <v>626</v>
      </c>
      <c r="E110" s="74">
        <v>43770</v>
      </c>
      <c r="F110" s="65">
        <v>8.5099999999997848</v>
      </c>
      <c r="G110" s="68" t="s">
        <v>103</v>
      </c>
      <c r="H110" s="69">
        <v>4.8000000000000001E-2</v>
      </c>
      <c r="I110" s="69">
        <v>4.8499999999999016E-2</v>
      </c>
      <c r="J110" s="65">
        <v>6883497.0088600004</v>
      </c>
      <c r="K110" s="67">
        <v>111.608464</v>
      </c>
      <c r="L110" s="65">
        <v>7682.5652472149995</v>
      </c>
      <c r="M110" s="110" t="s">
        <v>626</v>
      </c>
      <c r="N110" s="66">
        <f t="shared" si="3"/>
        <v>1.5308780180100198E-2</v>
      </c>
      <c r="O110" s="66">
        <f>L110/'סכום נכסי הקרן'!$C$41</f>
        <v>3.9777229216644812E-3</v>
      </c>
    </row>
    <row r="111" spans="1:15">
      <c r="A111" s="60" t="s">
        <v>468</v>
      </c>
      <c r="B111" s="57" t="s">
        <v>469</v>
      </c>
      <c r="C111" s="57" t="s">
        <v>180</v>
      </c>
      <c r="D111" s="110" t="s">
        <v>626</v>
      </c>
      <c r="E111" s="74">
        <v>43800</v>
      </c>
      <c r="F111" s="65">
        <v>8.60000000000006</v>
      </c>
      <c r="G111" s="68" t="s">
        <v>103</v>
      </c>
      <c r="H111" s="69">
        <v>4.8000000000000001E-2</v>
      </c>
      <c r="I111" s="69">
        <v>4.850000000000132E-2</v>
      </c>
      <c r="J111" s="65">
        <v>3085382.7402300001</v>
      </c>
      <c r="K111" s="67">
        <v>110.743578</v>
      </c>
      <c r="L111" s="65">
        <v>3416.863253303</v>
      </c>
      <c r="M111" s="110" t="s">
        <v>626</v>
      </c>
      <c r="N111" s="66">
        <f t="shared" si="3"/>
        <v>6.8086643936073029E-3</v>
      </c>
      <c r="O111" s="66">
        <f>L111/'סכום נכסי הקרן'!$C$41</f>
        <v>1.7691142015075494E-3</v>
      </c>
    </row>
    <row r="112" spans="1:15">
      <c r="A112" s="60" t="s">
        <v>470</v>
      </c>
      <c r="B112" s="57" t="s">
        <v>471</v>
      </c>
      <c r="C112" s="57" t="s">
        <v>180</v>
      </c>
      <c r="D112" s="110" t="s">
        <v>626</v>
      </c>
      <c r="E112" s="74">
        <v>43831</v>
      </c>
      <c r="F112" s="65">
        <v>8.4800000000002793</v>
      </c>
      <c r="G112" s="68" t="s">
        <v>103</v>
      </c>
      <c r="H112" s="69">
        <v>4.8000000000000001E-2</v>
      </c>
      <c r="I112" s="69">
        <v>4.8600000000001566E-2</v>
      </c>
      <c r="J112" s="65">
        <v>4160043.6115799998</v>
      </c>
      <c r="K112" s="67">
        <v>113.373231</v>
      </c>
      <c r="L112" s="65">
        <v>4716.3758512410004</v>
      </c>
      <c r="M112" s="110" t="s">
        <v>626</v>
      </c>
      <c r="N112" s="66">
        <f t="shared" si="3"/>
        <v>9.3981578847710159E-3</v>
      </c>
      <c r="O112" s="66">
        <f>L112/'סכום נכסי הקרן'!$C$41</f>
        <v>2.4419494956410539E-3</v>
      </c>
    </row>
    <row r="113" spans="1:15">
      <c r="A113" s="60" t="s">
        <v>472</v>
      </c>
      <c r="B113" s="57" t="s">
        <v>473</v>
      </c>
      <c r="C113" s="57" t="s">
        <v>180</v>
      </c>
      <c r="D113" s="110" t="s">
        <v>626</v>
      </c>
      <c r="E113" s="74">
        <v>43863</v>
      </c>
      <c r="F113" s="65">
        <v>8.5599999999996896</v>
      </c>
      <c r="G113" s="68" t="s">
        <v>103</v>
      </c>
      <c r="H113" s="69">
        <v>4.8000000000000001E-2</v>
      </c>
      <c r="I113" s="69">
        <v>4.8799999999998248E-2</v>
      </c>
      <c r="J113" s="65">
        <v>4452776.8710899996</v>
      </c>
      <c r="K113" s="67">
        <v>112.718281</v>
      </c>
      <c r="L113" s="65">
        <v>5019.0935431509997</v>
      </c>
      <c r="M113" s="110" t="s">
        <v>626</v>
      </c>
      <c r="N113" s="66">
        <f t="shared" si="3"/>
        <v>1.0001372885614311E-2</v>
      </c>
      <c r="O113" s="66">
        <f>L113/'סכום נכסי הקרן'!$C$41</f>
        <v>2.5986845266048686E-3</v>
      </c>
    </row>
    <row r="114" spans="1:15">
      <c r="A114" s="60" t="s">
        <v>474</v>
      </c>
      <c r="B114" s="57" t="s">
        <v>475</v>
      </c>
      <c r="C114" s="57" t="s">
        <v>180</v>
      </c>
      <c r="D114" s="110" t="s">
        <v>626</v>
      </c>
      <c r="E114" s="74">
        <v>43891</v>
      </c>
      <c r="F114" s="65">
        <v>8.6400000007223383</v>
      </c>
      <c r="G114" s="68" t="s">
        <v>103</v>
      </c>
      <c r="H114" s="69">
        <v>4.8000000000000001E-2</v>
      </c>
      <c r="I114" s="69">
        <v>4.8500000005299755E-2</v>
      </c>
      <c r="J114" s="65">
        <v>2255.10392</v>
      </c>
      <c r="K114" s="67">
        <v>112.956461</v>
      </c>
      <c r="L114" s="65">
        <v>2.547285569</v>
      </c>
      <c r="M114" s="110" t="s">
        <v>626</v>
      </c>
      <c r="N114" s="66">
        <f t="shared" si="3"/>
        <v>5.0758872299716299E-6</v>
      </c>
      <c r="O114" s="66">
        <f>L114/'סכום נכסי הקרן'!$C$41</f>
        <v>1.3188818929340738E-6</v>
      </c>
    </row>
    <row r="115" spans="1:15">
      <c r="A115" s="60" t="s">
        <v>476</v>
      </c>
      <c r="B115" s="57" t="s">
        <v>477</v>
      </c>
      <c r="C115" s="57" t="s">
        <v>180</v>
      </c>
      <c r="D115" s="110" t="s">
        <v>626</v>
      </c>
      <c r="E115" s="74">
        <v>44045</v>
      </c>
      <c r="F115" s="65">
        <v>8.849999999996367</v>
      </c>
      <c r="G115" s="68" t="s">
        <v>103</v>
      </c>
      <c r="H115" s="69">
        <v>4.8000000000000001E-2</v>
      </c>
      <c r="I115" s="69">
        <v>4.8499999999977915E-2</v>
      </c>
      <c r="J115" s="65">
        <v>616370.34444999998</v>
      </c>
      <c r="K115" s="67">
        <v>113.84748399999999</v>
      </c>
      <c r="L115" s="65">
        <v>701.72212916300009</v>
      </c>
      <c r="M115" s="110" t="s">
        <v>626</v>
      </c>
      <c r="N115" s="66">
        <f t="shared" si="3"/>
        <v>1.3982972454106401E-3</v>
      </c>
      <c r="O115" s="66">
        <f>L115/'סכום נכסי הקרן'!$C$41</f>
        <v>3.6332346136893858E-4</v>
      </c>
    </row>
    <row r="116" spans="1:15">
      <c r="A116" s="60" t="s">
        <v>478</v>
      </c>
      <c r="B116" s="57" t="s">
        <v>479</v>
      </c>
      <c r="C116" s="57" t="s">
        <v>180</v>
      </c>
      <c r="D116" s="110" t="s">
        <v>626</v>
      </c>
      <c r="E116" s="74">
        <v>44075</v>
      </c>
      <c r="F116" s="65">
        <v>8.9300000000001436</v>
      </c>
      <c r="G116" s="68" t="s">
        <v>103</v>
      </c>
      <c r="H116" s="69">
        <v>4.8000000000000001E-2</v>
      </c>
      <c r="I116" s="69">
        <v>4.8600000000000705E-2</v>
      </c>
      <c r="J116" s="65">
        <v>8143180.2551199999</v>
      </c>
      <c r="K116" s="67">
        <v>113.150803</v>
      </c>
      <c r="L116" s="65">
        <v>9214.0738526759997</v>
      </c>
      <c r="M116" s="110" t="s">
        <v>626</v>
      </c>
      <c r="N116" s="66">
        <f t="shared" si="3"/>
        <v>1.8360564034904877E-2</v>
      </c>
      <c r="O116" s="66">
        <f>L116/'סכום נכסי הקרן'!$C$41</f>
        <v>4.7706764064236245E-3</v>
      </c>
    </row>
    <row r="117" spans="1:15">
      <c r="A117" s="60" t="s">
        <v>480</v>
      </c>
      <c r="B117" s="57" t="s">
        <v>481</v>
      </c>
      <c r="C117" s="57" t="s">
        <v>180</v>
      </c>
      <c r="D117" s="110" t="s">
        <v>626</v>
      </c>
      <c r="E117" s="74">
        <v>44166</v>
      </c>
      <c r="F117" s="65">
        <v>9.1900000000001629</v>
      </c>
      <c r="G117" s="68" t="s">
        <v>103</v>
      </c>
      <c r="H117" s="69">
        <v>4.8000000000000001E-2</v>
      </c>
      <c r="I117" s="69">
        <v>4.8600000000001004E-2</v>
      </c>
      <c r="J117" s="65">
        <v>14865481.842330001</v>
      </c>
      <c r="K117" s="67">
        <v>111.61021</v>
      </c>
      <c r="L117" s="65">
        <v>16591.395526611999</v>
      </c>
      <c r="M117" s="110" t="s">
        <v>626</v>
      </c>
      <c r="N117" s="66">
        <f t="shared" si="3"/>
        <v>3.3061095978335626E-2</v>
      </c>
      <c r="O117" s="66">
        <f>L117/'סכום נכסי הקרן'!$C$41</f>
        <v>8.5903564974642074E-3</v>
      </c>
    </row>
    <row r="118" spans="1:15">
      <c r="A118" s="60" t="s">
        <v>482</v>
      </c>
      <c r="B118" s="57" t="s">
        <v>483</v>
      </c>
      <c r="C118" s="57" t="s">
        <v>180</v>
      </c>
      <c r="D118" s="110" t="s">
        <v>626</v>
      </c>
      <c r="E118" s="74">
        <v>44197</v>
      </c>
      <c r="F118" s="65">
        <v>9.0500000000007041</v>
      </c>
      <c r="G118" s="68" t="s">
        <v>103</v>
      </c>
      <c r="H118" s="69">
        <v>4.8000000000000001E-2</v>
      </c>
      <c r="I118" s="69">
        <v>4.8500000000004304E-2</v>
      </c>
      <c r="J118" s="65">
        <v>4483369.1361100003</v>
      </c>
      <c r="K118" s="67">
        <v>114.065203</v>
      </c>
      <c r="L118" s="65">
        <v>5113.9640881279993</v>
      </c>
      <c r="M118" s="110" t="s">
        <v>626</v>
      </c>
      <c r="N118" s="66">
        <f t="shared" si="3"/>
        <v>1.0190418116196073E-2</v>
      </c>
      <c r="O118" s="66">
        <f>L118/'סכום נכסי הקרן'!$C$41</f>
        <v>2.6478046745245509E-3</v>
      </c>
    </row>
    <row r="119" spans="1:15">
      <c r="A119" s="60" t="s">
        <v>484</v>
      </c>
      <c r="B119" s="57" t="s">
        <v>485</v>
      </c>
      <c r="C119" s="57" t="s">
        <v>180</v>
      </c>
      <c r="D119" s="110" t="s">
        <v>626</v>
      </c>
      <c r="E119" s="74">
        <v>44228</v>
      </c>
      <c r="F119" s="65">
        <v>9.130000000000388</v>
      </c>
      <c r="G119" s="68" t="s">
        <v>103</v>
      </c>
      <c r="H119" s="69">
        <v>4.8000000000000001E-2</v>
      </c>
      <c r="I119" s="69">
        <v>4.8500000000001549E-2</v>
      </c>
      <c r="J119" s="65">
        <v>8195374.0418999996</v>
      </c>
      <c r="K119" s="67">
        <v>113.748986</v>
      </c>
      <c r="L119" s="65">
        <v>9322.1548973030003</v>
      </c>
      <c r="M119" s="110" t="s">
        <v>626</v>
      </c>
      <c r="N119" s="66">
        <f t="shared" si="3"/>
        <v>1.8575933368010139E-2</v>
      </c>
      <c r="O119" s="66">
        <f>L119/'סכום נכסי הקרן'!$C$41</f>
        <v>4.8266364190985714E-3</v>
      </c>
    </row>
    <row r="120" spans="1:15">
      <c r="A120" s="60" t="s">
        <v>486</v>
      </c>
      <c r="B120" s="57" t="s">
        <v>487</v>
      </c>
      <c r="C120" s="57" t="s">
        <v>180</v>
      </c>
      <c r="D120" s="110" t="s">
        <v>626</v>
      </c>
      <c r="E120" s="74">
        <v>44256</v>
      </c>
      <c r="F120" s="65">
        <v>9.2200000000011784</v>
      </c>
      <c r="G120" s="68" t="s">
        <v>103</v>
      </c>
      <c r="H120" s="69">
        <v>4.8000000000000001E-2</v>
      </c>
      <c r="I120" s="69">
        <v>4.8500000000005102E-2</v>
      </c>
      <c r="J120" s="65">
        <v>3108972.3141299998</v>
      </c>
      <c r="K120" s="67">
        <v>113.414186</v>
      </c>
      <c r="L120" s="65">
        <v>3526.0156280720003</v>
      </c>
      <c r="M120" s="110" t="s">
        <v>626</v>
      </c>
      <c r="N120" s="66">
        <f t="shared" si="3"/>
        <v>7.0261685289715013E-3</v>
      </c>
      <c r="O120" s="66">
        <f>L120/'סכום נכסי הקרן'!$C$41</f>
        <v>1.8256289057894501E-3</v>
      </c>
    </row>
    <row r="121" spans="1:15">
      <c r="A121" s="60" t="s">
        <v>488</v>
      </c>
      <c r="B121" s="57" t="s">
        <v>489</v>
      </c>
      <c r="C121" s="57" t="s">
        <v>180</v>
      </c>
      <c r="D121" s="110" t="s">
        <v>626</v>
      </c>
      <c r="E121" s="74">
        <v>44287</v>
      </c>
      <c r="F121" s="65">
        <v>9.2999999999993879</v>
      </c>
      <c r="G121" s="68" t="s">
        <v>103</v>
      </c>
      <c r="H121" s="69">
        <v>4.8000000000000001E-2</v>
      </c>
      <c r="I121" s="69">
        <v>4.8499999999996941E-2</v>
      </c>
      <c r="J121" s="65">
        <v>4350184.4789399998</v>
      </c>
      <c r="K121" s="67">
        <v>112.628811</v>
      </c>
      <c r="L121" s="65">
        <v>4899.5610643499995</v>
      </c>
      <c r="M121" s="110" t="s">
        <v>626</v>
      </c>
      <c r="N121" s="66">
        <f t="shared" si="3"/>
        <v>9.7631846784903501E-3</v>
      </c>
      <c r="O121" s="66">
        <f>L121/'סכום נכסי הקרן'!$C$41</f>
        <v>2.5367954224436674E-3</v>
      </c>
    </row>
    <row r="122" spans="1:15">
      <c r="A122" s="60" t="s">
        <v>490</v>
      </c>
      <c r="B122" s="57" t="s">
        <v>491</v>
      </c>
      <c r="C122" s="57" t="s">
        <v>180</v>
      </c>
      <c r="D122" s="110" t="s">
        <v>626</v>
      </c>
      <c r="E122" s="74">
        <v>44318</v>
      </c>
      <c r="F122" s="65">
        <v>9.3899999999999366</v>
      </c>
      <c r="G122" s="68" t="s">
        <v>103</v>
      </c>
      <c r="H122" s="69">
        <v>4.8000000000000001E-2</v>
      </c>
      <c r="I122" s="69">
        <v>4.8499999999999925E-2</v>
      </c>
      <c r="J122" s="65">
        <v>6857281.4257899998</v>
      </c>
      <c r="K122" s="67">
        <v>111.500624</v>
      </c>
      <c r="L122" s="65">
        <v>7645.9115558730009</v>
      </c>
      <c r="M122" s="110" t="s">
        <v>626</v>
      </c>
      <c r="N122" s="66">
        <f t="shared" si="3"/>
        <v>1.5235741646031475E-2</v>
      </c>
      <c r="O122" s="66">
        <f>L122/'סכום נכסי הקרן'!$C$41</f>
        <v>3.9587451162670538E-3</v>
      </c>
    </row>
    <row r="123" spans="1:15">
      <c r="A123" s="60" t="s">
        <v>492</v>
      </c>
      <c r="B123" s="57" t="s">
        <v>493</v>
      </c>
      <c r="C123" s="57" t="s">
        <v>180</v>
      </c>
      <c r="D123" s="110" t="s">
        <v>626</v>
      </c>
      <c r="E123" s="74">
        <v>44348</v>
      </c>
      <c r="F123" s="65">
        <v>9.4700000000003541</v>
      </c>
      <c r="G123" s="68" t="s">
        <v>103</v>
      </c>
      <c r="H123" s="69">
        <v>4.8000000000000001E-2</v>
      </c>
      <c r="I123" s="69">
        <v>4.8500000000002201E-2</v>
      </c>
      <c r="J123" s="65">
        <v>5524247.9572899994</v>
      </c>
      <c r="K123" s="67">
        <v>110.744517</v>
      </c>
      <c r="L123" s="65">
        <v>6117.8017026890002</v>
      </c>
      <c r="M123" s="110" t="s">
        <v>626</v>
      </c>
      <c r="N123" s="66">
        <f t="shared" si="3"/>
        <v>1.2190730366508739E-2</v>
      </c>
      <c r="O123" s="66">
        <f>L123/'סכום נכסי הקרן'!$C$41</f>
        <v>3.1675513685751849E-3</v>
      </c>
    </row>
    <row r="124" spans="1:15">
      <c r="A124" s="60" t="s">
        <v>494</v>
      </c>
      <c r="B124" s="57" t="s">
        <v>495</v>
      </c>
      <c r="C124" s="57" t="s">
        <v>180</v>
      </c>
      <c r="D124" s="110" t="s">
        <v>626</v>
      </c>
      <c r="E124" s="74">
        <v>44378</v>
      </c>
      <c r="F124" s="65">
        <v>9.3200000000003822</v>
      </c>
      <c r="G124" s="68" t="s">
        <v>103</v>
      </c>
      <c r="H124" s="69">
        <v>4.8000000000000001E-2</v>
      </c>
      <c r="I124" s="69">
        <v>4.8500000000000529E-2</v>
      </c>
      <c r="J124" s="65">
        <v>1675289.9969899999</v>
      </c>
      <c r="K124" s="67">
        <v>112.50970100000001</v>
      </c>
      <c r="L124" s="65">
        <v>1884.8637673539999</v>
      </c>
      <c r="M124" s="110" t="s">
        <v>626</v>
      </c>
      <c r="N124" s="66">
        <f t="shared" si="3"/>
        <v>3.7559023783518266E-3</v>
      </c>
      <c r="O124" s="66">
        <f>L124/'סכום נכסי הקרן'!$C$41</f>
        <v>9.7590655859861042E-4</v>
      </c>
    </row>
    <row r="125" spans="1:15">
      <c r="A125" s="60" t="s">
        <v>496</v>
      </c>
      <c r="B125" s="57" t="s">
        <v>497</v>
      </c>
      <c r="C125" s="57" t="s">
        <v>180</v>
      </c>
      <c r="D125" s="110" t="s">
        <v>626</v>
      </c>
      <c r="E125" s="74">
        <v>44409</v>
      </c>
      <c r="F125" s="65">
        <v>9.4100000000016042</v>
      </c>
      <c r="G125" s="68" t="s">
        <v>103</v>
      </c>
      <c r="H125" s="69">
        <v>4.8000000000000001E-2</v>
      </c>
      <c r="I125" s="69">
        <v>4.8600000000007595E-2</v>
      </c>
      <c r="J125" s="65">
        <v>2120762.0384499999</v>
      </c>
      <c r="K125" s="67">
        <v>111.838185</v>
      </c>
      <c r="L125" s="65">
        <v>2371.82176992</v>
      </c>
      <c r="M125" s="110" t="s">
        <v>626</v>
      </c>
      <c r="N125" s="66">
        <f t="shared" si="3"/>
        <v>4.7262466290467322E-3</v>
      </c>
      <c r="O125" s="66">
        <f>L125/'סכום נכסי הקרן'!$C$41</f>
        <v>1.2280338033879604E-3</v>
      </c>
    </row>
    <row r="126" spans="1:15">
      <c r="A126" s="60" t="s">
        <v>498</v>
      </c>
      <c r="B126" s="57" t="s">
        <v>499</v>
      </c>
      <c r="C126" s="57" t="s">
        <v>180</v>
      </c>
      <c r="D126" s="110" t="s">
        <v>626</v>
      </c>
      <c r="E126" s="74">
        <v>44440</v>
      </c>
      <c r="F126" s="65">
        <v>9.4899999999993145</v>
      </c>
      <c r="G126" s="68" t="s">
        <v>103</v>
      </c>
      <c r="H126" s="69">
        <v>4.8000000000000001E-2</v>
      </c>
      <c r="I126" s="69">
        <v>4.8499999999996456E-2</v>
      </c>
      <c r="J126" s="65">
        <v>6213330.566949999</v>
      </c>
      <c r="K126" s="67">
        <v>111.07546600000001</v>
      </c>
      <c r="L126" s="65">
        <v>6901.4858870770004</v>
      </c>
      <c r="M126" s="110" t="s">
        <v>626</v>
      </c>
      <c r="N126" s="66">
        <f t="shared" si="3"/>
        <v>1.3752350544582218E-2</v>
      </c>
      <c r="O126" s="66">
        <f>L126/'סכום נכסי הקרן'!$C$41</f>
        <v>3.5733114816723205E-3</v>
      </c>
    </row>
    <row r="127" spans="1:15">
      <c r="A127" s="60" t="s">
        <v>500</v>
      </c>
      <c r="B127" s="57" t="s">
        <v>501</v>
      </c>
      <c r="C127" s="57" t="s">
        <v>180</v>
      </c>
      <c r="D127" s="110" t="s">
        <v>626</v>
      </c>
      <c r="E127" s="74">
        <v>44501</v>
      </c>
      <c r="F127" s="65">
        <v>9.6600000000001458</v>
      </c>
      <c r="G127" s="68" t="s">
        <v>103</v>
      </c>
      <c r="H127" s="69">
        <v>4.8000000000000001E-2</v>
      </c>
      <c r="I127" s="69">
        <v>4.8500000000001056E-2</v>
      </c>
      <c r="J127" s="65">
        <v>7834201.3456600001</v>
      </c>
      <c r="K127" s="67">
        <v>109.6622</v>
      </c>
      <c r="L127" s="65">
        <v>8591.1575674859996</v>
      </c>
      <c r="M127" s="110" t="s">
        <v>626</v>
      </c>
      <c r="N127" s="66">
        <f t="shared" si="3"/>
        <v>1.7119300449927811E-2</v>
      </c>
      <c r="O127" s="66">
        <f>L127/'סכום נכסי הקרן'!$C$41</f>
        <v>4.4481554376916543E-3</v>
      </c>
    </row>
    <row r="128" spans="1:15">
      <c r="A128" s="60" t="s">
        <v>502</v>
      </c>
      <c r="B128" s="57" t="s">
        <v>503</v>
      </c>
      <c r="C128" s="57" t="s">
        <v>180</v>
      </c>
      <c r="D128" s="110" t="s">
        <v>626</v>
      </c>
      <c r="E128" s="74">
        <v>44531</v>
      </c>
      <c r="F128" s="65">
        <v>9.749999999998165</v>
      </c>
      <c r="G128" s="68" t="s">
        <v>103</v>
      </c>
      <c r="H128" s="69">
        <v>4.8000000000000001E-2</v>
      </c>
      <c r="I128" s="69">
        <v>4.8499999999989801E-2</v>
      </c>
      <c r="J128" s="65">
        <v>2245326.8576099998</v>
      </c>
      <c r="K128" s="67">
        <v>109.122838</v>
      </c>
      <c r="L128" s="65">
        <v>2450.1643981900002</v>
      </c>
      <c r="M128" s="110" t="s">
        <v>626</v>
      </c>
      <c r="N128" s="66">
        <f t="shared" si="3"/>
        <v>4.8823572556829986E-3</v>
      </c>
      <c r="O128" s="66">
        <f>L128/'סכום נכסי הקרן'!$C$41</f>
        <v>1.2685964615867941E-3</v>
      </c>
    </row>
    <row r="129" spans="1:15">
      <c r="A129" s="60" t="s">
        <v>504</v>
      </c>
      <c r="B129" s="57" t="s">
        <v>505</v>
      </c>
      <c r="C129" s="57" t="s">
        <v>180</v>
      </c>
      <c r="D129" s="110" t="s">
        <v>626</v>
      </c>
      <c r="E129" s="74">
        <v>44563</v>
      </c>
      <c r="F129" s="65">
        <v>9.6000000000003354</v>
      </c>
      <c r="G129" s="68" t="s">
        <v>103</v>
      </c>
      <c r="H129" s="69">
        <v>4.8000000000000001E-2</v>
      </c>
      <c r="I129" s="69">
        <v>4.8500000000001951E-2</v>
      </c>
      <c r="J129" s="65">
        <v>6450220.3320199987</v>
      </c>
      <c r="K129" s="67">
        <v>111.391143</v>
      </c>
      <c r="L129" s="65">
        <v>7184.9741406559997</v>
      </c>
      <c r="M129" s="110" t="s">
        <v>626</v>
      </c>
      <c r="N129" s="66">
        <f t="shared" si="3"/>
        <v>1.4317247713435375E-2</v>
      </c>
      <c r="O129" s="66">
        <f>L129/'סכום נכסי הקרן'!$C$41</f>
        <v>3.7200902838038868E-3</v>
      </c>
    </row>
    <row r="130" spans="1:15">
      <c r="A130" s="60" t="s">
        <v>506</v>
      </c>
      <c r="B130" s="57" t="s">
        <v>507</v>
      </c>
      <c r="C130" s="57" t="s">
        <v>180</v>
      </c>
      <c r="D130" s="110" t="s">
        <v>626</v>
      </c>
      <c r="E130" s="74">
        <v>44652</v>
      </c>
      <c r="F130" s="65">
        <v>9.8499999999947736</v>
      </c>
      <c r="G130" s="68" t="s">
        <v>103</v>
      </c>
      <c r="H130" s="69">
        <v>4.8000000000000001E-2</v>
      </c>
      <c r="I130" s="69">
        <v>4.8499999999967833E-2</v>
      </c>
      <c r="J130" s="65">
        <v>457162.97493999993</v>
      </c>
      <c r="K130" s="67">
        <v>108.81998</v>
      </c>
      <c r="L130" s="65">
        <v>497.48466001599996</v>
      </c>
      <c r="M130" s="110" t="s">
        <v>626</v>
      </c>
      <c r="N130" s="66">
        <f t="shared" si="3"/>
        <v>9.9132035434618061E-4</v>
      </c>
      <c r="O130" s="66">
        <f>L130/'סכום נכסי הקרן'!$C$41</f>
        <v>2.5757752412704308E-4</v>
      </c>
    </row>
    <row r="131" spans="1:15">
      <c r="A131" s="60" t="s">
        <v>508</v>
      </c>
      <c r="B131" s="57" t="s">
        <v>509</v>
      </c>
      <c r="C131" s="57" t="s">
        <v>180</v>
      </c>
      <c r="D131" s="110" t="s">
        <v>626</v>
      </c>
      <c r="E131" s="74">
        <v>40057</v>
      </c>
      <c r="F131" s="65">
        <v>0.66000000000003034</v>
      </c>
      <c r="G131" s="68" t="s">
        <v>103</v>
      </c>
      <c r="H131" s="69">
        <v>4.8000000000000001E-2</v>
      </c>
      <c r="I131" s="69">
        <v>4.8200000000003136E-2</v>
      </c>
      <c r="J131" s="65">
        <v>1604803.16328</v>
      </c>
      <c r="K131" s="67">
        <v>123.422899</v>
      </c>
      <c r="L131" s="65">
        <v>1980.6945873589998</v>
      </c>
      <c r="M131" s="110" t="s">
        <v>626</v>
      </c>
      <c r="N131" s="66">
        <f t="shared" si="3"/>
        <v>3.9468611155349716E-3</v>
      </c>
      <c r="O131" s="66">
        <f>L131/'סכום נכסי הקרן'!$C$41</f>
        <v>1.0255238982592109E-3</v>
      </c>
    </row>
    <row r="132" spans="1:15">
      <c r="A132" s="60" t="s">
        <v>510</v>
      </c>
      <c r="B132" s="57" t="s">
        <v>511</v>
      </c>
      <c r="C132" s="57" t="s">
        <v>180</v>
      </c>
      <c r="D132" s="110" t="s">
        <v>626</v>
      </c>
      <c r="E132" s="74">
        <v>40087</v>
      </c>
      <c r="F132" s="65">
        <v>0.74000000000032928</v>
      </c>
      <c r="G132" s="68" t="s">
        <v>103</v>
      </c>
      <c r="H132" s="69">
        <v>4.8000000000000001E-2</v>
      </c>
      <c r="I132" s="69">
        <v>4.8300000000006588E-2</v>
      </c>
      <c r="J132" s="65">
        <v>1488546.6217199999</v>
      </c>
      <c r="K132" s="67">
        <v>122.350264</v>
      </c>
      <c r="L132" s="65">
        <v>1821.2407241599999</v>
      </c>
      <c r="M132" s="110" t="s">
        <v>626</v>
      </c>
      <c r="N132" s="66">
        <f t="shared" si="3"/>
        <v>3.6291229562051617E-3</v>
      </c>
      <c r="O132" s="66">
        <f>L132/'סכום נכסי הקרן'!$C$41</f>
        <v>9.4296510882041756E-4</v>
      </c>
    </row>
    <row r="133" spans="1:15">
      <c r="A133" s="60" t="s">
        <v>512</v>
      </c>
      <c r="B133" s="57" t="s">
        <v>513</v>
      </c>
      <c r="C133" s="57" t="s">
        <v>180</v>
      </c>
      <c r="D133" s="110" t="s">
        <v>626</v>
      </c>
      <c r="E133" s="74">
        <v>40118</v>
      </c>
      <c r="F133" s="65">
        <v>0.830000000000229</v>
      </c>
      <c r="G133" s="68" t="s">
        <v>103</v>
      </c>
      <c r="H133" s="69">
        <v>4.8000000000000001E-2</v>
      </c>
      <c r="I133" s="69">
        <v>4.8300000000011271E-2</v>
      </c>
      <c r="J133" s="65">
        <v>1822287.16567</v>
      </c>
      <c r="K133" s="67">
        <v>122.216328</v>
      </c>
      <c r="L133" s="65">
        <v>2227.1324645029999</v>
      </c>
      <c r="M133" s="110" t="s">
        <v>626</v>
      </c>
      <c r="N133" s="66">
        <f t="shared" si="3"/>
        <v>4.4379292897513455E-3</v>
      </c>
      <c r="O133" s="66">
        <f>L133/'סכום נכסי הקרן'!$C$41</f>
        <v>1.1531195074260029E-3</v>
      </c>
    </row>
    <row r="134" spans="1:15">
      <c r="A134" s="60" t="s">
        <v>514</v>
      </c>
      <c r="B134" s="57" t="s">
        <v>515</v>
      </c>
      <c r="C134" s="57" t="s">
        <v>180</v>
      </c>
      <c r="D134" s="110" t="s">
        <v>626</v>
      </c>
      <c r="E134" s="74">
        <v>39904</v>
      </c>
      <c r="F134" s="65">
        <v>0.24999999999983111</v>
      </c>
      <c r="G134" s="68" t="s">
        <v>103</v>
      </c>
      <c r="H134" s="69">
        <v>4.8000000000000001E-2</v>
      </c>
      <c r="I134" s="69">
        <v>4.7999999999992576E-2</v>
      </c>
      <c r="J134" s="65">
        <v>2318751.2609000001</v>
      </c>
      <c r="K134" s="67">
        <v>127.702336</v>
      </c>
      <c r="L134" s="65">
        <v>2961.0995179739998</v>
      </c>
      <c r="M134" s="110" t="s">
        <v>626</v>
      </c>
      <c r="N134" s="66">
        <f t="shared" si="3"/>
        <v>5.9004798727218697E-3</v>
      </c>
      <c r="O134" s="66">
        <f>L134/'סכום נכסי הקרן'!$C$41</f>
        <v>1.5331380921554314E-3</v>
      </c>
    </row>
    <row r="135" spans="1:15">
      <c r="A135" s="60" t="s">
        <v>516</v>
      </c>
      <c r="B135" s="57" t="s">
        <v>517</v>
      </c>
      <c r="C135" s="57" t="s">
        <v>180</v>
      </c>
      <c r="D135" s="110" t="s">
        <v>626</v>
      </c>
      <c r="E135" s="74">
        <v>39965</v>
      </c>
      <c r="F135" s="65">
        <v>0.42000000000008797</v>
      </c>
      <c r="G135" s="68" t="s">
        <v>103</v>
      </c>
      <c r="H135" s="69">
        <v>4.8000000000000001E-2</v>
      </c>
      <c r="I135" s="69">
        <v>4.8199999999989147E-2</v>
      </c>
      <c r="J135" s="65">
        <v>1092508.83198</v>
      </c>
      <c r="K135" s="67">
        <v>124.83431400000001</v>
      </c>
      <c r="L135" s="65">
        <v>1363.8259038140002</v>
      </c>
      <c r="M135" s="110" t="s">
        <v>626</v>
      </c>
      <c r="N135" s="66">
        <f t="shared" si="3"/>
        <v>2.7176483757145645E-3</v>
      </c>
      <c r="O135" s="66">
        <f>L135/'סכום נכסי הקרן'!$C$41</f>
        <v>7.061341341327768E-4</v>
      </c>
    </row>
    <row r="136" spans="1:15">
      <c r="A136" s="60" t="s">
        <v>518</v>
      </c>
      <c r="B136" s="57" t="s">
        <v>519</v>
      </c>
      <c r="C136" s="57" t="s">
        <v>180</v>
      </c>
      <c r="D136" s="110" t="s">
        <v>626</v>
      </c>
      <c r="E136" s="74">
        <v>39995</v>
      </c>
      <c r="F136" s="65">
        <v>0.49000000000003774</v>
      </c>
      <c r="G136" s="68" t="s">
        <v>103</v>
      </c>
      <c r="H136" s="69">
        <v>4.8000000000000001E-2</v>
      </c>
      <c r="I136" s="69">
        <v>4.8600000000000559E-2</v>
      </c>
      <c r="J136" s="65">
        <v>1669014.2801600001</v>
      </c>
      <c r="K136" s="67">
        <v>126.81438</v>
      </c>
      <c r="L136" s="65">
        <v>2116.5501175080003</v>
      </c>
      <c r="M136" s="110" t="s">
        <v>626</v>
      </c>
      <c r="N136" s="66">
        <f t="shared" si="3"/>
        <v>4.217575698539127E-3</v>
      </c>
      <c r="O136" s="66">
        <f>L136/'סכום נכסי הקרן'!$C$41</f>
        <v>1.0958644211079374E-3</v>
      </c>
    </row>
    <row r="137" spans="1:15">
      <c r="A137" s="60" t="s">
        <v>520</v>
      </c>
      <c r="B137" s="57" t="s">
        <v>521</v>
      </c>
      <c r="C137" s="57" t="s">
        <v>180</v>
      </c>
      <c r="D137" s="110" t="s">
        <v>626</v>
      </c>
      <c r="E137" s="74">
        <v>40027</v>
      </c>
      <c r="F137" s="65">
        <v>0.58000000000003038</v>
      </c>
      <c r="G137" s="68" t="s">
        <v>103</v>
      </c>
      <c r="H137" s="69">
        <v>4.8000000000000001E-2</v>
      </c>
      <c r="I137" s="69">
        <v>4.8300000000004104E-2</v>
      </c>
      <c r="J137" s="65">
        <v>2101549.1464999998</v>
      </c>
      <c r="K137" s="67">
        <v>125.213633</v>
      </c>
      <c r="L137" s="65">
        <v>2631.4260330239999</v>
      </c>
      <c r="M137" s="110" t="s">
        <v>626</v>
      </c>
      <c r="N137" s="66">
        <f t="shared" si="3"/>
        <v>5.2435510019730441E-3</v>
      </c>
      <c r="O137" s="66">
        <f>L137/'סכום נכסי הקרן'!$C$41</f>
        <v>1.3624464370177154E-3</v>
      </c>
    </row>
    <row r="138" spans="1:15">
      <c r="A138" s="60" t="s">
        <v>522</v>
      </c>
      <c r="B138" s="57" t="s">
        <v>523</v>
      </c>
      <c r="C138" s="57" t="s">
        <v>180</v>
      </c>
      <c r="D138" s="110" t="s">
        <v>626</v>
      </c>
      <c r="E138" s="74">
        <v>40179</v>
      </c>
      <c r="F138" s="65">
        <v>0.96999999999968334</v>
      </c>
      <c r="G138" s="68" t="s">
        <v>103</v>
      </c>
      <c r="H138" s="69">
        <v>4.8000000000000001E-2</v>
      </c>
      <c r="I138" s="69">
        <v>4.8300000000005151E-2</v>
      </c>
      <c r="J138" s="65">
        <v>817653.20551999996</v>
      </c>
      <c r="K138" s="67">
        <v>123.574303</v>
      </c>
      <c r="L138" s="65">
        <v>1010.409248056</v>
      </c>
      <c r="M138" s="110" t="s">
        <v>626</v>
      </c>
      <c r="N138" s="66">
        <f t="shared" si="3"/>
        <v>2.0134073154844962E-3</v>
      </c>
      <c r="O138" s="66">
        <f>L138/'סכום נכסי הקרן'!$C$41</f>
        <v>5.2314922124626208E-4</v>
      </c>
    </row>
    <row r="139" spans="1:15">
      <c r="A139" s="60" t="s">
        <v>524</v>
      </c>
      <c r="B139" s="57" t="s">
        <v>525</v>
      </c>
      <c r="C139" s="57" t="s">
        <v>180</v>
      </c>
      <c r="D139" s="110" t="s">
        <v>626</v>
      </c>
      <c r="E139" s="74">
        <v>40210</v>
      </c>
      <c r="F139" s="65">
        <v>1.0499999999998308</v>
      </c>
      <c r="G139" s="68" t="s">
        <v>103</v>
      </c>
      <c r="H139" s="69">
        <v>4.8000000000000001E-2</v>
      </c>
      <c r="I139" s="69">
        <v>4.8200000000006106E-2</v>
      </c>
      <c r="J139" s="65">
        <v>1197875.5954</v>
      </c>
      <c r="K139" s="67">
        <v>123.086761</v>
      </c>
      <c r="L139" s="65">
        <v>1474.4262722049998</v>
      </c>
      <c r="M139" s="110" t="s">
        <v>626</v>
      </c>
      <c r="N139" s="66">
        <f t="shared" si="3"/>
        <v>2.9380378775348973E-3</v>
      </c>
      <c r="O139" s="66">
        <f>L139/'סכום נכסי הקרן'!$C$41</f>
        <v>7.6339855120400137E-4</v>
      </c>
    </row>
    <row r="140" spans="1:15">
      <c r="A140" s="60" t="s">
        <v>526</v>
      </c>
      <c r="B140" s="57" t="s">
        <v>527</v>
      </c>
      <c r="C140" s="57" t="s">
        <v>180</v>
      </c>
      <c r="D140" s="110" t="s">
        <v>626</v>
      </c>
      <c r="E140" s="74">
        <v>40238</v>
      </c>
      <c r="F140" s="65">
        <v>1.1300000000003176</v>
      </c>
      <c r="G140" s="68" t="s">
        <v>103</v>
      </c>
      <c r="H140" s="69">
        <v>4.8000000000000001E-2</v>
      </c>
      <c r="I140" s="69">
        <v>4.8500000000005455E-2</v>
      </c>
      <c r="J140" s="65">
        <v>1708834.6677999999</v>
      </c>
      <c r="K140" s="67">
        <v>123.422369</v>
      </c>
      <c r="L140" s="65">
        <v>2109.0842372409998</v>
      </c>
      <c r="M140" s="110" t="s">
        <v>626</v>
      </c>
      <c r="N140" s="66">
        <f t="shared" ref="N140:N157" si="4">IFERROR(L140/$L$9,0)</f>
        <v>4.2026986989718417E-3</v>
      </c>
      <c r="O140" s="66">
        <f>L140/'סכום נכסי הקרן'!$C$41</f>
        <v>1.0919988889435063E-3</v>
      </c>
    </row>
    <row r="141" spans="1:15">
      <c r="A141" s="60" t="s">
        <v>528</v>
      </c>
      <c r="B141" s="57" t="s">
        <v>529</v>
      </c>
      <c r="C141" s="57" t="s">
        <v>180</v>
      </c>
      <c r="D141" s="110" t="s">
        <v>626</v>
      </c>
      <c r="E141" s="74">
        <v>40300</v>
      </c>
      <c r="F141" s="65">
        <v>1.2999999999990843</v>
      </c>
      <c r="G141" s="68" t="s">
        <v>103</v>
      </c>
      <c r="H141" s="69">
        <v>4.8000000000000001E-2</v>
      </c>
      <c r="I141" s="69">
        <v>4.8499999999943526E-2</v>
      </c>
      <c r="J141" s="65">
        <v>267066.61621000001</v>
      </c>
      <c r="K141" s="67">
        <v>122.670784</v>
      </c>
      <c r="L141" s="65">
        <v>327.61271090100001</v>
      </c>
      <c r="M141" s="110" t="s">
        <v>626</v>
      </c>
      <c r="N141" s="66">
        <f t="shared" si="4"/>
        <v>6.5282243807929078E-4</v>
      </c>
      <c r="O141" s="66">
        <f>L141/'סכום נכסי הקרן'!$C$41</f>
        <v>1.6962466931887777E-4</v>
      </c>
    </row>
    <row r="142" spans="1:15">
      <c r="A142" s="60" t="s">
        <v>530</v>
      </c>
      <c r="B142" s="57" t="s">
        <v>531</v>
      </c>
      <c r="C142" s="57" t="s">
        <v>180</v>
      </c>
      <c r="D142" s="110" t="s">
        <v>626</v>
      </c>
      <c r="E142" s="74">
        <v>40360</v>
      </c>
      <c r="F142" s="65">
        <v>1.4299999999995019</v>
      </c>
      <c r="G142" s="68" t="s">
        <v>103</v>
      </c>
      <c r="H142" s="69">
        <v>4.8000000000000001E-2</v>
      </c>
      <c r="I142" s="69">
        <v>4.8499999999992417E-2</v>
      </c>
      <c r="J142" s="65">
        <v>750029.76034000004</v>
      </c>
      <c r="K142" s="67">
        <v>123.10536500000001</v>
      </c>
      <c r="L142" s="65">
        <v>923.32687152199992</v>
      </c>
      <c r="M142" s="110" t="s">
        <v>626</v>
      </c>
      <c r="N142" s="66">
        <f t="shared" si="4"/>
        <v>1.8398812968928556E-3</v>
      </c>
      <c r="O142" s="66">
        <f>L142/'סכום נכסי הקרן'!$C$41</f>
        <v>4.7806147333056702E-4</v>
      </c>
    </row>
    <row r="143" spans="1:15">
      <c r="A143" s="60" t="s">
        <v>532</v>
      </c>
      <c r="B143" s="57" t="s">
        <v>533</v>
      </c>
      <c r="C143" s="57" t="s">
        <v>180</v>
      </c>
      <c r="D143" s="110" t="s">
        <v>626</v>
      </c>
      <c r="E143" s="74">
        <v>40422</v>
      </c>
      <c r="F143" s="65">
        <v>1.5999999999997785</v>
      </c>
      <c r="G143" s="68" t="s">
        <v>103</v>
      </c>
      <c r="H143" s="69">
        <v>4.8000000000000001E-2</v>
      </c>
      <c r="I143" s="69">
        <v>4.8399999999999117E-2</v>
      </c>
      <c r="J143" s="65">
        <v>1489852.2082</v>
      </c>
      <c r="K143" s="67">
        <v>121.21619699999999</v>
      </c>
      <c r="L143" s="65">
        <v>1805.9421868489999</v>
      </c>
      <c r="M143" s="110" t="s">
        <v>626</v>
      </c>
      <c r="N143" s="66">
        <f t="shared" si="4"/>
        <v>3.5986380937621048E-3</v>
      </c>
      <c r="O143" s="66">
        <f>L143/'סכום נכסי הקרן'!$C$41</f>
        <v>9.350441422458786E-4</v>
      </c>
    </row>
    <row r="144" spans="1:15">
      <c r="A144" s="60" t="s">
        <v>534</v>
      </c>
      <c r="B144" s="57" t="s">
        <v>535</v>
      </c>
      <c r="C144" s="57" t="s">
        <v>180</v>
      </c>
      <c r="D144" s="110" t="s">
        <v>626</v>
      </c>
      <c r="E144" s="74">
        <v>40483</v>
      </c>
      <c r="F144" s="65">
        <v>1.7700000000000924</v>
      </c>
      <c r="G144" s="68" t="s">
        <v>103</v>
      </c>
      <c r="H144" s="69">
        <v>4.8000000000000001E-2</v>
      </c>
      <c r="I144" s="69">
        <v>4.8400000000004162E-2</v>
      </c>
      <c r="J144" s="65">
        <v>2895686.9591700002</v>
      </c>
      <c r="K144" s="67">
        <v>119.364071</v>
      </c>
      <c r="L144" s="65">
        <v>3456.4098389840001</v>
      </c>
      <c r="M144" s="110" t="s">
        <v>626</v>
      </c>
      <c r="N144" s="66">
        <f t="shared" si="4"/>
        <v>6.8874674974642334E-3</v>
      </c>
      <c r="O144" s="66">
        <f>L144/'סכום נכסי הקרן'!$C$41</f>
        <v>1.7895898311019621E-3</v>
      </c>
    </row>
    <row r="145" spans="1:15">
      <c r="A145" s="60" t="s">
        <v>536</v>
      </c>
      <c r="B145" s="57" t="s">
        <v>537</v>
      </c>
      <c r="C145" s="57" t="s">
        <v>180</v>
      </c>
      <c r="D145" s="110" t="s">
        <v>626</v>
      </c>
      <c r="E145" s="74">
        <v>40513</v>
      </c>
      <c r="F145" s="65">
        <v>1.8500000000003427</v>
      </c>
      <c r="G145" s="68" t="s">
        <v>103</v>
      </c>
      <c r="H145" s="69">
        <v>4.8000000000000001E-2</v>
      </c>
      <c r="I145" s="69">
        <v>4.8500000000020554E-2</v>
      </c>
      <c r="J145" s="65">
        <v>984263.84381999995</v>
      </c>
      <c r="K145" s="67">
        <v>118.562107</v>
      </c>
      <c r="L145" s="65">
        <v>1166.9639468360001</v>
      </c>
      <c r="M145" s="110" t="s">
        <v>626</v>
      </c>
      <c r="N145" s="66">
        <f t="shared" si="4"/>
        <v>2.3253684108560761E-3</v>
      </c>
      <c r="O145" s="66">
        <f>L145/'סכום נכסי הקרן'!$C$41</f>
        <v>6.0420694009313163E-4</v>
      </c>
    </row>
    <row r="146" spans="1:15">
      <c r="A146" s="60" t="s">
        <v>538</v>
      </c>
      <c r="B146" s="57" t="s">
        <v>539</v>
      </c>
      <c r="C146" s="57" t="s">
        <v>180</v>
      </c>
      <c r="D146" s="110" t="s">
        <v>626</v>
      </c>
      <c r="E146" s="74">
        <v>40544</v>
      </c>
      <c r="F146" s="65">
        <v>1.8899999999999266</v>
      </c>
      <c r="G146" s="68" t="s">
        <v>103</v>
      </c>
      <c r="H146" s="69">
        <v>4.8000000000000001E-2</v>
      </c>
      <c r="I146" s="69">
        <v>4.839999999999893E-2</v>
      </c>
      <c r="J146" s="65">
        <v>2473715.4743499998</v>
      </c>
      <c r="K146" s="67">
        <v>120.81662900000001</v>
      </c>
      <c r="L146" s="65">
        <v>2988.6596485979999</v>
      </c>
      <c r="M146" s="110" t="s">
        <v>626</v>
      </c>
      <c r="N146" s="66">
        <f t="shared" si="4"/>
        <v>5.9553979850816199E-3</v>
      </c>
      <c r="O146" s="66">
        <f>L146/'סכום נכסי הקרן'!$C$41</f>
        <v>1.5474076179947196E-3</v>
      </c>
    </row>
    <row r="147" spans="1:15">
      <c r="A147" s="60" t="s">
        <v>540</v>
      </c>
      <c r="B147" s="57" t="s">
        <v>541</v>
      </c>
      <c r="C147" s="57" t="s">
        <v>180</v>
      </c>
      <c r="D147" s="110" t="s">
        <v>626</v>
      </c>
      <c r="E147" s="74">
        <v>40575</v>
      </c>
      <c r="F147" s="65">
        <v>1.9799999999989562</v>
      </c>
      <c r="G147" s="68" t="s">
        <v>103</v>
      </c>
      <c r="H147" s="69">
        <v>4.8000000000000001E-2</v>
      </c>
      <c r="I147" s="69">
        <v>4.8399999999976392E-2</v>
      </c>
      <c r="J147" s="65">
        <v>975006.04877999995</v>
      </c>
      <c r="K147" s="67">
        <v>119.89484899999999</v>
      </c>
      <c r="L147" s="65">
        <v>1168.982034439</v>
      </c>
      <c r="M147" s="110" t="s">
        <v>626</v>
      </c>
      <c r="N147" s="66">
        <f t="shared" si="4"/>
        <v>2.3293897837314589E-3</v>
      </c>
      <c r="O147" s="66">
        <f>L147/'סכום נכסי הקרן'!$C$41</f>
        <v>6.0525182458913895E-4</v>
      </c>
    </row>
    <row r="148" spans="1:15">
      <c r="A148" s="60" t="s">
        <v>542</v>
      </c>
      <c r="B148" s="57" t="s">
        <v>543</v>
      </c>
      <c r="C148" s="57" t="s">
        <v>180</v>
      </c>
      <c r="D148" s="110" t="s">
        <v>626</v>
      </c>
      <c r="E148" s="74">
        <v>40603</v>
      </c>
      <c r="F148" s="65">
        <v>2.0500000000004994</v>
      </c>
      <c r="G148" s="68" t="s">
        <v>103</v>
      </c>
      <c r="H148" s="69">
        <v>4.8000000000000001E-2</v>
      </c>
      <c r="I148" s="69">
        <v>4.8600000000011544E-2</v>
      </c>
      <c r="J148" s="65">
        <v>1511735.6179500001</v>
      </c>
      <c r="K148" s="67">
        <v>119.176222</v>
      </c>
      <c r="L148" s="65">
        <v>1801.6293893220002</v>
      </c>
      <c r="M148" s="110" t="s">
        <v>626</v>
      </c>
      <c r="N148" s="66">
        <f t="shared" si="4"/>
        <v>3.5900441323471915E-3</v>
      </c>
      <c r="O148" s="66">
        <f>L148/'סכום נכסי הקרן'!$C$41</f>
        <v>9.3281114935514292E-4</v>
      </c>
    </row>
    <row r="149" spans="1:15">
      <c r="A149" s="60" t="s">
        <v>544</v>
      </c>
      <c r="B149" s="57" t="s">
        <v>545</v>
      </c>
      <c r="C149" s="57" t="s">
        <v>180</v>
      </c>
      <c r="D149" s="110" t="s">
        <v>626</v>
      </c>
      <c r="E149" s="74">
        <v>40634</v>
      </c>
      <c r="F149" s="65">
        <v>2.1399999999986763</v>
      </c>
      <c r="G149" s="68" t="s">
        <v>103</v>
      </c>
      <c r="H149" s="69">
        <v>4.8000000000000001E-2</v>
      </c>
      <c r="I149" s="69">
        <v>4.8499999999974779E-2</v>
      </c>
      <c r="J149" s="65">
        <v>536150.95698000002</v>
      </c>
      <c r="K149" s="67">
        <v>118.357618</v>
      </c>
      <c r="L149" s="65">
        <v>634.57550315600008</v>
      </c>
      <c r="M149" s="110" t="s">
        <v>626</v>
      </c>
      <c r="N149" s="66">
        <f t="shared" si="4"/>
        <v>1.2644965025208617E-3</v>
      </c>
      <c r="O149" s="66">
        <f>L149/'סכום נכסי הקרן'!$C$41</f>
        <v>3.2855764229863533E-4</v>
      </c>
    </row>
    <row r="150" spans="1:15">
      <c r="A150" s="60" t="s">
        <v>546</v>
      </c>
      <c r="B150" s="57" t="s">
        <v>547</v>
      </c>
      <c r="C150" s="57" t="s">
        <v>180</v>
      </c>
      <c r="D150" s="110" t="s">
        <v>626</v>
      </c>
      <c r="E150" s="74">
        <v>40664</v>
      </c>
      <c r="F150" s="65">
        <v>2.2199999999993678</v>
      </c>
      <c r="G150" s="68" t="s">
        <v>103</v>
      </c>
      <c r="H150" s="69">
        <v>4.8000000000000001E-2</v>
      </c>
      <c r="I150" s="69">
        <v>4.849999999999189E-2</v>
      </c>
      <c r="J150" s="65">
        <v>1989728.63173</v>
      </c>
      <c r="K150" s="67">
        <v>117.66278</v>
      </c>
      <c r="L150" s="65">
        <v>2341.170013034</v>
      </c>
      <c r="M150" s="110" t="s">
        <v>626</v>
      </c>
      <c r="N150" s="66">
        <f t="shared" si="4"/>
        <v>4.6651679407177593E-3</v>
      </c>
      <c r="O150" s="66">
        <f>L150/'סכום נכסי הקרן'!$C$41</f>
        <v>1.2121635579645418E-3</v>
      </c>
    </row>
    <row r="151" spans="1:15">
      <c r="A151" s="60" t="s">
        <v>548</v>
      </c>
      <c r="B151" s="57" t="s">
        <v>549</v>
      </c>
      <c r="C151" s="57" t="s">
        <v>180</v>
      </c>
      <c r="D151" s="110" t="s">
        <v>626</v>
      </c>
      <c r="E151" s="74">
        <v>40756</v>
      </c>
      <c r="F151" s="65">
        <v>2.4199999999989417</v>
      </c>
      <c r="G151" s="68" t="s">
        <v>103</v>
      </c>
      <c r="H151" s="69">
        <v>4.8000000000000001E-2</v>
      </c>
      <c r="I151" s="69">
        <v>4.8499999999985992E-2</v>
      </c>
      <c r="J151" s="65">
        <v>1094867.7893699999</v>
      </c>
      <c r="K151" s="67">
        <v>117.346446</v>
      </c>
      <c r="L151" s="65">
        <v>1284.7884390080001</v>
      </c>
      <c r="M151" s="110" t="s">
        <v>626</v>
      </c>
      <c r="N151" s="66">
        <f t="shared" si="4"/>
        <v>2.5601531725145546E-3</v>
      </c>
      <c r="O151" s="66">
        <f>L151/'סכום נכסי הקרן'!$C$41</f>
        <v>6.6521171755544342E-4</v>
      </c>
    </row>
    <row r="152" spans="1:15">
      <c r="A152" s="60" t="s">
        <v>550</v>
      </c>
      <c r="B152" s="57" t="s">
        <v>551</v>
      </c>
      <c r="C152" s="57" t="s">
        <v>180</v>
      </c>
      <c r="D152" s="110" t="s">
        <v>626</v>
      </c>
      <c r="E152" s="74">
        <v>40848</v>
      </c>
      <c r="F152" s="65">
        <v>2.6699999999996789</v>
      </c>
      <c r="G152" s="68" t="s">
        <v>103</v>
      </c>
      <c r="H152" s="69">
        <v>4.8000000000000001E-2</v>
      </c>
      <c r="I152" s="69">
        <v>4.8499999999996504E-2</v>
      </c>
      <c r="J152" s="65">
        <v>3087519.1544699995</v>
      </c>
      <c r="K152" s="67">
        <v>115.963753</v>
      </c>
      <c r="L152" s="65">
        <v>3580.4030713450002</v>
      </c>
      <c r="M152" s="110" t="s">
        <v>626</v>
      </c>
      <c r="N152" s="66">
        <f t="shared" si="4"/>
        <v>7.1345444928366765E-3</v>
      </c>
      <c r="O152" s="66">
        <f>L152/'סכום נכסי הקרן'!$C$41</f>
        <v>1.853788533829858E-3</v>
      </c>
    </row>
    <row r="153" spans="1:15">
      <c r="A153" s="60" t="s">
        <v>552</v>
      </c>
      <c r="B153" s="57" t="s">
        <v>553</v>
      </c>
      <c r="C153" s="57" t="s">
        <v>180</v>
      </c>
      <c r="D153" s="110" t="s">
        <v>626</v>
      </c>
      <c r="E153" s="74">
        <v>40940</v>
      </c>
      <c r="F153" s="65">
        <v>2.8500000000002412</v>
      </c>
      <c r="G153" s="68" t="s">
        <v>103</v>
      </c>
      <c r="H153" s="69">
        <v>4.8000000000000001E-2</v>
      </c>
      <c r="I153" s="69">
        <v>4.8500000000002409E-2</v>
      </c>
      <c r="J153" s="65">
        <v>3883185.0967700006</v>
      </c>
      <c r="K153" s="67">
        <v>117.351624</v>
      </c>
      <c r="L153" s="65">
        <v>4556.9807674740005</v>
      </c>
      <c r="M153" s="110" t="s">
        <v>626</v>
      </c>
      <c r="N153" s="66">
        <f t="shared" si="4"/>
        <v>9.0805368531680312E-3</v>
      </c>
      <c r="O153" s="66">
        <f>L153/'סכום נכסי הקרן'!$C$41</f>
        <v>2.3594211398252061E-3</v>
      </c>
    </row>
    <row r="154" spans="1:15">
      <c r="A154" s="60" t="s">
        <v>554</v>
      </c>
      <c r="B154" s="57" t="s">
        <v>555</v>
      </c>
      <c r="C154" s="57" t="s">
        <v>180</v>
      </c>
      <c r="D154" s="110" t="s">
        <v>626</v>
      </c>
      <c r="E154" s="74">
        <v>40969</v>
      </c>
      <c r="F154" s="65">
        <v>2.9300000000004705</v>
      </c>
      <c r="G154" s="68" t="s">
        <v>103</v>
      </c>
      <c r="H154" s="69">
        <v>4.8000000000000001E-2</v>
      </c>
      <c r="I154" s="69">
        <v>4.86000000000094E-2</v>
      </c>
      <c r="J154" s="65">
        <v>2365974.9173300001</v>
      </c>
      <c r="K154" s="67">
        <v>116.878197</v>
      </c>
      <c r="L154" s="65">
        <v>2765.3088320899997</v>
      </c>
      <c r="M154" s="110" t="s">
        <v>626</v>
      </c>
      <c r="N154" s="66">
        <f t="shared" si="4"/>
        <v>5.5103345924594265E-3</v>
      </c>
      <c r="O154" s="66">
        <f>L154/'סכום נכסי הקרן'!$C$41</f>
        <v>1.431765559150063E-3</v>
      </c>
    </row>
    <row r="155" spans="1:15">
      <c r="A155" s="60" t="s">
        <v>556</v>
      </c>
      <c r="B155" s="57" t="s">
        <v>557</v>
      </c>
      <c r="C155" s="57" t="s">
        <v>180</v>
      </c>
      <c r="D155" s="110" t="s">
        <v>626</v>
      </c>
      <c r="E155" s="74">
        <v>41000</v>
      </c>
      <c r="F155" s="65">
        <v>3.0199999999995741</v>
      </c>
      <c r="G155" s="68" t="s">
        <v>103</v>
      </c>
      <c r="H155" s="69">
        <v>4.8000000000000001E-2</v>
      </c>
      <c r="I155" s="69">
        <v>4.8599999999996542E-2</v>
      </c>
      <c r="J155" s="65">
        <v>1292693.81351</v>
      </c>
      <c r="K155" s="67">
        <v>116.423198</v>
      </c>
      <c r="L155" s="65">
        <v>1504.9954838320002</v>
      </c>
      <c r="M155" s="110" t="s">
        <v>626</v>
      </c>
      <c r="N155" s="66">
        <f t="shared" si="4"/>
        <v>2.9989520808013596E-3</v>
      </c>
      <c r="O155" s="66">
        <f>L155/'סכום נכסי הקרן'!$C$41</f>
        <v>7.7922605801626198E-4</v>
      </c>
    </row>
    <row r="156" spans="1:15">
      <c r="A156" s="60" t="s">
        <v>558</v>
      </c>
      <c r="B156" s="57" t="s">
        <v>559</v>
      </c>
      <c r="C156" s="57" t="s">
        <v>180</v>
      </c>
      <c r="D156" s="110" t="s">
        <v>626</v>
      </c>
      <c r="E156" s="74">
        <v>41640</v>
      </c>
      <c r="F156" s="65">
        <v>4.4099999999994042</v>
      </c>
      <c r="G156" s="68" t="s">
        <v>103</v>
      </c>
      <c r="H156" s="69">
        <v>4.8000000000000001E-2</v>
      </c>
      <c r="I156" s="69">
        <v>4.8499999999995484E-2</v>
      </c>
      <c r="J156" s="65">
        <v>2426402.8006600002</v>
      </c>
      <c r="K156" s="67">
        <v>113.952916</v>
      </c>
      <c r="L156" s="65">
        <v>2764.9567563649998</v>
      </c>
      <c r="M156" s="110" t="s">
        <v>626</v>
      </c>
      <c r="N156" s="66">
        <f t="shared" si="4"/>
        <v>5.5096330234252122E-3</v>
      </c>
      <c r="O156" s="66">
        <f>L156/'סכום נכסי הקרן'!$C$41</f>
        <v>1.4315832685171262E-3</v>
      </c>
    </row>
    <row r="157" spans="1:15">
      <c r="A157" s="60" t="s">
        <v>560</v>
      </c>
      <c r="B157" s="57" t="s">
        <v>561</v>
      </c>
      <c r="C157" s="57" t="s">
        <v>180</v>
      </c>
      <c r="D157" s="110" t="s">
        <v>626</v>
      </c>
      <c r="E157" s="74">
        <v>44774</v>
      </c>
      <c r="F157" s="65">
        <v>9.9399999997527146</v>
      </c>
      <c r="G157" s="68" t="s">
        <v>103</v>
      </c>
      <c r="H157" s="69">
        <v>4.8000000000000001E-2</v>
      </c>
      <c r="I157" s="69">
        <v>4.8499999998341377E-2</v>
      </c>
      <c r="J157" s="65">
        <v>6186.6995699999998</v>
      </c>
      <c r="K157" s="67">
        <v>107.197926</v>
      </c>
      <c r="L157" s="65">
        <v>6.6320136060000001</v>
      </c>
      <c r="M157" s="110" t="s">
        <v>626</v>
      </c>
      <c r="N157" s="66">
        <f t="shared" si="4"/>
        <v>1.3215382515949669E-5</v>
      </c>
      <c r="O157" s="66">
        <f>L157/'סכום נכסי הקרן'!$C$41</f>
        <v>3.4337895857038135E-6</v>
      </c>
    </row>
    <row r="158" spans="1:15">
      <c r="A158" s="117" t="s">
        <v>626</v>
      </c>
      <c r="B158" s="117" t="s">
        <v>626</v>
      </c>
      <c r="C158" s="118" t="s">
        <v>626</v>
      </c>
      <c r="D158" s="118" t="s">
        <v>626</v>
      </c>
      <c r="E158" s="118" t="s">
        <v>626</v>
      </c>
      <c r="F158" s="118" t="s">
        <v>626</v>
      </c>
      <c r="G158" s="118" t="s">
        <v>626</v>
      </c>
      <c r="H158" s="118" t="s">
        <v>626</v>
      </c>
      <c r="I158" s="118" t="s">
        <v>626</v>
      </c>
      <c r="J158" s="118" t="s">
        <v>626</v>
      </c>
      <c r="K158" s="118" t="s">
        <v>626</v>
      </c>
      <c r="L158" s="118" t="s">
        <v>626</v>
      </c>
      <c r="M158" s="118" t="s">
        <v>626</v>
      </c>
      <c r="N158" s="118" t="s">
        <v>626</v>
      </c>
      <c r="O158" s="118" t="s">
        <v>626</v>
      </c>
    </row>
    <row r="159" spans="1:15">
      <c r="A159" s="117" t="s">
        <v>626</v>
      </c>
      <c r="B159" s="117" t="s">
        <v>626</v>
      </c>
      <c r="C159" s="118" t="s">
        <v>626</v>
      </c>
      <c r="D159" s="118" t="s">
        <v>626</v>
      </c>
      <c r="E159" s="118" t="s">
        <v>626</v>
      </c>
      <c r="F159" s="118" t="s">
        <v>626</v>
      </c>
      <c r="G159" s="118" t="s">
        <v>626</v>
      </c>
      <c r="H159" s="118" t="s">
        <v>626</v>
      </c>
      <c r="I159" s="118" t="s">
        <v>626</v>
      </c>
      <c r="J159" s="118" t="s">
        <v>626</v>
      </c>
      <c r="K159" s="118" t="s">
        <v>626</v>
      </c>
      <c r="L159" s="118" t="s">
        <v>626</v>
      </c>
      <c r="M159" s="118" t="s">
        <v>626</v>
      </c>
      <c r="N159" s="118" t="s">
        <v>626</v>
      </c>
      <c r="O159" s="118" t="s">
        <v>626</v>
      </c>
    </row>
    <row r="160" spans="1:15">
      <c r="A160" s="117" t="s">
        <v>626</v>
      </c>
      <c r="B160" s="117" t="s">
        <v>626</v>
      </c>
      <c r="C160" s="118" t="s">
        <v>626</v>
      </c>
      <c r="D160" s="118" t="s">
        <v>626</v>
      </c>
      <c r="E160" s="118" t="s">
        <v>626</v>
      </c>
      <c r="F160" s="118" t="s">
        <v>626</v>
      </c>
      <c r="G160" s="118" t="s">
        <v>626</v>
      </c>
      <c r="H160" s="118" t="s">
        <v>626</v>
      </c>
      <c r="I160" s="118" t="s">
        <v>626</v>
      </c>
      <c r="J160" s="118" t="s">
        <v>626</v>
      </c>
      <c r="K160" s="118" t="s">
        <v>626</v>
      </c>
      <c r="L160" s="118" t="s">
        <v>626</v>
      </c>
      <c r="M160" s="118" t="s">
        <v>626</v>
      </c>
      <c r="N160" s="118" t="s">
        <v>626</v>
      </c>
      <c r="O160" s="118" t="s">
        <v>626</v>
      </c>
    </row>
    <row r="161" spans="1:15">
      <c r="A161" s="87" t="s">
        <v>88</v>
      </c>
      <c r="B161" s="117" t="s">
        <v>626</v>
      </c>
      <c r="C161" s="118" t="s">
        <v>626</v>
      </c>
      <c r="D161" s="118" t="s">
        <v>626</v>
      </c>
      <c r="E161" s="118" t="s">
        <v>626</v>
      </c>
      <c r="F161" s="118" t="s">
        <v>626</v>
      </c>
      <c r="G161" s="118" t="s">
        <v>626</v>
      </c>
      <c r="H161" s="118" t="s">
        <v>626</v>
      </c>
      <c r="I161" s="118" t="s">
        <v>626</v>
      </c>
      <c r="J161" s="118" t="s">
        <v>626</v>
      </c>
      <c r="K161" s="118" t="s">
        <v>626</v>
      </c>
      <c r="L161" s="118" t="s">
        <v>626</v>
      </c>
      <c r="M161" s="118" t="s">
        <v>626</v>
      </c>
      <c r="N161" s="118" t="s">
        <v>626</v>
      </c>
      <c r="O161" s="118" t="s">
        <v>626</v>
      </c>
    </row>
    <row r="162" spans="1:15">
      <c r="A162" s="87" t="s">
        <v>149</v>
      </c>
      <c r="B162" s="117" t="s">
        <v>626</v>
      </c>
      <c r="C162" s="118" t="s">
        <v>626</v>
      </c>
      <c r="D162" s="118" t="s">
        <v>626</v>
      </c>
      <c r="E162" s="118" t="s">
        <v>626</v>
      </c>
      <c r="F162" s="118" t="s">
        <v>626</v>
      </c>
      <c r="G162" s="118" t="s">
        <v>626</v>
      </c>
      <c r="H162" s="118" t="s">
        <v>626</v>
      </c>
      <c r="I162" s="118" t="s">
        <v>626</v>
      </c>
      <c r="J162" s="118" t="s">
        <v>626</v>
      </c>
      <c r="K162" s="118" t="s">
        <v>626</v>
      </c>
      <c r="L162" s="118" t="s">
        <v>626</v>
      </c>
      <c r="M162" s="118" t="s">
        <v>626</v>
      </c>
      <c r="N162" s="118" t="s">
        <v>626</v>
      </c>
      <c r="O162" s="118" t="s">
        <v>626</v>
      </c>
    </row>
    <row r="163" spans="1:15">
      <c r="A163" s="87" t="s">
        <v>157</v>
      </c>
      <c r="B163" s="117" t="s">
        <v>626</v>
      </c>
      <c r="C163" s="118" t="s">
        <v>626</v>
      </c>
      <c r="D163" s="118" t="s">
        <v>626</v>
      </c>
      <c r="E163" s="118" t="s">
        <v>626</v>
      </c>
      <c r="F163" s="118" t="s">
        <v>626</v>
      </c>
      <c r="G163" s="118" t="s">
        <v>626</v>
      </c>
      <c r="H163" s="118" t="s">
        <v>626</v>
      </c>
      <c r="I163" s="118" t="s">
        <v>626</v>
      </c>
      <c r="J163" s="118" t="s">
        <v>626</v>
      </c>
      <c r="K163" s="118" t="s">
        <v>626</v>
      </c>
      <c r="L163" s="118" t="s">
        <v>626</v>
      </c>
      <c r="M163" s="118" t="s">
        <v>626</v>
      </c>
      <c r="N163" s="118" t="s">
        <v>626</v>
      </c>
      <c r="O163" s="118" t="s">
        <v>626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XFD24 A5:B1048576 C25:AY1048576 BA25:XFD1048576 AZ25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116</v>
      </c>
      <c r="B1" s="36" t="s" vm="1">
        <v>175</v>
      </c>
    </row>
    <row r="2" spans="1:18">
      <c r="A2" s="36" t="s">
        <v>115</v>
      </c>
      <c r="B2" s="36" t="s">
        <v>176</v>
      </c>
    </row>
    <row r="3" spans="1:18">
      <c r="A3" s="36" t="s">
        <v>117</v>
      </c>
      <c r="B3" s="36" t="s">
        <v>177</v>
      </c>
    </row>
    <row r="4" spans="1:18">
      <c r="A4" s="36" t="s">
        <v>118</v>
      </c>
      <c r="B4" s="36">
        <v>2112</v>
      </c>
    </row>
    <row r="5" spans="1:18" ht="18.75">
      <c r="A5" s="137" t="s">
        <v>66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9"/>
    </row>
    <row r="6" spans="1:18" s="3" customFormat="1">
      <c r="A6" s="37" t="s">
        <v>92</v>
      </c>
      <c r="B6" s="38" t="s">
        <v>33</v>
      </c>
      <c r="C6" s="38" t="s">
        <v>94</v>
      </c>
      <c r="D6" s="38" t="s">
        <v>93</v>
      </c>
      <c r="E6" s="38" t="s">
        <v>45</v>
      </c>
      <c r="F6" s="38" t="s">
        <v>14</v>
      </c>
      <c r="G6" s="38" t="s">
        <v>46</v>
      </c>
      <c r="H6" s="38" t="s">
        <v>80</v>
      </c>
      <c r="I6" s="38" t="s">
        <v>17</v>
      </c>
      <c r="J6" s="38" t="s">
        <v>79</v>
      </c>
      <c r="K6" s="38" t="s">
        <v>16</v>
      </c>
      <c r="L6" s="128" t="s">
        <v>18</v>
      </c>
      <c r="M6" s="38" t="s">
        <v>151</v>
      </c>
      <c r="N6" s="38" t="s">
        <v>150</v>
      </c>
      <c r="O6" s="38" t="s">
        <v>87</v>
      </c>
      <c r="P6" s="38" t="s">
        <v>42</v>
      </c>
      <c r="Q6" s="38" t="s">
        <v>119</v>
      </c>
      <c r="R6" s="40" t="s">
        <v>121</v>
      </c>
    </row>
    <row r="7" spans="1:18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08" t="s">
        <v>626</v>
      </c>
      <c r="G7" s="108" t="s">
        <v>626</v>
      </c>
      <c r="H7" s="26" t="s">
        <v>21</v>
      </c>
      <c r="I7" s="26" t="s">
        <v>20</v>
      </c>
      <c r="J7" s="108" t="s">
        <v>626</v>
      </c>
      <c r="K7" s="26" t="s">
        <v>19</v>
      </c>
      <c r="L7" s="26" t="s">
        <v>19</v>
      </c>
      <c r="M7" s="26" t="s">
        <v>158</v>
      </c>
      <c r="N7" s="108" t="s">
        <v>626</v>
      </c>
      <c r="O7" s="26" t="s">
        <v>154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89</v>
      </c>
      <c r="Q8" s="14" t="s">
        <v>90</v>
      </c>
      <c r="R8" s="15" t="s">
        <v>122</v>
      </c>
    </row>
    <row r="9" spans="1:18" s="4" customFormat="1" ht="20.25">
      <c r="A9" s="84" t="s">
        <v>608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110" t="s">
        <v>626</v>
      </c>
      <c r="N9" s="110" t="s">
        <v>626</v>
      </c>
      <c r="O9" s="85">
        <v>0</v>
      </c>
      <c r="P9" s="110" t="s">
        <v>626</v>
      </c>
      <c r="Q9" s="86">
        <v>0</v>
      </c>
      <c r="R9" s="86">
        <v>0</v>
      </c>
    </row>
    <row r="10" spans="1:18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  <c r="O10" s="110" t="s">
        <v>626</v>
      </c>
      <c r="P10" s="110" t="s">
        <v>626</v>
      </c>
      <c r="Q10" s="110" t="s">
        <v>626</v>
      </c>
      <c r="R10" s="110" t="s">
        <v>626</v>
      </c>
    </row>
    <row r="11" spans="1:18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  <c r="O11" s="110" t="s">
        <v>626</v>
      </c>
      <c r="P11" s="110" t="s">
        <v>626</v>
      </c>
      <c r="Q11" s="110" t="s">
        <v>626</v>
      </c>
      <c r="R11" s="110" t="s">
        <v>626</v>
      </c>
    </row>
    <row r="12" spans="1:18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  <c r="L12" s="110" t="s">
        <v>626</v>
      </c>
      <c r="M12" s="110" t="s">
        <v>626</v>
      </c>
      <c r="N12" s="110" t="s">
        <v>626</v>
      </c>
      <c r="O12" s="110" t="s">
        <v>626</v>
      </c>
      <c r="P12" s="110" t="s">
        <v>626</v>
      </c>
      <c r="Q12" s="110" t="s">
        <v>626</v>
      </c>
      <c r="R12" s="110" t="s">
        <v>626</v>
      </c>
    </row>
    <row r="13" spans="1:18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  <c r="L13" s="110" t="s">
        <v>626</v>
      </c>
      <c r="M13" s="110" t="s">
        <v>626</v>
      </c>
      <c r="N13" s="110" t="s">
        <v>626</v>
      </c>
      <c r="O13" s="110" t="s">
        <v>626</v>
      </c>
      <c r="P13" s="110" t="s">
        <v>626</v>
      </c>
      <c r="Q13" s="110" t="s">
        <v>626</v>
      </c>
      <c r="R13" s="110" t="s">
        <v>626</v>
      </c>
    </row>
    <row r="14" spans="1:18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18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8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18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18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18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18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8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18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18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1:18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8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8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1:18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18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1:18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18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1:18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8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18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8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18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18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18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18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1:18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1:18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1:18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1:18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18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1:18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18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18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18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1:18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18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1:18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1:18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1:18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18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1:18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1:18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1:18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1:18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</row>
    <row r="99" spans="1:18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</row>
    <row r="100" spans="1:18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1:18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</row>
    <row r="102" spans="1:18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</row>
    <row r="103" spans="1:18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</row>
    <row r="104" spans="1:18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</row>
    <row r="105" spans="1:18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</row>
    <row r="106" spans="1:18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</row>
    <row r="107" spans="1:18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</row>
    <row r="108" spans="1:18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116</v>
      </c>
      <c r="B1" s="36" t="s" vm="1">
        <v>175</v>
      </c>
    </row>
    <row r="2" spans="1:29">
      <c r="A2" s="36" t="s">
        <v>115</v>
      </c>
      <c r="B2" s="36" t="s">
        <v>176</v>
      </c>
    </row>
    <row r="3" spans="1:29">
      <c r="A3" s="36" t="s">
        <v>117</v>
      </c>
      <c r="B3" s="36" t="s">
        <v>177</v>
      </c>
    </row>
    <row r="4" spans="1:29">
      <c r="A4" s="36" t="s">
        <v>118</v>
      </c>
      <c r="B4" s="36">
        <v>2112</v>
      </c>
    </row>
    <row r="5" spans="1:29" ht="18.75">
      <c r="A5" s="137" t="s">
        <v>67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9"/>
    </row>
    <row r="6" spans="1:29" s="3" customFormat="1">
      <c r="A6" s="37" t="s">
        <v>92</v>
      </c>
      <c r="B6" s="38" t="s">
        <v>33</v>
      </c>
      <c r="C6" s="38" t="s">
        <v>94</v>
      </c>
      <c r="D6" s="38" t="s">
        <v>93</v>
      </c>
      <c r="E6" s="38" t="s">
        <v>45</v>
      </c>
      <c r="F6" s="38" t="s">
        <v>14</v>
      </c>
      <c r="G6" s="38" t="s">
        <v>46</v>
      </c>
      <c r="H6" s="38" t="s">
        <v>80</v>
      </c>
      <c r="I6" s="38" t="s">
        <v>17</v>
      </c>
      <c r="J6" s="38" t="s">
        <v>79</v>
      </c>
      <c r="K6" s="38" t="s">
        <v>16</v>
      </c>
      <c r="L6" s="128" t="s">
        <v>18</v>
      </c>
      <c r="M6" s="128" t="s">
        <v>151</v>
      </c>
      <c r="N6" s="38" t="s">
        <v>150</v>
      </c>
      <c r="O6" s="38" t="s">
        <v>87</v>
      </c>
      <c r="P6" s="38" t="s">
        <v>42</v>
      </c>
      <c r="Q6" s="38" t="s">
        <v>119</v>
      </c>
      <c r="R6" s="40" t="s">
        <v>121</v>
      </c>
      <c r="Z6" s="1"/>
    </row>
    <row r="7" spans="1:29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08" t="s">
        <v>626</v>
      </c>
      <c r="G7" s="108" t="s">
        <v>626</v>
      </c>
      <c r="H7" s="26" t="s">
        <v>21</v>
      </c>
      <c r="I7" s="26" t="s">
        <v>20</v>
      </c>
      <c r="J7" s="108" t="s">
        <v>626</v>
      </c>
      <c r="K7" s="26" t="s">
        <v>19</v>
      </c>
      <c r="L7" s="26" t="s">
        <v>19</v>
      </c>
      <c r="M7" s="26" t="s">
        <v>158</v>
      </c>
      <c r="N7" s="108" t="s">
        <v>626</v>
      </c>
      <c r="O7" s="26" t="s">
        <v>154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89</v>
      </c>
      <c r="Q8" s="14" t="s">
        <v>90</v>
      </c>
      <c r="R8" s="15" t="s">
        <v>122</v>
      </c>
      <c r="Z8" s="1"/>
    </row>
    <row r="9" spans="1:29" s="4" customFormat="1" ht="20.25">
      <c r="A9" s="84" t="s">
        <v>615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110" t="s">
        <v>626</v>
      </c>
      <c r="N9" s="110" t="s">
        <v>626</v>
      </c>
      <c r="O9" s="85">
        <v>0</v>
      </c>
      <c r="P9" s="110" t="s">
        <v>626</v>
      </c>
      <c r="Q9" s="86">
        <v>0</v>
      </c>
      <c r="R9" s="86">
        <v>0</v>
      </c>
      <c r="Z9" s="1"/>
      <c r="AC9" s="1"/>
    </row>
    <row r="10" spans="1:29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  <c r="O10" s="110" t="s">
        <v>626</v>
      </c>
      <c r="P10" s="110" t="s">
        <v>626</v>
      </c>
      <c r="Q10" s="110" t="s">
        <v>626</v>
      </c>
      <c r="R10" s="110" t="s">
        <v>626</v>
      </c>
    </row>
    <row r="11" spans="1:29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  <c r="O11" s="110" t="s">
        <v>626</v>
      </c>
      <c r="P11" s="110" t="s">
        <v>626</v>
      </c>
      <c r="Q11" s="110" t="s">
        <v>626</v>
      </c>
      <c r="R11" s="110" t="s">
        <v>626</v>
      </c>
    </row>
    <row r="12" spans="1:29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  <c r="L12" s="110" t="s">
        <v>626</v>
      </c>
      <c r="M12" s="110" t="s">
        <v>626</v>
      </c>
      <c r="N12" s="110" t="s">
        <v>626</v>
      </c>
      <c r="O12" s="110" t="s">
        <v>626</v>
      </c>
      <c r="P12" s="110" t="s">
        <v>626</v>
      </c>
      <c r="Q12" s="110" t="s">
        <v>626</v>
      </c>
      <c r="R12" s="110" t="s">
        <v>626</v>
      </c>
    </row>
    <row r="13" spans="1:29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  <c r="L13" s="110" t="s">
        <v>626</v>
      </c>
      <c r="M13" s="110" t="s">
        <v>626</v>
      </c>
      <c r="N13" s="110" t="s">
        <v>626</v>
      </c>
      <c r="O13" s="110" t="s">
        <v>626</v>
      </c>
      <c r="P13" s="110" t="s">
        <v>626</v>
      </c>
      <c r="Q13" s="110" t="s">
        <v>626</v>
      </c>
      <c r="R13" s="110" t="s">
        <v>626</v>
      </c>
    </row>
    <row r="14" spans="1:29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29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29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18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18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18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18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8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18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18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1:18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8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8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1:18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18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1:18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18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1:18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8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18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8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18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18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18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18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1:18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1:18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1:18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1:18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18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1:18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18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18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18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1:18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18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1:18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1:18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1:18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18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1:18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1:18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1:18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1:18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</row>
    <row r="99" spans="1:18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</row>
    <row r="100" spans="1:18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1:18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</row>
    <row r="102" spans="1:18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</row>
    <row r="103" spans="1:18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</row>
    <row r="104" spans="1:18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</row>
    <row r="105" spans="1:18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</row>
    <row r="106" spans="1:18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</row>
    <row r="107" spans="1:18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</row>
    <row r="108" spans="1:18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4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116</v>
      </c>
      <c r="B1" s="36" t="s" vm="1">
        <v>175</v>
      </c>
    </row>
    <row r="2" spans="1:27">
      <c r="A2" s="36" t="s">
        <v>115</v>
      </c>
      <c r="B2" s="36" t="s">
        <v>176</v>
      </c>
    </row>
    <row r="3" spans="1:27">
      <c r="A3" s="36" t="s">
        <v>117</v>
      </c>
      <c r="B3" s="36" t="s">
        <v>177</v>
      </c>
    </row>
    <row r="4" spans="1:27">
      <c r="A4" s="36" t="s">
        <v>118</v>
      </c>
      <c r="B4" s="36">
        <v>2112</v>
      </c>
    </row>
    <row r="5" spans="1:27" ht="18.75">
      <c r="A5" s="137" t="s">
        <v>68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9"/>
    </row>
    <row r="6" spans="1:27" s="3" customFormat="1">
      <c r="A6" s="37" t="s">
        <v>92</v>
      </c>
      <c r="B6" s="38" t="s">
        <v>33</v>
      </c>
      <c r="C6" s="38" t="s">
        <v>94</v>
      </c>
      <c r="D6" s="38" t="s">
        <v>93</v>
      </c>
      <c r="E6" s="38" t="s">
        <v>45</v>
      </c>
      <c r="F6" s="38" t="s">
        <v>79</v>
      </c>
      <c r="G6" s="38" t="s">
        <v>151</v>
      </c>
      <c r="H6" s="38" t="s">
        <v>150</v>
      </c>
      <c r="I6" s="38" t="s">
        <v>87</v>
      </c>
      <c r="J6" s="38" t="s">
        <v>42</v>
      </c>
      <c r="K6" s="38" t="s">
        <v>119</v>
      </c>
      <c r="L6" s="40" t="s">
        <v>121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08" t="s">
        <v>626</v>
      </c>
      <c r="G7" s="26" t="s">
        <v>158</v>
      </c>
      <c r="H7" s="108" t="s">
        <v>626</v>
      </c>
      <c r="I7" s="26" t="s">
        <v>154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84" t="s">
        <v>610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85">
        <v>0</v>
      </c>
      <c r="J9" s="110" t="s">
        <v>626</v>
      </c>
      <c r="K9" s="86">
        <v>0</v>
      </c>
      <c r="L9" s="86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</row>
    <row r="11" spans="1:27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</row>
    <row r="12" spans="1:27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  <c r="L12" s="110" t="s">
        <v>626</v>
      </c>
    </row>
    <row r="13" spans="1:27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  <c r="L13" s="110" t="s">
        <v>626</v>
      </c>
    </row>
    <row r="14" spans="1:27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27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27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1:12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2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1:12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2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2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2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1:12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1:12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spans="1:12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1:12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spans="1:12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spans="1:12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2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spans="1:12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</row>
    <row r="59" spans="1:12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spans="1:12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1:12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</row>
    <row r="62" spans="1:12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</row>
    <row r="63" spans="1:12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1:12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1:12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</row>
    <row r="66" spans="1:12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2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</row>
    <row r="68" spans="1:12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</row>
    <row r="69" spans="1:12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2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2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</row>
    <row r="72" spans="1:12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</row>
    <row r="73" spans="1:12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</row>
    <row r="74" spans="1:12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</row>
    <row r="75" spans="1:12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2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</row>
    <row r="77" spans="1:12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78" spans="1:12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</row>
    <row r="79" spans="1:12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</row>
    <row r="80" spans="1:12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</row>
    <row r="81" spans="1:12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</row>
    <row r="82" spans="1:12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</row>
    <row r="83" spans="1:12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</row>
    <row r="84" spans="1:12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</row>
    <row r="85" spans="1:12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6" spans="1:12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</row>
    <row r="87" spans="1:12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1:12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</row>
    <row r="89" spans="1:12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</row>
    <row r="90" spans="1:12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</row>
    <row r="91" spans="1:12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</row>
    <row r="92" spans="1:12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</row>
    <row r="93" spans="1:12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</row>
    <row r="94" spans="1:12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</row>
    <row r="95" spans="1:12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</row>
    <row r="96" spans="1:12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</row>
    <row r="97" spans="1:12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</row>
    <row r="98" spans="1:12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</row>
    <row r="99" spans="1:12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</row>
    <row r="100" spans="1:12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</row>
    <row r="101" spans="1:12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</row>
    <row r="102" spans="1:12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</row>
    <row r="103" spans="1:12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</row>
    <row r="104" spans="1:12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</row>
    <row r="105" spans="1:12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</row>
    <row r="106" spans="1:12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</row>
    <row r="107" spans="1:12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</row>
    <row r="108" spans="1:12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116</v>
      </c>
      <c r="B1" s="36" t="s" vm="1">
        <v>175</v>
      </c>
    </row>
    <row r="2" spans="1:10">
      <c r="A2" s="36" t="s">
        <v>115</v>
      </c>
      <c r="B2" s="36" t="s">
        <v>176</v>
      </c>
    </row>
    <row r="3" spans="1:10">
      <c r="A3" s="36" t="s">
        <v>117</v>
      </c>
      <c r="B3" s="36" t="s">
        <v>177</v>
      </c>
    </row>
    <row r="4" spans="1:10">
      <c r="A4" s="36" t="s">
        <v>118</v>
      </c>
      <c r="B4" s="36">
        <v>2112</v>
      </c>
    </row>
    <row r="5" spans="1:10" ht="18.75">
      <c r="A5" s="137" t="s">
        <v>74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0" s="3" customFormat="1">
      <c r="A6" s="37" t="s">
        <v>92</v>
      </c>
      <c r="B6" s="38" t="s">
        <v>33</v>
      </c>
      <c r="C6" s="38" t="s">
        <v>79</v>
      </c>
      <c r="D6" s="38" t="s">
        <v>80</v>
      </c>
      <c r="E6" s="38" t="s">
        <v>151</v>
      </c>
      <c r="F6" s="38" t="s">
        <v>150</v>
      </c>
      <c r="G6" s="38" t="s">
        <v>87</v>
      </c>
      <c r="H6" s="38" t="s">
        <v>42</v>
      </c>
      <c r="I6" s="38" t="s">
        <v>119</v>
      </c>
      <c r="J6" s="40" t="s">
        <v>121</v>
      </c>
    </row>
    <row r="7" spans="1:10" s="3" customFormat="1">
      <c r="A7" s="107" t="s">
        <v>626</v>
      </c>
      <c r="B7" s="108" t="s">
        <v>626</v>
      </c>
      <c r="C7" s="108" t="s">
        <v>626</v>
      </c>
      <c r="D7" s="26" t="s">
        <v>21</v>
      </c>
      <c r="E7" s="26" t="s">
        <v>158</v>
      </c>
      <c r="F7" s="108" t="s">
        <v>626</v>
      </c>
      <c r="G7" s="26" t="s">
        <v>154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09" t="s">
        <v>626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84" t="s">
        <v>616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85">
        <v>0</v>
      </c>
      <c r="H9" s="110" t="s">
        <v>626</v>
      </c>
      <c r="I9" s="86">
        <v>0</v>
      </c>
      <c r="J9" s="86">
        <v>0</v>
      </c>
    </row>
    <row r="10" spans="1:10">
      <c r="A10" s="87" t="s">
        <v>88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</row>
    <row r="11" spans="1:10">
      <c r="A11" s="87" t="s">
        <v>149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</row>
    <row r="12" spans="1:10">
      <c r="A12" s="87" t="s">
        <v>157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</row>
    <row r="13" spans="1:10" hidden="1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hidden="1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hidden="1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hidden="1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idden="1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hidden="1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hidden="1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hidden="1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idden="1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idden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idden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idden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idden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hidden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idden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idden="1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idden="1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hidden="1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0" hidden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idden="1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0" hidden="1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hidden="1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hidden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idden="1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idden="1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idden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0" hidden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hidden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idden="1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hidden="1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hidden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idden="1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idden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idden="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idden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idden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idden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idden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idden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hidden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hidden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idden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idden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idden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idden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0" hidden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 hidden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idden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idden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idden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idden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idden="1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idden="1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idden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idden="1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idden="1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idden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idden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idden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idden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 hidden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idden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idden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idden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idden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idden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idden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idden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idden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idden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idden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idden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idden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idden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idden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idden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idden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idden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idden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idden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idden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idden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idden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idden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idden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idden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idden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116</v>
      </c>
      <c r="B1" s="36" t="s" vm="1">
        <v>175</v>
      </c>
    </row>
    <row r="2" spans="1:11">
      <c r="A2" s="36" t="s">
        <v>115</v>
      </c>
      <c r="B2" s="36" t="s">
        <v>176</v>
      </c>
    </row>
    <row r="3" spans="1:11">
      <c r="A3" s="36" t="s">
        <v>117</v>
      </c>
      <c r="B3" s="36" t="s">
        <v>177</v>
      </c>
    </row>
    <row r="4" spans="1:11">
      <c r="A4" s="36" t="s">
        <v>118</v>
      </c>
      <c r="B4" s="36">
        <v>2112</v>
      </c>
    </row>
    <row r="5" spans="1:11" ht="18.75">
      <c r="A5" s="137" t="s">
        <v>75</v>
      </c>
      <c r="B5" s="138"/>
      <c r="C5" s="138"/>
      <c r="D5" s="138"/>
      <c r="E5" s="138"/>
      <c r="F5" s="138"/>
      <c r="G5" s="138"/>
      <c r="H5" s="138"/>
      <c r="I5" s="138"/>
      <c r="J5" s="138"/>
      <c r="K5" s="139"/>
    </row>
    <row r="6" spans="1:11" s="3" customFormat="1">
      <c r="A6" s="37" t="s">
        <v>92</v>
      </c>
      <c r="B6" s="38" t="s">
        <v>33</v>
      </c>
      <c r="C6" s="38" t="s">
        <v>45</v>
      </c>
      <c r="D6" s="38" t="s">
        <v>79</v>
      </c>
      <c r="E6" s="38" t="s">
        <v>80</v>
      </c>
      <c r="F6" s="38" t="s">
        <v>151</v>
      </c>
      <c r="G6" s="38" t="s">
        <v>150</v>
      </c>
      <c r="H6" s="38" t="s">
        <v>87</v>
      </c>
      <c r="I6" s="38" t="s">
        <v>42</v>
      </c>
      <c r="J6" s="38" t="s">
        <v>119</v>
      </c>
      <c r="K6" s="40" t="s">
        <v>121</v>
      </c>
    </row>
    <row r="7" spans="1:11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2" t="s">
        <v>21</v>
      </c>
      <c r="F7" s="12" t="s">
        <v>158</v>
      </c>
      <c r="G7" s="108" t="s">
        <v>626</v>
      </c>
      <c r="H7" s="12" t="s">
        <v>154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4" t="s">
        <v>612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85">
        <v>0</v>
      </c>
      <c r="I9" s="110" t="s">
        <v>626</v>
      </c>
      <c r="J9" s="86">
        <v>0</v>
      </c>
      <c r="K9" s="86">
        <v>0</v>
      </c>
    </row>
    <row r="10" spans="1:11" hidden="1">
      <c r="A10" s="83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hidden="1">
      <c r="A11" s="83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idden="1">
      <c r="A12" s="83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116</v>
      </c>
      <c r="B1" s="36" t="s" vm="1">
        <v>175</v>
      </c>
    </row>
    <row r="2" spans="1:11">
      <c r="A2" s="36" t="s">
        <v>115</v>
      </c>
      <c r="B2" s="36" t="s">
        <v>176</v>
      </c>
    </row>
    <row r="3" spans="1:11">
      <c r="A3" s="36" t="s">
        <v>117</v>
      </c>
      <c r="B3" s="36" t="s">
        <v>177</v>
      </c>
    </row>
    <row r="4" spans="1:11">
      <c r="A4" s="36" t="s">
        <v>118</v>
      </c>
      <c r="B4" s="36">
        <v>2112</v>
      </c>
    </row>
    <row r="5" spans="1:11" ht="18.75">
      <c r="A5" s="137" t="s">
        <v>76</v>
      </c>
      <c r="B5" s="138"/>
      <c r="C5" s="138"/>
      <c r="D5" s="138"/>
      <c r="E5" s="138"/>
      <c r="F5" s="138"/>
      <c r="G5" s="138"/>
      <c r="H5" s="138"/>
      <c r="I5" s="138"/>
      <c r="J5" s="138"/>
      <c r="K5" s="139"/>
    </row>
    <row r="6" spans="1:11" s="3" customFormat="1">
      <c r="A6" s="37" t="s">
        <v>92</v>
      </c>
      <c r="B6" s="38" t="s">
        <v>33</v>
      </c>
      <c r="C6" s="38" t="s">
        <v>45</v>
      </c>
      <c r="D6" s="38" t="s">
        <v>79</v>
      </c>
      <c r="E6" s="38" t="s">
        <v>80</v>
      </c>
      <c r="F6" s="38" t="s">
        <v>151</v>
      </c>
      <c r="G6" s="38" t="s">
        <v>150</v>
      </c>
      <c r="H6" s="38" t="s">
        <v>87</v>
      </c>
      <c r="I6" s="38" t="s">
        <v>42</v>
      </c>
      <c r="J6" s="38" t="s">
        <v>119</v>
      </c>
      <c r="K6" s="40" t="s">
        <v>121</v>
      </c>
    </row>
    <row r="7" spans="1:11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2" t="s">
        <v>21</v>
      </c>
      <c r="F7" s="12" t="s">
        <v>158</v>
      </c>
      <c r="G7" s="108" t="s">
        <v>626</v>
      </c>
      <c r="H7" s="12" t="s">
        <v>154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4" t="s">
        <v>613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85">
        <v>0</v>
      </c>
      <c r="I9" s="110" t="s">
        <v>626</v>
      </c>
      <c r="J9" s="86">
        <v>0</v>
      </c>
      <c r="K9" s="86">
        <v>0</v>
      </c>
    </row>
    <row r="10" spans="1:11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</row>
    <row r="11" spans="1:11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</row>
    <row r="12" spans="1:11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</row>
    <row r="13" spans="1:11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</row>
    <row r="14" spans="1:11" s="6" customFormat="1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s="6" customFormat="1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s="6" customFormat="1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1:11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1:11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1:11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1:11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1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1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1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1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1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1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1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1:11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1:11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1:11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1:11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11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1:11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1:11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1:11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1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1:11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1:11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1:11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1:11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1:11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1:11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1:11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1:11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1:11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1:11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1:11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1:11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</row>
    <row r="107" spans="1:11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2" bestFit="1" customWidth="1"/>
    <col min="2" max="2" width="49.57031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116</v>
      </c>
      <c r="B1" s="36" t="s" vm="1">
        <v>175</v>
      </c>
    </row>
    <row r="2" spans="1:10">
      <c r="A2" s="36" t="s">
        <v>115</v>
      </c>
      <c r="B2" s="36" t="s">
        <v>176</v>
      </c>
    </row>
    <row r="3" spans="1:10">
      <c r="A3" s="36" t="s">
        <v>117</v>
      </c>
      <c r="B3" s="36" t="s">
        <v>177</v>
      </c>
    </row>
    <row r="4" spans="1:10">
      <c r="A4" s="36" t="s">
        <v>118</v>
      </c>
      <c r="B4" s="36">
        <v>2112</v>
      </c>
    </row>
    <row r="5" spans="1:10" ht="18.75">
      <c r="A5" s="137" t="s">
        <v>77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0" s="3" customFormat="1">
      <c r="A6" s="37" t="s">
        <v>92</v>
      </c>
      <c r="B6" s="38" t="s">
        <v>33</v>
      </c>
      <c r="C6" s="38" t="s">
        <v>45</v>
      </c>
      <c r="D6" s="38" t="s">
        <v>79</v>
      </c>
      <c r="E6" s="38" t="s">
        <v>80</v>
      </c>
      <c r="F6" s="38" t="s">
        <v>151</v>
      </c>
      <c r="G6" s="38" t="s">
        <v>150</v>
      </c>
      <c r="H6" s="38" t="s">
        <v>87</v>
      </c>
      <c r="I6" s="38" t="s">
        <v>119</v>
      </c>
      <c r="J6" s="40" t="s">
        <v>121</v>
      </c>
    </row>
    <row r="7" spans="1:10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2" t="s">
        <v>21</v>
      </c>
      <c r="F7" s="12" t="s">
        <v>158</v>
      </c>
      <c r="G7" s="108" t="s">
        <v>626</v>
      </c>
      <c r="H7" s="12" t="s">
        <v>154</v>
      </c>
      <c r="I7" s="26" t="s">
        <v>19</v>
      </c>
      <c r="J7" s="13" t="s">
        <v>19</v>
      </c>
    </row>
    <row r="8" spans="1:10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7" t="s">
        <v>35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65">
        <v>1870.6790499999997</v>
      </c>
      <c r="I9" s="66">
        <f>IFERROR(H9/$H$9,0)</f>
        <v>1</v>
      </c>
      <c r="J9" s="66">
        <f>H9/'סכום נכסי הקרן'!$C$41</f>
        <v>9.685622831462422E-4</v>
      </c>
    </row>
    <row r="10" spans="1:10">
      <c r="A10" s="71" t="s">
        <v>27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65">
        <v>1870.6790499999997</v>
      </c>
      <c r="I10" s="66">
        <f t="shared" ref="I10:I31" si="0">IFERROR(H10/$H$9,0)</f>
        <v>1</v>
      </c>
      <c r="J10" s="66">
        <f>H10/'סכום נכסי הקרן'!$C$41</f>
        <v>9.685622831462422E-4</v>
      </c>
    </row>
    <row r="11" spans="1:10">
      <c r="A11" s="70" t="s">
        <v>562</v>
      </c>
      <c r="B11" s="111" t="s">
        <v>626</v>
      </c>
      <c r="C11" s="111" t="s">
        <v>626</v>
      </c>
      <c r="D11" s="111" t="s">
        <v>626</v>
      </c>
      <c r="E11" s="111" t="s">
        <v>626</v>
      </c>
      <c r="F11" s="111" t="s">
        <v>626</v>
      </c>
      <c r="G11" s="111" t="s">
        <v>626</v>
      </c>
      <c r="H11" s="63">
        <v>1415.9689900000001</v>
      </c>
      <c r="I11" s="64">
        <f t="shared" si="0"/>
        <v>0.75692780650962033</v>
      </c>
      <c r="J11" s="64">
        <f>H11/'סכום נכסי הקרן'!$C$41</f>
        <v>7.331317244498349E-4</v>
      </c>
    </row>
    <row r="12" spans="1:10">
      <c r="A12" s="60" t="s">
        <v>563</v>
      </c>
      <c r="B12" s="57" t="s">
        <v>564</v>
      </c>
      <c r="C12" s="68" t="s">
        <v>282</v>
      </c>
      <c r="D12" s="68" t="s">
        <v>102</v>
      </c>
      <c r="E12" s="74">
        <v>45260</v>
      </c>
      <c r="F12" s="65">
        <v>92969505.599999994</v>
      </c>
      <c r="G12" s="67">
        <v>1.2795780000000001</v>
      </c>
      <c r="H12" s="65">
        <v>1189.6170400000001</v>
      </c>
      <c r="I12" s="66">
        <f t="shared" si="0"/>
        <v>0.63592792146787569</v>
      </c>
      <c r="J12" s="66">
        <f>H12/'סכום נכסי הקרן'!$C$41</f>
        <v>6.1593579953336981E-4</v>
      </c>
    </row>
    <row r="13" spans="1:10">
      <c r="A13" s="60" t="s">
        <v>565</v>
      </c>
      <c r="B13" s="57" t="s">
        <v>566</v>
      </c>
      <c r="C13" s="68" t="s">
        <v>282</v>
      </c>
      <c r="D13" s="68" t="s">
        <v>102</v>
      </c>
      <c r="E13" s="74">
        <v>45271</v>
      </c>
      <c r="F13" s="65">
        <v>11046900</v>
      </c>
      <c r="G13" s="67">
        <v>2.0490089999999999</v>
      </c>
      <c r="H13" s="65">
        <v>226.35195000000002</v>
      </c>
      <c r="I13" s="66">
        <f t="shared" si="0"/>
        <v>0.12099988504174462</v>
      </c>
      <c r="J13" s="66">
        <f>H13/'סכום נכסי הקרן'!$C$41</f>
        <v>1.1719592491646501E-4</v>
      </c>
    </row>
    <row r="14" spans="1:10" s="6" customFormat="1">
      <c r="A14" s="113" t="s">
        <v>626</v>
      </c>
      <c r="B14" s="110" t="s">
        <v>626</v>
      </c>
      <c r="C14" s="110" t="s">
        <v>626</v>
      </c>
      <c r="D14" s="110" t="s">
        <v>626</v>
      </c>
      <c r="E14" s="110" t="s">
        <v>626</v>
      </c>
      <c r="F14" s="110" t="s">
        <v>626</v>
      </c>
      <c r="G14" s="110" t="s">
        <v>626</v>
      </c>
      <c r="H14" s="110" t="s">
        <v>626</v>
      </c>
      <c r="I14" s="110" t="s">
        <v>626</v>
      </c>
      <c r="J14" s="110" t="s">
        <v>626</v>
      </c>
    </row>
    <row r="15" spans="1:10" s="6" customFormat="1">
      <c r="A15" s="70" t="s">
        <v>145</v>
      </c>
      <c r="B15" s="111" t="s">
        <v>626</v>
      </c>
      <c r="C15" s="111" t="s">
        <v>626</v>
      </c>
      <c r="D15" s="111" t="s">
        <v>626</v>
      </c>
      <c r="E15" s="111" t="s">
        <v>626</v>
      </c>
      <c r="F15" s="111" t="s">
        <v>626</v>
      </c>
      <c r="G15" s="111" t="s">
        <v>626</v>
      </c>
      <c r="H15" s="63">
        <v>454.71005999999983</v>
      </c>
      <c r="I15" s="64">
        <f t="shared" si="0"/>
        <v>0.24307219349037981</v>
      </c>
      <c r="J15" s="64">
        <f>H15/'סכום נכסי הקרן'!$C$41</f>
        <v>2.3543055869640743E-4</v>
      </c>
    </row>
    <row r="16" spans="1:10" s="6" customFormat="1">
      <c r="A16" s="60" t="s">
        <v>567</v>
      </c>
      <c r="B16" s="57" t="s">
        <v>568</v>
      </c>
      <c r="C16" s="68" t="s">
        <v>282</v>
      </c>
      <c r="D16" s="68" t="s">
        <v>102</v>
      </c>
      <c r="E16" s="74">
        <v>45133</v>
      </c>
      <c r="F16" s="65">
        <v>821730</v>
      </c>
      <c r="G16" s="67">
        <v>-0.461868</v>
      </c>
      <c r="H16" s="65">
        <v>-3.7953099999999997</v>
      </c>
      <c r="I16" s="66">
        <f t="shared" si="0"/>
        <v>-2.0288408105067516E-3</v>
      </c>
      <c r="J16" s="66">
        <f>H16/'סכום נכסי הקרן'!$C$41</f>
        <v>-1.9650586875646921E-6</v>
      </c>
    </row>
    <row r="17" spans="1:10">
      <c r="A17" s="60" t="s">
        <v>569</v>
      </c>
      <c r="B17" s="57" t="s">
        <v>570</v>
      </c>
      <c r="C17" s="68" t="s">
        <v>282</v>
      </c>
      <c r="D17" s="68" t="s">
        <v>102</v>
      </c>
      <c r="E17" s="74">
        <v>45187</v>
      </c>
      <c r="F17" s="65">
        <v>1230720</v>
      </c>
      <c r="G17" s="67">
        <v>2.516222</v>
      </c>
      <c r="H17" s="65">
        <v>30.967650000000003</v>
      </c>
      <c r="I17" s="66">
        <f t="shared" si="0"/>
        <v>1.6554229331856796E-2</v>
      </c>
      <c r="J17" s="66">
        <f>H17/'סכום נכסי הקרן'!$C$41</f>
        <v>1.603380215738971E-5</v>
      </c>
    </row>
    <row r="18" spans="1:10">
      <c r="A18" s="60" t="s">
        <v>571</v>
      </c>
      <c r="B18" s="57" t="s">
        <v>572</v>
      </c>
      <c r="C18" s="68" t="s">
        <v>282</v>
      </c>
      <c r="D18" s="68" t="s">
        <v>102</v>
      </c>
      <c r="E18" s="74">
        <v>45209</v>
      </c>
      <c r="F18" s="65">
        <v>4102400</v>
      </c>
      <c r="G18" s="67">
        <v>3.815407</v>
      </c>
      <c r="H18" s="65">
        <v>156.52324999999999</v>
      </c>
      <c r="I18" s="66">
        <f t="shared" si="0"/>
        <v>8.3671889092893845E-2</v>
      </c>
      <c r="J18" s="66">
        <f>H18/'סכום נכסי הקרן'!$C$41</f>
        <v>8.1041435934972418E-5</v>
      </c>
    </row>
    <row r="19" spans="1:10">
      <c r="A19" s="60" t="s">
        <v>573</v>
      </c>
      <c r="B19" s="57" t="s">
        <v>574</v>
      </c>
      <c r="C19" s="68" t="s">
        <v>282</v>
      </c>
      <c r="D19" s="68" t="s">
        <v>106</v>
      </c>
      <c r="E19" s="74">
        <v>45168</v>
      </c>
      <c r="F19" s="65">
        <v>2243462.7200000002</v>
      </c>
      <c r="G19" s="67">
        <v>-4.8783469999999998</v>
      </c>
      <c r="H19" s="65">
        <v>-109.4439</v>
      </c>
      <c r="I19" s="66">
        <f t="shared" si="0"/>
        <v>-5.8504904943474947E-2</v>
      </c>
      <c r="J19" s="66">
        <f>H19/'סכום נכסי הקרן'!$C$41</f>
        <v>-5.6665644307305968E-5</v>
      </c>
    </row>
    <row r="20" spans="1:10">
      <c r="A20" s="60" t="s">
        <v>575</v>
      </c>
      <c r="B20" s="57" t="s">
        <v>576</v>
      </c>
      <c r="C20" s="68" t="s">
        <v>282</v>
      </c>
      <c r="D20" s="68" t="s">
        <v>102</v>
      </c>
      <c r="E20" s="74">
        <v>45127</v>
      </c>
      <c r="F20" s="65">
        <v>5255054.5</v>
      </c>
      <c r="G20" s="67">
        <v>1.081108</v>
      </c>
      <c r="H20" s="65">
        <v>56.812800000000003</v>
      </c>
      <c r="I20" s="66">
        <f t="shared" si="0"/>
        <v>3.0370148209015336E-2</v>
      </c>
      <c r="J20" s="66">
        <f>H20/'סכום נכסי הקרן'!$C$41</f>
        <v>2.9415380088813652E-5</v>
      </c>
    </row>
    <row r="21" spans="1:10">
      <c r="A21" s="60" t="s">
        <v>577</v>
      </c>
      <c r="B21" s="57" t="s">
        <v>578</v>
      </c>
      <c r="C21" s="68" t="s">
        <v>282</v>
      </c>
      <c r="D21" s="68" t="s">
        <v>104</v>
      </c>
      <c r="E21" s="74">
        <v>45197</v>
      </c>
      <c r="F21" s="65">
        <v>2301810.2599999998</v>
      </c>
      <c r="G21" s="67">
        <v>-4.7652669999999997</v>
      </c>
      <c r="H21" s="65">
        <v>-109.6874</v>
      </c>
      <c r="I21" s="66">
        <f t="shared" si="0"/>
        <v>-5.8635071580023311E-2</v>
      </c>
      <c r="J21" s="66">
        <f>H21/'סכום נכסי הקרן'!$C$41</f>
        <v>-5.679171880199072E-5</v>
      </c>
    </row>
    <row r="22" spans="1:10">
      <c r="A22" s="60" t="s">
        <v>579</v>
      </c>
      <c r="B22" s="57" t="s">
        <v>580</v>
      </c>
      <c r="C22" s="68" t="s">
        <v>282</v>
      </c>
      <c r="D22" s="68" t="s">
        <v>104</v>
      </c>
      <c r="E22" s="74">
        <v>45187</v>
      </c>
      <c r="F22" s="65">
        <v>1946882.93</v>
      </c>
      <c r="G22" s="67">
        <v>-3.2204540000000001</v>
      </c>
      <c r="H22" s="65">
        <v>-62.698459999999997</v>
      </c>
      <c r="I22" s="66">
        <f t="shared" si="0"/>
        <v>-3.3516417474178696E-2</v>
      </c>
      <c r="J22" s="66">
        <f>H22/'סכום נכסי הקרן'!$C$41</f>
        <v>-3.2462737831673128E-5</v>
      </c>
    </row>
    <row r="23" spans="1:10">
      <c r="A23" s="60" t="s">
        <v>581</v>
      </c>
      <c r="B23" s="57" t="s">
        <v>582</v>
      </c>
      <c r="C23" s="68" t="s">
        <v>282</v>
      </c>
      <c r="D23" s="68" t="s">
        <v>104</v>
      </c>
      <c r="E23" s="74">
        <v>45168</v>
      </c>
      <c r="F23" s="65">
        <v>796126.5</v>
      </c>
      <c r="G23" s="67">
        <v>-0.96794400000000003</v>
      </c>
      <c r="H23" s="65">
        <v>-7.7060600000000008</v>
      </c>
      <c r="I23" s="66">
        <f t="shared" si="0"/>
        <v>-4.1193918326075237E-3</v>
      </c>
      <c r="J23" s="66">
        <f>H23/'סכום נכסי הקרן'!$C$41</f>
        <v>-3.9898875585643261E-6</v>
      </c>
    </row>
    <row r="24" spans="1:10">
      <c r="A24" s="60" t="s">
        <v>583</v>
      </c>
      <c r="B24" s="57" t="s">
        <v>584</v>
      </c>
      <c r="C24" s="68" t="s">
        <v>282</v>
      </c>
      <c r="D24" s="68" t="s">
        <v>104</v>
      </c>
      <c r="E24" s="74">
        <v>45280</v>
      </c>
      <c r="F24" s="65">
        <v>3783668.27</v>
      </c>
      <c r="G24" s="67">
        <v>-0.912775</v>
      </c>
      <c r="H24" s="65">
        <v>-34.536370000000005</v>
      </c>
      <c r="I24" s="66">
        <f t="shared" si="0"/>
        <v>-1.8461943004065829E-2</v>
      </c>
      <c r="J24" s="66">
        <f>H24/'סכום נכסי הקרן'!$C$41</f>
        <v>-1.7881541667333793E-5</v>
      </c>
    </row>
    <row r="25" spans="1:10">
      <c r="A25" s="60" t="s">
        <v>585</v>
      </c>
      <c r="B25" s="57" t="s">
        <v>586</v>
      </c>
      <c r="C25" s="68" t="s">
        <v>282</v>
      </c>
      <c r="D25" s="68" t="s">
        <v>104</v>
      </c>
      <c r="E25" s="74">
        <v>45145</v>
      </c>
      <c r="F25" s="65">
        <v>8051214.5999999996</v>
      </c>
      <c r="G25" s="67">
        <v>0.16008800000000001</v>
      </c>
      <c r="H25" s="65">
        <v>12.889049999999999</v>
      </c>
      <c r="I25" s="66">
        <f t="shared" si="0"/>
        <v>6.8900381388245094E-3</v>
      </c>
      <c r="J25" s="66">
        <f>H25/'סכום נכסי הקרן'!$C$41</f>
        <v>6.6734310707045516E-6</v>
      </c>
    </row>
    <row r="26" spans="1:10">
      <c r="A26" s="60" t="s">
        <v>587</v>
      </c>
      <c r="B26" s="57" t="s">
        <v>588</v>
      </c>
      <c r="C26" s="68" t="s">
        <v>282</v>
      </c>
      <c r="D26" s="68" t="s">
        <v>105</v>
      </c>
      <c r="E26" s="74">
        <v>45197</v>
      </c>
      <c r="F26" s="65">
        <v>1499805.85</v>
      </c>
      <c r="G26" s="67">
        <v>-4.761336</v>
      </c>
      <c r="H26" s="65">
        <v>-71.410789999999992</v>
      </c>
      <c r="I26" s="66">
        <f t="shared" si="0"/>
        <v>-3.8173726273355121E-2</v>
      </c>
      <c r="J26" s="66">
        <f>H26/'סכום נכסי הקרן'!$C$41</f>
        <v>-3.6973631475520528E-5</v>
      </c>
    </row>
    <row r="27" spans="1:10">
      <c r="A27" s="60" t="s">
        <v>589</v>
      </c>
      <c r="B27" s="57" t="s">
        <v>590</v>
      </c>
      <c r="C27" s="68" t="s">
        <v>282</v>
      </c>
      <c r="D27" s="68" t="s">
        <v>105</v>
      </c>
      <c r="E27" s="74">
        <v>45133</v>
      </c>
      <c r="F27" s="65">
        <v>6091060.4800000004</v>
      </c>
      <c r="G27" s="67">
        <v>1.3703270000000001</v>
      </c>
      <c r="H27" s="65">
        <v>83.467470000000006</v>
      </c>
      <c r="I27" s="66">
        <f t="shared" si="0"/>
        <v>4.4618808341281214E-2</v>
      </c>
      <c r="J27" s="66">
        <f>H27/'סכום נכסי הקרן'!$C$41</f>
        <v>4.3216094878295928E-5</v>
      </c>
    </row>
    <row r="28" spans="1:10">
      <c r="A28" s="60" t="s">
        <v>591</v>
      </c>
      <c r="B28" s="57" t="s">
        <v>592</v>
      </c>
      <c r="C28" s="68" t="s">
        <v>282</v>
      </c>
      <c r="D28" s="68" t="s">
        <v>102</v>
      </c>
      <c r="E28" s="74">
        <v>45127</v>
      </c>
      <c r="F28" s="65">
        <v>18155859.75</v>
      </c>
      <c r="G28" s="67">
        <v>3.8558680000000001</v>
      </c>
      <c r="H28" s="65">
        <v>700.06596999999999</v>
      </c>
      <c r="I28" s="66">
        <f t="shared" si="0"/>
        <v>0.37423093501795518</v>
      </c>
      <c r="J28" s="66">
        <f>H28/'סכום נכסי הקרן'!$C$41</f>
        <v>3.6246596884494364E-4</v>
      </c>
    </row>
    <row r="29" spans="1:10">
      <c r="A29" s="60" t="s">
        <v>593</v>
      </c>
      <c r="B29" s="57" t="s">
        <v>594</v>
      </c>
      <c r="C29" s="68" t="s">
        <v>282</v>
      </c>
      <c r="D29" s="68" t="s">
        <v>102</v>
      </c>
      <c r="E29" s="74">
        <v>45147</v>
      </c>
      <c r="F29" s="65">
        <v>1841906.88</v>
      </c>
      <c r="G29" s="67">
        <v>0.896339</v>
      </c>
      <c r="H29" s="65">
        <v>16.509730000000001</v>
      </c>
      <c r="I29" s="66">
        <f t="shared" si="0"/>
        <v>8.8255278210337598E-3</v>
      </c>
      <c r="J29" s="66">
        <f>H29/'סכום נכסי הקרן'!$C$41</f>
        <v>8.5480733763111376E-6</v>
      </c>
    </row>
    <row r="30" spans="1:10">
      <c r="A30" s="60" t="s">
        <v>595</v>
      </c>
      <c r="B30" s="57" t="s">
        <v>596</v>
      </c>
      <c r="C30" s="68" t="s">
        <v>282</v>
      </c>
      <c r="D30" s="68" t="s">
        <v>102</v>
      </c>
      <c r="E30" s="74">
        <v>45154</v>
      </c>
      <c r="F30" s="65">
        <v>611392.51</v>
      </c>
      <c r="G30" s="67">
        <v>-0.70818199999999998</v>
      </c>
      <c r="H30" s="65">
        <v>-4.3297700000000008</v>
      </c>
      <c r="I30" s="66">
        <f t="shared" si="0"/>
        <v>-2.3145445500124683E-3</v>
      </c>
      <c r="J30" s="66">
        <f>H30/'סכום נכסי הקרן'!$C$41</f>
        <v>-2.2417805538037677E-6</v>
      </c>
    </row>
    <row r="31" spans="1:10">
      <c r="A31" s="60" t="s">
        <v>597</v>
      </c>
      <c r="B31" s="57" t="s">
        <v>598</v>
      </c>
      <c r="C31" s="68" t="s">
        <v>282</v>
      </c>
      <c r="D31" s="68" t="s">
        <v>102</v>
      </c>
      <c r="E31" s="74">
        <v>45251</v>
      </c>
      <c r="F31" s="65">
        <v>5327992.6399999997</v>
      </c>
      <c r="G31" s="67">
        <v>-3.733447</v>
      </c>
      <c r="H31" s="65">
        <v>-198.9178</v>
      </c>
      <c r="I31" s="66">
        <f t="shared" si="0"/>
        <v>-0.10633454199425606</v>
      </c>
      <c r="J31" s="66">
        <f>H31/'סכום נכסי הקרן'!$C$41</f>
        <v>-1.0299162677126662E-4</v>
      </c>
    </row>
    <row r="32" spans="1:10">
      <c r="A32" s="113" t="s">
        <v>626</v>
      </c>
      <c r="B32" s="110" t="s">
        <v>626</v>
      </c>
      <c r="C32" s="110" t="s">
        <v>626</v>
      </c>
      <c r="D32" s="110" t="s">
        <v>626</v>
      </c>
      <c r="E32" s="110" t="s">
        <v>626</v>
      </c>
      <c r="F32" s="110" t="s">
        <v>626</v>
      </c>
      <c r="G32" s="110" t="s">
        <v>626</v>
      </c>
      <c r="H32" s="110" t="s">
        <v>626</v>
      </c>
      <c r="I32" s="110" t="s">
        <v>626</v>
      </c>
      <c r="J32" s="110" t="s">
        <v>626</v>
      </c>
    </row>
    <row r="33" spans="1:10">
      <c r="A33" s="110" t="s">
        <v>626</v>
      </c>
      <c r="B33" s="110" t="s">
        <v>626</v>
      </c>
      <c r="C33" s="110" t="s">
        <v>626</v>
      </c>
      <c r="D33" s="110" t="s">
        <v>626</v>
      </c>
      <c r="E33" s="110" t="s">
        <v>626</v>
      </c>
      <c r="F33" s="110" t="s">
        <v>626</v>
      </c>
      <c r="G33" s="110" t="s">
        <v>626</v>
      </c>
      <c r="H33" s="110" t="s">
        <v>626</v>
      </c>
      <c r="I33" s="110" t="s">
        <v>626</v>
      </c>
      <c r="J33" s="110" t="s">
        <v>626</v>
      </c>
    </row>
    <row r="34" spans="1:10">
      <c r="A34" s="110" t="s">
        <v>626</v>
      </c>
      <c r="B34" s="110" t="s">
        <v>626</v>
      </c>
      <c r="C34" s="110" t="s">
        <v>626</v>
      </c>
      <c r="D34" s="110" t="s">
        <v>626</v>
      </c>
      <c r="E34" s="110" t="s">
        <v>626</v>
      </c>
      <c r="F34" s="110" t="s">
        <v>626</v>
      </c>
      <c r="G34" s="110" t="s">
        <v>626</v>
      </c>
      <c r="H34" s="110" t="s">
        <v>626</v>
      </c>
      <c r="I34" s="110" t="s">
        <v>626</v>
      </c>
      <c r="J34" s="110" t="s">
        <v>626</v>
      </c>
    </row>
    <row r="35" spans="1:10">
      <c r="A35" s="87" t="s">
        <v>166</v>
      </c>
      <c r="B35" s="110" t="s">
        <v>626</v>
      </c>
      <c r="C35" s="110" t="s">
        <v>626</v>
      </c>
      <c r="D35" s="110" t="s">
        <v>626</v>
      </c>
      <c r="E35" s="110" t="s">
        <v>626</v>
      </c>
      <c r="F35" s="110" t="s">
        <v>626</v>
      </c>
      <c r="G35" s="110" t="s">
        <v>626</v>
      </c>
      <c r="H35" s="110" t="s">
        <v>626</v>
      </c>
      <c r="I35" s="110" t="s">
        <v>626</v>
      </c>
      <c r="J35" s="110" t="s">
        <v>626</v>
      </c>
    </row>
    <row r="36" spans="1:10">
      <c r="A36" s="87" t="s">
        <v>88</v>
      </c>
      <c r="B36" s="110" t="s">
        <v>626</v>
      </c>
      <c r="C36" s="110" t="s">
        <v>626</v>
      </c>
      <c r="D36" s="110" t="s">
        <v>626</v>
      </c>
      <c r="E36" s="110" t="s">
        <v>626</v>
      </c>
      <c r="F36" s="110" t="s">
        <v>626</v>
      </c>
      <c r="G36" s="110" t="s">
        <v>626</v>
      </c>
      <c r="H36" s="110" t="s">
        <v>626</v>
      </c>
      <c r="I36" s="110" t="s">
        <v>626</v>
      </c>
      <c r="J36" s="110" t="s">
        <v>626</v>
      </c>
    </row>
    <row r="37" spans="1:10">
      <c r="A37" s="87" t="s">
        <v>149</v>
      </c>
      <c r="B37" s="110" t="s">
        <v>626</v>
      </c>
      <c r="C37" s="110" t="s">
        <v>626</v>
      </c>
      <c r="D37" s="110" t="s">
        <v>626</v>
      </c>
      <c r="E37" s="110" t="s">
        <v>626</v>
      </c>
      <c r="F37" s="110" t="s">
        <v>626</v>
      </c>
      <c r="G37" s="110" t="s">
        <v>626</v>
      </c>
      <c r="H37" s="110" t="s">
        <v>626</v>
      </c>
      <c r="I37" s="110" t="s">
        <v>626</v>
      </c>
      <c r="J37" s="110" t="s">
        <v>626</v>
      </c>
    </row>
    <row r="38" spans="1:10">
      <c r="A38" s="87" t="s">
        <v>157</v>
      </c>
      <c r="B38" s="110" t="s">
        <v>626</v>
      </c>
      <c r="C38" s="110" t="s">
        <v>626</v>
      </c>
      <c r="D38" s="110" t="s">
        <v>626</v>
      </c>
      <c r="E38" s="110" t="s">
        <v>626</v>
      </c>
      <c r="F38" s="110" t="s">
        <v>626</v>
      </c>
      <c r="G38" s="110" t="s">
        <v>626</v>
      </c>
      <c r="H38" s="110" t="s">
        <v>626</v>
      </c>
      <c r="I38" s="110" t="s">
        <v>626</v>
      </c>
      <c r="J38" s="110" t="s">
        <v>626</v>
      </c>
    </row>
    <row r="39" spans="1:10" hidden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hidden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idden="1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hidden="1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hidden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idden="1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idden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idden="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idden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idden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idden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idden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idden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hidden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hidden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idden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idden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idden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idden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0" hidden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 hidden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idden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idden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idden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idden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idden="1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idden="1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idden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idden="1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idden="1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idden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idden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idden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idden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 hidden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idden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idden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idden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idden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idden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idden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idden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idden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idden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idden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idden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idden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idden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idden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idden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idden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idden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idden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idden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idden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idden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idden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idden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idden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idden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idden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1:10" hidden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</row>
    <row r="110" spans="1:10" hidden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</row>
    <row r="111" spans="1:10" hidden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</row>
    <row r="112" spans="1:10" hidden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</row>
    <row r="113" spans="1:10" hidden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</row>
    <row r="114" spans="1:10" hidden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</row>
    <row r="115" spans="1:10" hidden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</row>
    <row r="116" spans="1:10" hidden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</row>
    <row r="117" spans="1:10" hidden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</row>
    <row r="118" spans="1:10" hidden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</row>
    <row r="119" spans="1:10" hidden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</row>
    <row r="120" spans="1:10" hidden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</row>
    <row r="121" spans="1:10" hidden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</row>
    <row r="122" spans="1:10" hidden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</row>
    <row r="123" spans="1:10" hidden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</row>
    <row r="124" spans="1:10" hidden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</row>
    <row r="125" spans="1:10" hidden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</row>
    <row r="126" spans="1:10" hidden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</row>
    <row r="127" spans="1:10" hidden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</row>
    <row r="128" spans="1:10" hidden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</row>
    <row r="129" spans="1:10" hidden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</row>
    <row r="130" spans="1:10" hidden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</row>
    <row r="131" spans="1:10" hidden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</row>
    <row r="132" spans="1:10" hidden="1">
      <c r="B132" s="1"/>
      <c r="C132" s="1"/>
    </row>
    <row r="133" spans="1:10" hidden="1">
      <c r="B133" s="1"/>
      <c r="C133" s="1"/>
    </row>
    <row r="134" spans="1:10" hidden="1">
      <c r="B134" s="1"/>
      <c r="C134" s="1"/>
    </row>
    <row r="135" spans="1:10" hidden="1">
      <c r="B135" s="1"/>
      <c r="C135" s="1"/>
    </row>
    <row r="136" spans="1:10" hidden="1">
      <c r="B136" s="1"/>
      <c r="C136" s="1"/>
    </row>
    <row r="137" spans="1:10" hidden="1">
      <c r="B137" s="1"/>
      <c r="C137" s="1"/>
    </row>
    <row r="138" spans="1:10" hidden="1">
      <c r="B138" s="1"/>
      <c r="C138" s="1"/>
    </row>
    <row r="139" spans="1:10" hidden="1">
      <c r="B139" s="1"/>
      <c r="C139" s="1"/>
    </row>
    <row r="140" spans="1:10" hidden="1">
      <c r="B140" s="1"/>
      <c r="C140" s="1"/>
    </row>
    <row r="141" spans="1:10" hidden="1">
      <c r="B141" s="1"/>
      <c r="C141" s="1"/>
    </row>
    <row r="142" spans="1:10" hidden="1">
      <c r="B142" s="1"/>
      <c r="C142" s="1"/>
    </row>
    <row r="143" spans="1:10" hidden="1">
      <c r="B143" s="1"/>
      <c r="C143" s="1"/>
    </row>
    <row r="144" spans="1:10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116</v>
      </c>
      <c r="B1" s="36" t="s" vm="1">
        <v>175</v>
      </c>
    </row>
    <row r="2" spans="1:16">
      <c r="A2" s="36" t="s">
        <v>115</v>
      </c>
      <c r="B2" s="36" t="s">
        <v>176</v>
      </c>
    </row>
    <row r="3" spans="1:16">
      <c r="A3" s="36" t="s">
        <v>117</v>
      </c>
      <c r="B3" s="36" t="s">
        <v>177</v>
      </c>
    </row>
    <row r="4" spans="1:16">
      <c r="A4" s="36" t="s">
        <v>118</v>
      </c>
      <c r="B4" s="36">
        <v>2112</v>
      </c>
    </row>
    <row r="5" spans="1:16" ht="18.75">
      <c r="A5" s="137" t="s">
        <v>78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/>
    </row>
    <row r="6" spans="1:16" s="3" customFormat="1">
      <c r="A6" s="37" t="s">
        <v>92</v>
      </c>
      <c r="B6" s="38" t="s">
        <v>33</v>
      </c>
      <c r="C6" s="38" t="s">
        <v>36</v>
      </c>
      <c r="D6" s="38" t="s">
        <v>14</v>
      </c>
      <c r="E6" s="38" t="s">
        <v>46</v>
      </c>
      <c r="F6" s="38" t="s">
        <v>80</v>
      </c>
      <c r="G6" s="38" t="s">
        <v>17</v>
      </c>
      <c r="H6" s="38" t="s">
        <v>79</v>
      </c>
      <c r="I6" s="38" t="s">
        <v>16</v>
      </c>
      <c r="J6" s="38" t="s">
        <v>18</v>
      </c>
      <c r="K6" s="38" t="s">
        <v>151</v>
      </c>
      <c r="L6" s="38" t="s">
        <v>150</v>
      </c>
      <c r="M6" s="38" t="s">
        <v>87</v>
      </c>
      <c r="N6" s="38" t="s">
        <v>42</v>
      </c>
      <c r="O6" s="38" t="s">
        <v>119</v>
      </c>
      <c r="P6" s="40" t="s">
        <v>121</v>
      </c>
    </row>
    <row r="7" spans="1:16" s="3" customFormat="1">
      <c r="A7" s="107" t="s">
        <v>626</v>
      </c>
      <c r="B7" s="108" t="s">
        <v>626</v>
      </c>
      <c r="C7" s="108" t="s">
        <v>626</v>
      </c>
      <c r="D7" s="108" t="s">
        <v>626</v>
      </c>
      <c r="E7" s="108" t="s">
        <v>626</v>
      </c>
      <c r="F7" s="12" t="s">
        <v>21</v>
      </c>
      <c r="G7" s="12" t="s">
        <v>20</v>
      </c>
      <c r="H7" s="108" t="s">
        <v>626</v>
      </c>
      <c r="I7" s="12" t="s">
        <v>19</v>
      </c>
      <c r="J7" s="12" t="s">
        <v>19</v>
      </c>
      <c r="K7" s="12" t="s">
        <v>158</v>
      </c>
      <c r="L7" s="108" t="s">
        <v>626</v>
      </c>
      <c r="M7" s="12" t="s">
        <v>154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09" t="s">
        <v>626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89</v>
      </c>
    </row>
    <row r="9" spans="1:16" s="4" customFormat="1" ht="20.25">
      <c r="A9" s="84" t="s">
        <v>614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85">
        <v>0</v>
      </c>
      <c r="N9" s="110" t="s">
        <v>626</v>
      </c>
      <c r="O9" s="86">
        <v>0</v>
      </c>
      <c r="P9" s="86">
        <v>0</v>
      </c>
    </row>
    <row r="10" spans="1:16">
      <c r="A10" s="87" t="s">
        <v>166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  <c r="O10" s="110" t="s">
        <v>626</v>
      </c>
      <c r="P10" s="110" t="s">
        <v>626</v>
      </c>
    </row>
    <row r="11" spans="1:16">
      <c r="A11" s="87" t="s">
        <v>88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  <c r="O11" s="110" t="s">
        <v>626</v>
      </c>
      <c r="P11" s="110" t="s">
        <v>626</v>
      </c>
    </row>
    <row r="12" spans="1:16">
      <c r="A12" s="87" t="s">
        <v>149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  <c r="L12" s="110" t="s">
        <v>626</v>
      </c>
      <c r="M12" s="110" t="s">
        <v>626</v>
      </c>
      <c r="N12" s="110" t="s">
        <v>626</v>
      </c>
      <c r="O12" s="110" t="s">
        <v>626</v>
      </c>
      <c r="P12" s="110" t="s">
        <v>626</v>
      </c>
    </row>
    <row r="13" spans="1:16">
      <c r="A13" s="87" t="s">
        <v>157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  <c r="L13" s="110" t="s">
        <v>626</v>
      </c>
      <c r="M13" s="110" t="s">
        <v>626</v>
      </c>
      <c r="N13" s="110" t="s">
        <v>626</v>
      </c>
      <c r="O13" s="110" t="s">
        <v>626</v>
      </c>
      <c r="P13" s="110" t="s">
        <v>626</v>
      </c>
    </row>
    <row r="14" spans="1:16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16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6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6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16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6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6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</row>
    <row r="47" spans="1:16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1:16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</row>
    <row r="52" spans="1:16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</row>
    <row r="53" spans="1:16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spans="1:16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1:16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16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6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16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1:16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6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1:16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16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1:16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16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1:16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16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1:16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1:16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16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1:16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1:16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1:16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1:16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spans="1:16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1:16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16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6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6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16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6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16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16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spans="1:16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1:16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1:16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spans="1:16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spans="1:16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1:16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1:16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1:16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1:16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6.7109375" style="2" bestFit="1" customWidth="1"/>
    <col min="2" max="2" width="49.57031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6.28515625" style="1" bestFit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116</v>
      </c>
      <c r="B1" s="36" t="s" vm="1">
        <v>175</v>
      </c>
    </row>
    <row r="2" spans="1:17">
      <c r="A2" s="36" t="s">
        <v>115</v>
      </c>
      <c r="B2" s="36" t="s">
        <v>176</v>
      </c>
    </row>
    <row r="3" spans="1:17">
      <c r="A3" s="36" t="s">
        <v>117</v>
      </c>
      <c r="B3" s="36" t="s">
        <v>177</v>
      </c>
    </row>
    <row r="4" spans="1:17">
      <c r="A4" s="36" t="s">
        <v>118</v>
      </c>
      <c r="B4" s="36">
        <v>2112</v>
      </c>
    </row>
    <row r="5" spans="1:17" s="3" customFormat="1">
      <c r="A5" s="37" t="s">
        <v>92</v>
      </c>
      <c r="B5" s="38" t="s">
        <v>141</v>
      </c>
      <c r="C5" s="38" t="s">
        <v>33</v>
      </c>
      <c r="D5" s="38" t="s">
        <v>93</v>
      </c>
      <c r="E5" s="38" t="s">
        <v>14</v>
      </c>
      <c r="F5" s="38" t="s">
        <v>80</v>
      </c>
      <c r="G5" s="38" t="s">
        <v>46</v>
      </c>
      <c r="H5" s="38" t="s">
        <v>17</v>
      </c>
      <c r="I5" s="38" t="s">
        <v>174</v>
      </c>
      <c r="J5" s="38" t="s">
        <v>79</v>
      </c>
      <c r="K5" s="38" t="s">
        <v>28</v>
      </c>
      <c r="L5" s="38" t="s">
        <v>18</v>
      </c>
      <c r="M5" s="38" t="s">
        <v>151</v>
      </c>
      <c r="N5" s="38" t="s">
        <v>150</v>
      </c>
      <c r="O5" s="38" t="s">
        <v>87</v>
      </c>
      <c r="P5" s="38" t="s">
        <v>119</v>
      </c>
      <c r="Q5" s="40" t="s">
        <v>121</v>
      </c>
    </row>
    <row r="6" spans="1:17" s="3" customFormat="1">
      <c r="A6" s="107" t="s">
        <v>626</v>
      </c>
      <c r="B6" s="129" t="s">
        <v>626</v>
      </c>
      <c r="C6" s="108" t="s">
        <v>626</v>
      </c>
      <c r="D6" s="108" t="s">
        <v>626</v>
      </c>
      <c r="E6" s="108" t="s">
        <v>626</v>
      </c>
      <c r="F6" s="12" t="s">
        <v>21</v>
      </c>
      <c r="G6" s="108" t="s">
        <v>626</v>
      </c>
      <c r="H6" s="12" t="s">
        <v>20</v>
      </c>
      <c r="I6" s="108" t="s">
        <v>626</v>
      </c>
      <c r="J6" s="108" t="s">
        <v>626</v>
      </c>
      <c r="K6" s="12" t="s">
        <v>19</v>
      </c>
      <c r="L6" s="12" t="s">
        <v>19</v>
      </c>
      <c r="M6" s="12" t="s">
        <v>158</v>
      </c>
      <c r="N6" s="108" t="s">
        <v>626</v>
      </c>
      <c r="O6" s="12" t="s">
        <v>154</v>
      </c>
      <c r="P6" s="12" t="s">
        <v>19</v>
      </c>
      <c r="Q6" s="13" t="s">
        <v>19</v>
      </c>
    </row>
    <row r="7" spans="1:17" s="4" customFormat="1" ht="20.25">
      <c r="A7" s="109" t="s">
        <v>626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89</v>
      </c>
      <c r="Q7" s="15" t="s">
        <v>90</v>
      </c>
    </row>
    <row r="8" spans="1:17" s="4" customFormat="1" ht="20.25">
      <c r="A8" s="57" t="s">
        <v>29</v>
      </c>
      <c r="B8" s="110" t="s">
        <v>626</v>
      </c>
      <c r="C8" s="110" t="s">
        <v>626</v>
      </c>
      <c r="D8" s="110" t="s">
        <v>626</v>
      </c>
      <c r="E8" s="110" t="s">
        <v>626</v>
      </c>
      <c r="F8" s="110" t="s">
        <v>626</v>
      </c>
      <c r="G8" s="110" t="s">
        <v>626</v>
      </c>
      <c r="H8" s="65">
        <v>0</v>
      </c>
      <c r="I8" s="110" t="s">
        <v>626</v>
      </c>
      <c r="J8" s="110" t="s">
        <v>626</v>
      </c>
      <c r="K8" s="110" t="s">
        <v>626</v>
      </c>
      <c r="L8" s="69">
        <v>0</v>
      </c>
      <c r="M8" s="110" t="s">
        <v>626</v>
      </c>
      <c r="N8" s="110" t="s">
        <v>626</v>
      </c>
      <c r="O8" s="65">
        <v>0</v>
      </c>
      <c r="P8" s="66">
        <f>IFERROR(O8/$O$8,0)</f>
        <v>0</v>
      </c>
      <c r="Q8" s="66">
        <f>O8/'סכום נכסי הקרן'!$C$41</f>
        <v>0</v>
      </c>
    </row>
    <row r="9" spans="1:17">
      <c r="A9" s="127" t="s">
        <v>626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110" t="s">
        <v>626</v>
      </c>
      <c r="N9" s="110" t="s">
        <v>626</v>
      </c>
      <c r="O9" s="110" t="s">
        <v>626</v>
      </c>
      <c r="P9" s="110" t="s">
        <v>626</v>
      </c>
      <c r="Q9" s="110" t="s">
        <v>626</v>
      </c>
    </row>
    <row r="10" spans="1:17">
      <c r="A10" s="130" t="s">
        <v>626</v>
      </c>
      <c r="B10" s="111" t="s">
        <v>626</v>
      </c>
      <c r="C10" s="111" t="s">
        <v>626</v>
      </c>
      <c r="D10" s="111" t="s">
        <v>626</v>
      </c>
      <c r="E10" s="111" t="s">
        <v>626</v>
      </c>
      <c r="F10" s="111" t="s">
        <v>626</v>
      </c>
      <c r="G10" s="111" t="s">
        <v>626</v>
      </c>
      <c r="H10" s="111" t="s">
        <v>626</v>
      </c>
      <c r="I10" s="111" t="s">
        <v>626</v>
      </c>
      <c r="J10" s="111" t="s">
        <v>626</v>
      </c>
      <c r="K10" s="111" t="s">
        <v>626</v>
      </c>
      <c r="L10" s="111" t="s">
        <v>626</v>
      </c>
      <c r="M10" s="111" t="s">
        <v>626</v>
      </c>
      <c r="N10" s="111" t="s">
        <v>626</v>
      </c>
      <c r="O10" s="111" t="s">
        <v>626</v>
      </c>
      <c r="P10" s="111" t="s">
        <v>626</v>
      </c>
      <c r="Q10" s="111" t="s">
        <v>626</v>
      </c>
    </row>
    <row r="11" spans="1:17">
      <c r="A11" s="116" t="s">
        <v>626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  <c r="O11" s="110" t="s">
        <v>626</v>
      </c>
      <c r="P11" s="110" t="s">
        <v>626</v>
      </c>
      <c r="Q11" s="110" t="s">
        <v>626</v>
      </c>
    </row>
    <row r="12" spans="1:17">
      <c r="A12" s="116" t="s">
        <v>626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  <c r="L12" s="110" t="s">
        <v>626</v>
      </c>
      <c r="M12" s="110" t="s">
        <v>626</v>
      </c>
      <c r="N12" s="110" t="s">
        <v>626</v>
      </c>
      <c r="O12" s="110" t="s">
        <v>626</v>
      </c>
      <c r="P12" s="110" t="s">
        <v>626</v>
      </c>
      <c r="Q12" s="110" t="s">
        <v>626</v>
      </c>
    </row>
    <row r="13" spans="1:17">
      <c r="A13" s="116" t="s">
        <v>626</v>
      </c>
      <c r="B13" s="110" t="s">
        <v>626</v>
      </c>
      <c r="C13" s="110" t="s">
        <v>626</v>
      </c>
      <c r="D13" s="110" t="s">
        <v>626</v>
      </c>
      <c r="E13" s="110" t="s">
        <v>626</v>
      </c>
      <c r="F13" s="110" t="s">
        <v>626</v>
      </c>
      <c r="G13" s="110" t="s">
        <v>626</v>
      </c>
      <c r="H13" s="110" t="s">
        <v>626</v>
      </c>
      <c r="I13" s="110" t="s">
        <v>626</v>
      </c>
      <c r="J13" s="110" t="s">
        <v>626</v>
      </c>
      <c r="K13" s="110" t="s">
        <v>626</v>
      </c>
      <c r="L13" s="110" t="s">
        <v>626</v>
      </c>
      <c r="M13" s="110" t="s">
        <v>626</v>
      </c>
      <c r="N13" s="110" t="s">
        <v>626</v>
      </c>
      <c r="O13" s="110" t="s">
        <v>626</v>
      </c>
      <c r="P13" s="110" t="s">
        <v>626</v>
      </c>
      <c r="Q13" s="110" t="s">
        <v>626</v>
      </c>
    </row>
    <row r="14" spans="1:17">
      <c r="A14" s="116" t="s">
        <v>626</v>
      </c>
      <c r="B14" s="110" t="s">
        <v>626</v>
      </c>
      <c r="C14" s="110" t="s">
        <v>626</v>
      </c>
      <c r="D14" s="110" t="s">
        <v>626</v>
      </c>
      <c r="E14" s="110" t="s">
        <v>626</v>
      </c>
      <c r="F14" s="110" t="s">
        <v>626</v>
      </c>
      <c r="G14" s="110" t="s">
        <v>626</v>
      </c>
      <c r="H14" s="110" t="s">
        <v>626</v>
      </c>
      <c r="I14" s="110" t="s">
        <v>626</v>
      </c>
      <c r="J14" s="110" t="s">
        <v>626</v>
      </c>
      <c r="K14" s="110" t="s">
        <v>626</v>
      </c>
      <c r="L14" s="110" t="s">
        <v>626</v>
      </c>
      <c r="M14" s="110" t="s">
        <v>626</v>
      </c>
      <c r="N14" s="110" t="s">
        <v>626</v>
      </c>
      <c r="O14" s="110" t="s">
        <v>626</v>
      </c>
      <c r="P14" s="110" t="s">
        <v>626</v>
      </c>
      <c r="Q14" s="110" t="s">
        <v>626</v>
      </c>
    </row>
    <row r="15" spans="1:17">
      <c r="A15" s="116" t="s">
        <v>626</v>
      </c>
      <c r="B15" s="110" t="s">
        <v>626</v>
      </c>
      <c r="C15" s="110" t="s">
        <v>626</v>
      </c>
      <c r="D15" s="110" t="s">
        <v>626</v>
      </c>
      <c r="E15" s="110" t="s">
        <v>626</v>
      </c>
      <c r="F15" s="110" t="s">
        <v>626</v>
      </c>
      <c r="G15" s="110" t="s">
        <v>626</v>
      </c>
      <c r="H15" s="110" t="s">
        <v>626</v>
      </c>
      <c r="I15" s="110" t="s">
        <v>626</v>
      </c>
      <c r="J15" s="110" t="s">
        <v>626</v>
      </c>
      <c r="K15" s="110" t="s">
        <v>626</v>
      </c>
      <c r="L15" s="110" t="s">
        <v>626</v>
      </c>
      <c r="M15" s="110" t="s">
        <v>626</v>
      </c>
      <c r="N15" s="110" t="s">
        <v>626</v>
      </c>
      <c r="O15" s="110" t="s">
        <v>626</v>
      </c>
      <c r="P15" s="110" t="s">
        <v>626</v>
      </c>
      <c r="Q15" s="110" t="s">
        <v>626</v>
      </c>
    </row>
    <row r="16" spans="1:17">
      <c r="A16" s="116" t="s">
        <v>626</v>
      </c>
      <c r="B16" s="110" t="s">
        <v>626</v>
      </c>
      <c r="C16" s="110" t="s">
        <v>626</v>
      </c>
      <c r="D16" s="110" t="s">
        <v>626</v>
      </c>
      <c r="E16" s="110" t="s">
        <v>626</v>
      </c>
      <c r="F16" s="110" t="s">
        <v>626</v>
      </c>
      <c r="G16" s="110" t="s">
        <v>626</v>
      </c>
      <c r="H16" s="110" t="s">
        <v>626</v>
      </c>
      <c r="I16" s="110" t="s">
        <v>626</v>
      </c>
      <c r="J16" s="110" t="s">
        <v>626</v>
      </c>
      <c r="K16" s="110" t="s">
        <v>626</v>
      </c>
      <c r="L16" s="110" t="s">
        <v>626</v>
      </c>
      <c r="M16" s="110" t="s">
        <v>626</v>
      </c>
      <c r="N16" s="110" t="s">
        <v>626</v>
      </c>
      <c r="O16" s="110" t="s">
        <v>626</v>
      </c>
      <c r="P16" s="110" t="s">
        <v>626</v>
      </c>
      <c r="Q16" s="110" t="s">
        <v>626</v>
      </c>
    </row>
    <row r="17" spans="1:17">
      <c r="A17" s="116" t="s">
        <v>626</v>
      </c>
      <c r="B17" s="110" t="s">
        <v>626</v>
      </c>
      <c r="C17" s="110" t="s">
        <v>626</v>
      </c>
      <c r="D17" s="110" t="s">
        <v>626</v>
      </c>
      <c r="E17" s="110" t="s">
        <v>626</v>
      </c>
      <c r="F17" s="110" t="s">
        <v>626</v>
      </c>
      <c r="G17" s="110" t="s">
        <v>626</v>
      </c>
      <c r="H17" s="110" t="s">
        <v>626</v>
      </c>
      <c r="I17" s="110" t="s">
        <v>626</v>
      </c>
      <c r="J17" s="110" t="s">
        <v>626</v>
      </c>
      <c r="K17" s="110" t="s">
        <v>626</v>
      </c>
      <c r="L17" s="110" t="s">
        <v>626</v>
      </c>
      <c r="M17" s="110" t="s">
        <v>626</v>
      </c>
      <c r="N17" s="110" t="s">
        <v>626</v>
      </c>
      <c r="O17" s="110" t="s">
        <v>626</v>
      </c>
      <c r="P17" s="110" t="s">
        <v>626</v>
      </c>
      <c r="Q17" s="110" t="s">
        <v>626</v>
      </c>
    </row>
    <row r="18" spans="1:17">
      <c r="A18" s="116" t="s">
        <v>626</v>
      </c>
      <c r="B18" s="110" t="s">
        <v>626</v>
      </c>
      <c r="C18" s="110" t="s">
        <v>626</v>
      </c>
      <c r="D18" s="110" t="s">
        <v>626</v>
      </c>
      <c r="E18" s="110" t="s">
        <v>626</v>
      </c>
      <c r="F18" s="110" t="s">
        <v>626</v>
      </c>
      <c r="G18" s="110" t="s">
        <v>626</v>
      </c>
      <c r="H18" s="110" t="s">
        <v>626</v>
      </c>
      <c r="I18" s="110" t="s">
        <v>626</v>
      </c>
      <c r="J18" s="110" t="s">
        <v>626</v>
      </c>
      <c r="K18" s="110" t="s">
        <v>626</v>
      </c>
      <c r="L18" s="110" t="s">
        <v>626</v>
      </c>
      <c r="M18" s="110" t="s">
        <v>626</v>
      </c>
      <c r="N18" s="110" t="s">
        <v>626</v>
      </c>
      <c r="O18" s="110" t="s">
        <v>626</v>
      </c>
      <c r="P18" s="110" t="s">
        <v>626</v>
      </c>
      <c r="Q18" s="110" t="s">
        <v>626</v>
      </c>
    </row>
    <row r="19" spans="1:17">
      <c r="A19" s="116" t="s">
        <v>626</v>
      </c>
      <c r="B19" s="110" t="s">
        <v>626</v>
      </c>
      <c r="C19" s="110" t="s">
        <v>626</v>
      </c>
      <c r="D19" s="110" t="s">
        <v>626</v>
      </c>
      <c r="E19" s="110" t="s">
        <v>626</v>
      </c>
      <c r="F19" s="110" t="s">
        <v>626</v>
      </c>
      <c r="G19" s="110" t="s">
        <v>626</v>
      </c>
      <c r="H19" s="110" t="s">
        <v>626</v>
      </c>
      <c r="I19" s="110" t="s">
        <v>626</v>
      </c>
      <c r="J19" s="110" t="s">
        <v>626</v>
      </c>
      <c r="K19" s="110" t="s">
        <v>626</v>
      </c>
      <c r="L19" s="110" t="s">
        <v>626</v>
      </c>
      <c r="M19" s="110" t="s">
        <v>626</v>
      </c>
      <c r="N19" s="110" t="s">
        <v>626</v>
      </c>
      <c r="O19" s="110" t="s">
        <v>626</v>
      </c>
      <c r="P19" s="110" t="s">
        <v>626</v>
      </c>
      <c r="Q19" s="110" t="s">
        <v>626</v>
      </c>
    </row>
    <row r="20" spans="1:17">
      <c r="A20" s="113" t="s">
        <v>626</v>
      </c>
      <c r="B20" s="110" t="s">
        <v>626</v>
      </c>
      <c r="C20" s="110" t="s">
        <v>626</v>
      </c>
      <c r="D20" s="110" t="s">
        <v>626</v>
      </c>
      <c r="E20" s="110" t="s">
        <v>626</v>
      </c>
      <c r="F20" s="110" t="s">
        <v>626</v>
      </c>
      <c r="G20" s="110" t="s">
        <v>626</v>
      </c>
      <c r="H20" s="110" t="s">
        <v>626</v>
      </c>
      <c r="I20" s="110" t="s">
        <v>626</v>
      </c>
      <c r="J20" s="110" t="s">
        <v>626</v>
      </c>
      <c r="K20" s="110" t="s">
        <v>626</v>
      </c>
      <c r="L20" s="110" t="s">
        <v>626</v>
      </c>
      <c r="M20" s="110" t="s">
        <v>626</v>
      </c>
      <c r="N20" s="110" t="s">
        <v>626</v>
      </c>
      <c r="O20" s="110" t="s">
        <v>626</v>
      </c>
      <c r="P20" s="110" t="s">
        <v>626</v>
      </c>
      <c r="Q20" s="110" t="s">
        <v>626</v>
      </c>
    </row>
    <row r="21" spans="1:17">
      <c r="A21" s="110" t="s">
        <v>626</v>
      </c>
      <c r="B21" s="110" t="s">
        <v>626</v>
      </c>
      <c r="C21" s="110" t="s">
        <v>626</v>
      </c>
      <c r="D21" s="110" t="s">
        <v>626</v>
      </c>
      <c r="E21" s="110" t="s">
        <v>626</v>
      </c>
      <c r="F21" s="110" t="s">
        <v>626</v>
      </c>
      <c r="G21" s="110" t="s">
        <v>626</v>
      </c>
      <c r="H21" s="110" t="s">
        <v>626</v>
      </c>
      <c r="I21" s="110" t="s">
        <v>626</v>
      </c>
      <c r="J21" s="110" t="s">
        <v>626</v>
      </c>
      <c r="K21" s="110" t="s">
        <v>626</v>
      </c>
      <c r="L21" s="110" t="s">
        <v>626</v>
      </c>
      <c r="M21" s="110" t="s">
        <v>626</v>
      </c>
      <c r="N21" s="110" t="s">
        <v>626</v>
      </c>
      <c r="O21" s="110" t="s">
        <v>626</v>
      </c>
      <c r="P21" s="110" t="s">
        <v>626</v>
      </c>
      <c r="Q21" s="110" t="s">
        <v>626</v>
      </c>
    </row>
    <row r="22" spans="1:17">
      <c r="A22" s="110" t="s">
        <v>626</v>
      </c>
      <c r="B22" s="110" t="s">
        <v>626</v>
      </c>
      <c r="C22" s="110" t="s">
        <v>626</v>
      </c>
      <c r="D22" s="110" t="s">
        <v>626</v>
      </c>
      <c r="E22" s="110" t="s">
        <v>626</v>
      </c>
      <c r="F22" s="110" t="s">
        <v>626</v>
      </c>
      <c r="G22" s="110" t="s">
        <v>626</v>
      </c>
      <c r="H22" s="110" t="s">
        <v>626</v>
      </c>
      <c r="I22" s="110" t="s">
        <v>626</v>
      </c>
      <c r="J22" s="110" t="s">
        <v>626</v>
      </c>
      <c r="K22" s="110" t="s">
        <v>626</v>
      </c>
      <c r="L22" s="110" t="s">
        <v>626</v>
      </c>
      <c r="M22" s="110" t="s">
        <v>626</v>
      </c>
      <c r="N22" s="110" t="s">
        <v>626</v>
      </c>
      <c r="O22" s="110" t="s">
        <v>626</v>
      </c>
      <c r="P22" s="110" t="s">
        <v>626</v>
      </c>
      <c r="Q22" s="110" t="s">
        <v>626</v>
      </c>
    </row>
    <row r="23" spans="1:17">
      <c r="A23" s="87" t="s">
        <v>166</v>
      </c>
      <c r="B23" s="110" t="s">
        <v>626</v>
      </c>
      <c r="C23" s="110" t="s">
        <v>626</v>
      </c>
      <c r="D23" s="110" t="s">
        <v>626</v>
      </c>
      <c r="E23" s="110" t="s">
        <v>626</v>
      </c>
      <c r="F23" s="110" t="s">
        <v>626</v>
      </c>
      <c r="G23" s="110" t="s">
        <v>626</v>
      </c>
      <c r="H23" s="110" t="s">
        <v>626</v>
      </c>
      <c r="I23" s="110" t="s">
        <v>626</v>
      </c>
      <c r="J23" s="110" t="s">
        <v>626</v>
      </c>
      <c r="K23" s="110" t="s">
        <v>626</v>
      </c>
      <c r="L23" s="110" t="s">
        <v>626</v>
      </c>
      <c r="M23" s="110" t="s">
        <v>626</v>
      </c>
      <c r="N23" s="110" t="s">
        <v>626</v>
      </c>
      <c r="O23" s="110" t="s">
        <v>626</v>
      </c>
      <c r="P23" s="110" t="s">
        <v>626</v>
      </c>
      <c r="Q23" s="110" t="s">
        <v>626</v>
      </c>
    </row>
    <row r="24" spans="1:17">
      <c r="A24" s="87" t="s">
        <v>88</v>
      </c>
      <c r="B24" s="110" t="s">
        <v>626</v>
      </c>
      <c r="C24" s="110" t="s">
        <v>626</v>
      </c>
      <c r="D24" s="110" t="s">
        <v>626</v>
      </c>
      <c r="E24" s="110" t="s">
        <v>626</v>
      </c>
      <c r="F24" s="110" t="s">
        <v>626</v>
      </c>
      <c r="G24" s="110" t="s">
        <v>626</v>
      </c>
      <c r="H24" s="110" t="s">
        <v>626</v>
      </c>
      <c r="I24" s="110" t="s">
        <v>626</v>
      </c>
      <c r="J24" s="110" t="s">
        <v>626</v>
      </c>
      <c r="K24" s="110" t="s">
        <v>626</v>
      </c>
      <c r="L24" s="110" t="s">
        <v>626</v>
      </c>
      <c r="M24" s="110" t="s">
        <v>626</v>
      </c>
      <c r="N24" s="110" t="s">
        <v>626</v>
      </c>
      <c r="O24" s="110" t="s">
        <v>626</v>
      </c>
      <c r="P24" s="110" t="s">
        <v>626</v>
      </c>
      <c r="Q24" s="110" t="s">
        <v>626</v>
      </c>
    </row>
    <row r="25" spans="1:17">
      <c r="A25" s="87" t="s">
        <v>149</v>
      </c>
      <c r="B25" s="110" t="s">
        <v>626</v>
      </c>
      <c r="C25" s="110" t="s">
        <v>626</v>
      </c>
      <c r="D25" s="110" t="s">
        <v>626</v>
      </c>
      <c r="E25" s="110" t="s">
        <v>626</v>
      </c>
      <c r="F25" s="110" t="s">
        <v>626</v>
      </c>
      <c r="G25" s="110" t="s">
        <v>626</v>
      </c>
      <c r="H25" s="110" t="s">
        <v>626</v>
      </c>
      <c r="I25" s="110" t="s">
        <v>626</v>
      </c>
      <c r="J25" s="110" t="s">
        <v>626</v>
      </c>
      <c r="K25" s="110" t="s">
        <v>626</v>
      </c>
      <c r="L25" s="110" t="s">
        <v>626</v>
      </c>
      <c r="M25" s="110" t="s">
        <v>626</v>
      </c>
      <c r="N25" s="110" t="s">
        <v>626</v>
      </c>
      <c r="O25" s="110" t="s">
        <v>626</v>
      </c>
      <c r="P25" s="110" t="s">
        <v>626</v>
      </c>
      <c r="Q25" s="110" t="s">
        <v>626</v>
      </c>
    </row>
    <row r="26" spans="1:17">
      <c r="A26" s="87" t="s">
        <v>157</v>
      </c>
      <c r="B26" s="110" t="s">
        <v>626</v>
      </c>
      <c r="C26" s="110" t="s">
        <v>626</v>
      </c>
      <c r="D26" s="110" t="s">
        <v>626</v>
      </c>
      <c r="E26" s="110" t="s">
        <v>626</v>
      </c>
      <c r="F26" s="110" t="s">
        <v>626</v>
      </c>
      <c r="G26" s="110" t="s">
        <v>626</v>
      </c>
      <c r="H26" s="110" t="s">
        <v>626</v>
      </c>
      <c r="I26" s="110" t="s">
        <v>626</v>
      </c>
      <c r="J26" s="110" t="s">
        <v>626</v>
      </c>
      <c r="K26" s="110" t="s">
        <v>626</v>
      </c>
      <c r="L26" s="110" t="s">
        <v>626</v>
      </c>
      <c r="M26" s="110" t="s">
        <v>626</v>
      </c>
      <c r="N26" s="110" t="s">
        <v>626</v>
      </c>
      <c r="O26" s="110" t="s">
        <v>626</v>
      </c>
      <c r="P26" s="110" t="s">
        <v>626</v>
      </c>
      <c r="Q26" s="110" t="s">
        <v>626</v>
      </c>
    </row>
    <row r="27" spans="1:17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17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7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1:17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1:17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hidden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hidden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hidden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hidden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hidden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hidden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hidden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hidden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hidden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hidden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hidden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hidden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0000" spans="52:52" hidden="1">
      <c r="AZ10000"/>
    </row>
  </sheetData>
  <sheetProtection sheet="1" objects="1" scenarios="1"/>
  <phoneticPr fontId="3" type="noConversion"/>
  <conditionalFormatting sqref="A9:A22 A27:A41">
    <cfRule type="cellIs" dxfId="4" priority="1" operator="equal">
      <formula>"NR3"</formula>
    </cfRule>
  </conditionalFormatting>
  <conditionalFormatting sqref="A56:A119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23:A26 A1:A7 A120:Q1048576 R1:AY1048576 BA1:XFD1048576 AZ1:AZ9999 AZ10001:AZ1048576" xr:uid="{00000000-0002-0000-15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116</v>
      </c>
      <c r="B1" s="36" t="s" vm="1">
        <v>175</v>
      </c>
    </row>
    <row r="2" spans="1:14">
      <c r="A2" s="36" t="s">
        <v>115</v>
      </c>
      <c r="B2" s="36" t="s">
        <v>176</v>
      </c>
    </row>
    <row r="3" spans="1:14">
      <c r="A3" s="36" t="s">
        <v>117</v>
      </c>
      <c r="B3" s="36" t="s">
        <v>177</v>
      </c>
    </row>
    <row r="4" spans="1:14">
      <c r="A4" s="36" t="s">
        <v>118</v>
      </c>
      <c r="B4" s="36">
        <v>2112</v>
      </c>
    </row>
    <row r="5" spans="1:14" s="3" customFormat="1">
      <c r="A5" s="37" t="s">
        <v>92</v>
      </c>
      <c r="B5" s="38" t="s">
        <v>33</v>
      </c>
      <c r="C5" s="38" t="s">
        <v>93</v>
      </c>
      <c r="D5" s="38" t="s">
        <v>14</v>
      </c>
      <c r="E5" s="38" t="s">
        <v>46</v>
      </c>
      <c r="F5" s="38" t="s">
        <v>17</v>
      </c>
      <c r="G5" s="38" t="s">
        <v>79</v>
      </c>
      <c r="H5" s="38" t="s">
        <v>37</v>
      </c>
      <c r="I5" s="38" t="s">
        <v>18</v>
      </c>
      <c r="J5" s="38" t="s">
        <v>151</v>
      </c>
      <c r="K5" s="38" t="s">
        <v>150</v>
      </c>
      <c r="L5" s="38" t="s">
        <v>87</v>
      </c>
      <c r="M5" s="38" t="s">
        <v>119</v>
      </c>
      <c r="N5" s="40" t="s">
        <v>121</v>
      </c>
    </row>
    <row r="6" spans="1:14" s="3" customFormat="1">
      <c r="A6" s="107" t="s">
        <v>626</v>
      </c>
      <c r="B6" s="108" t="s">
        <v>626</v>
      </c>
      <c r="C6" s="108" t="s">
        <v>626</v>
      </c>
      <c r="D6" s="108" t="s">
        <v>626</v>
      </c>
      <c r="E6" s="108" t="s">
        <v>626</v>
      </c>
      <c r="F6" s="26" t="s">
        <v>20</v>
      </c>
      <c r="G6" s="108" t="s">
        <v>626</v>
      </c>
      <c r="H6" s="26" t="s">
        <v>19</v>
      </c>
      <c r="I6" s="26" t="s">
        <v>19</v>
      </c>
      <c r="J6" s="26" t="s">
        <v>158</v>
      </c>
      <c r="K6" s="108" t="s">
        <v>626</v>
      </c>
      <c r="L6" s="26" t="s">
        <v>154</v>
      </c>
      <c r="M6" s="26" t="s">
        <v>19</v>
      </c>
      <c r="N6" s="13" t="s">
        <v>19</v>
      </c>
    </row>
    <row r="7" spans="1:14" s="4" customFormat="1" ht="20.25">
      <c r="A7" s="109" t="s">
        <v>626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4" t="s">
        <v>617</v>
      </c>
      <c r="B8" s="110" t="s">
        <v>626</v>
      </c>
      <c r="C8" s="110" t="s">
        <v>626</v>
      </c>
      <c r="D8" s="110" t="s">
        <v>626</v>
      </c>
      <c r="E8" s="110" t="s">
        <v>626</v>
      </c>
      <c r="F8" s="110" t="s">
        <v>626</v>
      </c>
      <c r="G8" s="110" t="s">
        <v>626</v>
      </c>
      <c r="H8" s="110" t="s">
        <v>626</v>
      </c>
      <c r="I8" s="110" t="s">
        <v>626</v>
      </c>
      <c r="J8" s="110" t="s">
        <v>626</v>
      </c>
      <c r="K8" s="110" t="s">
        <v>626</v>
      </c>
      <c r="L8" s="85">
        <v>0</v>
      </c>
      <c r="M8" s="86">
        <v>0</v>
      </c>
      <c r="N8" s="86">
        <v>0</v>
      </c>
    </row>
    <row r="9" spans="1:14">
      <c r="A9" s="87" t="s">
        <v>166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110" t="s">
        <v>626</v>
      </c>
      <c r="N9" s="110" t="s">
        <v>626</v>
      </c>
    </row>
    <row r="10" spans="1:14">
      <c r="A10" s="87" t="s">
        <v>88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</row>
    <row r="11" spans="1:14">
      <c r="A11" s="87" t="s">
        <v>149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</row>
    <row r="12" spans="1:14">
      <c r="A12" s="87" t="s">
        <v>157</v>
      </c>
      <c r="B12" s="110" t="s">
        <v>626</v>
      </c>
      <c r="C12" s="110" t="s">
        <v>626</v>
      </c>
      <c r="D12" s="110" t="s">
        <v>626</v>
      </c>
      <c r="E12" s="110" t="s">
        <v>626</v>
      </c>
      <c r="F12" s="110" t="s">
        <v>626</v>
      </c>
      <c r="G12" s="110" t="s">
        <v>626</v>
      </c>
      <c r="H12" s="110" t="s">
        <v>626</v>
      </c>
      <c r="I12" s="110" t="s">
        <v>626</v>
      </c>
      <c r="J12" s="110" t="s">
        <v>626</v>
      </c>
      <c r="K12" s="110" t="s">
        <v>626</v>
      </c>
      <c r="L12" s="110" t="s">
        <v>626</v>
      </c>
      <c r="M12" s="110" t="s">
        <v>626</v>
      </c>
      <c r="N12" s="110" t="s">
        <v>626</v>
      </c>
    </row>
    <row r="13" spans="1:14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4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4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1:14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4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4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1:14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4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1:14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14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1:14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1:14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1:14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14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1:14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14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1:14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4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1:14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4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14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14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14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1:14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4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1:14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1:14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1:14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1:14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1:14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1:14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4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1:14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1:14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1:14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1:14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1:14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1:14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1:14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1:14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1:14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1:14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1:14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</row>
    <row r="99" spans="1:14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1:14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1:14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1:14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1:14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1:14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4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1:14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1:14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116</v>
      </c>
      <c r="B1" s="36" t="s" vm="1">
        <v>175</v>
      </c>
    </row>
    <row r="2" spans="1:9">
      <c r="A2" s="36" t="s">
        <v>115</v>
      </c>
      <c r="B2" s="36" t="s">
        <v>176</v>
      </c>
    </row>
    <row r="3" spans="1:9">
      <c r="A3" s="36" t="s">
        <v>117</v>
      </c>
      <c r="B3" s="36" t="s">
        <v>177</v>
      </c>
    </row>
    <row r="4" spans="1:9">
      <c r="A4" s="36" t="s">
        <v>118</v>
      </c>
      <c r="B4" s="36">
        <v>2112</v>
      </c>
    </row>
    <row r="5" spans="1:9" s="3" customFormat="1">
      <c r="A5" s="37" t="s">
        <v>92</v>
      </c>
      <c r="B5" s="39" t="s">
        <v>39</v>
      </c>
      <c r="C5" s="39" t="s">
        <v>64</v>
      </c>
      <c r="D5" s="39" t="s">
        <v>40</v>
      </c>
      <c r="E5" s="39" t="s">
        <v>79</v>
      </c>
      <c r="F5" s="39" t="s">
        <v>142</v>
      </c>
      <c r="G5" s="39" t="s">
        <v>119</v>
      </c>
      <c r="H5" s="39" t="s">
        <v>120</v>
      </c>
      <c r="I5" s="51" t="s">
        <v>161</v>
      </c>
    </row>
    <row r="6" spans="1:9" s="3" customFormat="1">
      <c r="A6" s="107" t="s">
        <v>626</v>
      </c>
      <c r="B6" s="12" t="s">
        <v>21</v>
      </c>
      <c r="C6" s="108" t="s">
        <v>626</v>
      </c>
      <c r="D6" s="12" t="s">
        <v>19</v>
      </c>
      <c r="E6" s="108" t="s">
        <v>626</v>
      </c>
      <c r="F6" s="12" t="s">
        <v>155</v>
      </c>
      <c r="G6" s="26" t="s">
        <v>19</v>
      </c>
      <c r="H6" s="26" t="s">
        <v>19</v>
      </c>
      <c r="I6" s="131" t="s">
        <v>626</v>
      </c>
    </row>
    <row r="7" spans="1:9" s="4" customFormat="1" ht="20.25">
      <c r="A7" s="109" t="s">
        <v>626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4" t="s">
        <v>618</v>
      </c>
      <c r="B8" s="110" t="s">
        <v>626</v>
      </c>
      <c r="C8" s="110" t="s">
        <v>626</v>
      </c>
      <c r="D8" s="110" t="s">
        <v>626</v>
      </c>
      <c r="E8" s="110" t="s">
        <v>626</v>
      </c>
      <c r="F8" s="85">
        <v>0</v>
      </c>
      <c r="G8" s="86">
        <v>0</v>
      </c>
      <c r="H8" s="86">
        <v>0</v>
      </c>
      <c r="I8" s="110" t="s">
        <v>626</v>
      </c>
    </row>
    <row r="9" spans="1:9" hidden="1">
      <c r="A9" s="83"/>
      <c r="B9" s="57"/>
      <c r="C9" s="57"/>
      <c r="D9" s="57"/>
      <c r="E9" s="57"/>
      <c r="F9" s="57"/>
      <c r="G9" s="57"/>
      <c r="H9" s="57"/>
      <c r="I9" s="57"/>
    </row>
    <row r="10" spans="1:9" hidden="1">
      <c r="A10" s="83"/>
      <c r="B10" s="57"/>
      <c r="C10" s="57"/>
      <c r="D10" s="57"/>
      <c r="E10" s="57"/>
      <c r="F10" s="57"/>
      <c r="G10" s="57"/>
      <c r="H10" s="57"/>
      <c r="I10" s="57"/>
    </row>
    <row r="11" spans="1:9" hidden="1">
      <c r="A11" s="57"/>
      <c r="B11" s="57"/>
      <c r="C11" s="57"/>
      <c r="D11" s="57"/>
      <c r="E11" s="57"/>
      <c r="F11" s="57"/>
      <c r="G11" s="57"/>
      <c r="H11" s="57"/>
      <c r="I11" s="57"/>
    </row>
    <row r="12" spans="1:9" hidden="1">
      <c r="A12" s="57"/>
      <c r="B12" s="57"/>
      <c r="C12" s="57"/>
      <c r="D12" s="57"/>
      <c r="E12" s="57"/>
      <c r="F12" s="57"/>
      <c r="G12" s="57"/>
      <c r="H12" s="57"/>
      <c r="I12" s="57"/>
    </row>
    <row r="13" spans="1:9" hidden="1">
      <c r="A13" s="57"/>
      <c r="B13" s="57"/>
      <c r="C13" s="57"/>
      <c r="D13" s="57"/>
      <c r="E13" s="57"/>
      <c r="F13" s="57"/>
      <c r="G13" s="57"/>
      <c r="H13" s="57"/>
      <c r="I13" s="57"/>
    </row>
    <row r="14" spans="1:9" hidden="1">
      <c r="A14" s="57"/>
      <c r="B14" s="57"/>
      <c r="C14" s="57"/>
      <c r="D14" s="57"/>
      <c r="E14" s="57"/>
      <c r="F14" s="57"/>
      <c r="G14" s="57"/>
      <c r="H14" s="57"/>
      <c r="I14" s="57"/>
    </row>
    <row r="15" spans="1:9" hidden="1">
      <c r="A15" s="57"/>
      <c r="B15" s="57"/>
      <c r="C15" s="57"/>
      <c r="D15" s="57"/>
      <c r="E15" s="57"/>
      <c r="F15" s="57"/>
      <c r="G15" s="57"/>
      <c r="H15" s="57"/>
      <c r="I15" s="57"/>
    </row>
    <row r="16" spans="1:9" hidden="1">
      <c r="A16" s="57"/>
      <c r="B16" s="57"/>
      <c r="C16" s="57"/>
      <c r="D16" s="57"/>
      <c r="E16" s="57"/>
      <c r="F16" s="57"/>
      <c r="G16" s="57"/>
      <c r="H16" s="57"/>
      <c r="I16" s="57"/>
    </row>
    <row r="17" spans="1:9" hidden="1">
      <c r="A17" s="57"/>
      <c r="B17" s="57"/>
      <c r="C17" s="57"/>
      <c r="D17" s="57"/>
      <c r="E17" s="57"/>
      <c r="F17" s="57"/>
      <c r="G17" s="57"/>
      <c r="H17" s="57"/>
      <c r="I17" s="57"/>
    </row>
    <row r="18" spans="1:9" hidden="1">
      <c r="A18" s="57"/>
      <c r="B18" s="57"/>
      <c r="C18" s="57"/>
      <c r="D18" s="57"/>
      <c r="E18" s="57"/>
      <c r="F18" s="57"/>
      <c r="G18" s="57"/>
      <c r="H18" s="57"/>
      <c r="I18" s="57"/>
    </row>
    <row r="19" spans="1:9" hidden="1">
      <c r="A19" s="57"/>
      <c r="B19" s="57"/>
      <c r="C19" s="57"/>
      <c r="D19" s="57"/>
      <c r="E19" s="57"/>
      <c r="F19" s="57"/>
      <c r="G19" s="57"/>
      <c r="H19" s="57"/>
      <c r="I19" s="57"/>
    </row>
    <row r="20" spans="1:9" hidden="1">
      <c r="A20" s="57"/>
      <c r="B20" s="57"/>
      <c r="C20" s="57"/>
      <c r="D20" s="57"/>
      <c r="E20" s="57"/>
      <c r="F20" s="57"/>
      <c r="G20" s="57"/>
      <c r="H20" s="57"/>
      <c r="I20" s="57"/>
    </row>
    <row r="21" spans="1:9" hidden="1">
      <c r="A21" s="57"/>
      <c r="B21" s="57"/>
      <c r="C21" s="57"/>
      <c r="D21" s="57"/>
      <c r="E21" s="57"/>
      <c r="F21" s="57"/>
      <c r="G21" s="57"/>
      <c r="H21" s="57"/>
      <c r="I21" s="57"/>
    </row>
    <row r="22" spans="1:9" hidden="1">
      <c r="A22" s="57"/>
      <c r="B22" s="57"/>
      <c r="C22" s="57"/>
      <c r="D22" s="57"/>
      <c r="E22" s="57"/>
      <c r="F22" s="57"/>
      <c r="G22" s="57"/>
      <c r="H22" s="57"/>
      <c r="I22" s="57"/>
    </row>
    <row r="23" spans="1:9" hidden="1">
      <c r="A23" s="57"/>
      <c r="B23" s="57"/>
      <c r="C23" s="57"/>
      <c r="D23" s="57"/>
      <c r="E23" s="57"/>
      <c r="F23" s="57"/>
      <c r="G23" s="57"/>
      <c r="H23" s="57"/>
      <c r="I23" s="57"/>
    </row>
    <row r="24" spans="1:9" hidden="1">
      <c r="A24" s="57"/>
      <c r="B24" s="57"/>
      <c r="C24" s="57"/>
      <c r="D24" s="57"/>
      <c r="E24" s="57"/>
      <c r="F24" s="57"/>
      <c r="G24" s="57"/>
      <c r="H24" s="57"/>
      <c r="I24" s="57"/>
    </row>
    <row r="25" spans="1:9" hidden="1">
      <c r="A25" s="57"/>
      <c r="B25" s="57"/>
      <c r="C25" s="57"/>
      <c r="D25" s="57"/>
      <c r="E25" s="57"/>
      <c r="F25" s="57"/>
      <c r="G25" s="57"/>
      <c r="H25" s="57"/>
      <c r="I25" s="57"/>
    </row>
    <row r="26" spans="1:9" hidden="1">
      <c r="A26" s="57"/>
      <c r="B26" s="57"/>
      <c r="C26" s="57"/>
      <c r="D26" s="57"/>
      <c r="E26" s="57"/>
      <c r="F26" s="57"/>
      <c r="G26" s="57"/>
      <c r="H26" s="57"/>
      <c r="I26" s="57"/>
    </row>
    <row r="27" spans="1:9" hidden="1">
      <c r="A27" s="57"/>
      <c r="B27" s="57"/>
      <c r="C27" s="57"/>
      <c r="D27" s="57"/>
      <c r="E27" s="57"/>
      <c r="F27" s="57"/>
      <c r="G27" s="57"/>
      <c r="H27" s="57"/>
      <c r="I27" s="57"/>
    </row>
    <row r="28" spans="1:9" hidden="1">
      <c r="A28" s="57"/>
      <c r="B28" s="57"/>
      <c r="C28" s="57"/>
      <c r="D28" s="57"/>
      <c r="E28" s="57"/>
      <c r="F28" s="57"/>
      <c r="G28" s="57"/>
      <c r="H28" s="57"/>
      <c r="I28" s="57"/>
    </row>
    <row r="29" spans="1:9" hidden="1">
      <c r="A29" s="57"/>
      <c r="B29" s="57"/>
      <c r="C29" s="57"/>
      <c r="D29" s="57"/>
      <c r="E29" s="57"/>
      <c r="F29" s="57"/>
      <c r="G29" s="57"/>
      <c r="H29" s="57"/>
      <c r="I29" s="57"/>
    </row>
    <row r="30" spans="1:9" hidden="1">
      <c r="A30" s="57"/>
      <c r="B30" s="57"/>
      <c r="C30" s="57"/>
      <c r="D30" s="57"/>
      <c r="E30" s="57"/>
      <c r="F30" s="57"/>
      <c r="G30" s="57"/>
      <c r="H30" s="57"/>
      <c r="I30" s="57"/>
    </row>
    <row r="31" spans="1:9" hidden="1">
      <c r="A31" s="57"/>
      <c r="B31" s="57"/>
      <c r="C31" s="57"/>
      <c r="D31" s="57"/>
      <c r="E31" s="57"/>
      <c r="F31" s="57"/>
      <c r="G31" s="57"/>
      <c r="H31" s="57"/>
      <c r="I31" s="57"/>
    </row>
    <row r="32" spans="1:9" hidden="1">
      <c r="A32" s="57"/>
      <c r="B32" s="57"/>
      <c r="C32" s="57"/>
      <c r="D32" s="57"/>
      <c r="E32" s="57"/>
      <c r="F32" s="57"/>
      <c r="G32" s="57"/>
      <c r="H32" s="57"/>
      <c r="I32" s="57"/>
    </row>
    <row r="33" spans="1:9" hidden="1">
      <c r="A33" s="57"/>
      <c r="B33" s="57"/>
      <c r="C33" s="57"/>
      <c r="D33" s="57"/>
      <c r="E33" s="57"/>
      <c r="F33" s="57"/>
      <c r="G33" s="57"/>
      <c r="H33" s="57"/>
      <c r="I33" s="57"/>
    </row>
    <row r="34" spans="1:9" hidden="1">
      <c r="A34" s="57"/>
      <c r="B34" s="57"/>
      <c r="C34" s="57"/>
      <c r="D34" s="57"/>
      <c r="E34" s="57"/>
      <c r="F34" s="57"/>
      <c r="G34" s="57"/>
      <c r="H34" s="57"/>
      <c r="I34" s="57"/>
    </row>
    <row r="35" spans="1:9" hidden="1">
      <c r="A35" s="57"/>
      <c r="B35" s="57"/>
      <c r="C35" s="57"/>
      <c r="D35" s="57"/>
      <c r="E35" s="57"/>
      <c r="F35" s="57"/>
      <c r="G35" s="57"/>
      <c r="H35" s="57"/>
      <c r="I35" s="57"/>
    </row>
    <row r="36" spans="1:9" hidden="1">
      <c r="A36" s="57"/>
      <c r="B36" s="57"/>
      <c r="C36" s="57"/>
      <c r="D36" s="57"/>
      <c r="E36" s="57"/>
      <c r="F36" s="57"/>
      <c r="G36" s="57"/>
      <c r="H36" s="57"/>
      <c r="I36" s="57"/>
    </row>
    <row r="37" spans="1:9" hidden="1">
      <c r="A37" s="57"/>
      <c r="B37" s="57"/>
      <c r="C37" s="57"/>
      <c r="D37" s="57"/>
      <c r="E37" s="57"/>
      <c r="F37" s="57"/>
      <c r="G37" s="57"/>
      <c r="H37" s="57"/>
      <c r="I37" s="57"/>
    </row>
    <row r="38" spans="1:9" hidden="1">
      <c r="A38" s="57"/>
      <c r="B38" s="57"/>
      <c r="C38" s="57"/>
      <c r="D38" s="57"/>
      <c r="E38" s="57"/>
      <c r="F38" s="57"/>
      <c r="G38" s="57"/>
      <c r="H38" s="57"/>
      <c r="I38" s="57"/>
    </row>
    <row r="39" spans="1:9" hidden="1">
      <c r="A39" s="57"/>
      <c r="B39" s="57"/>
      <c r="C39" s="57"/>
      <c r="D39" s="57"/>
      <c r="E39" s="57"/>
      <c r="F39" s="57"/>
      <c r="G39" s="57"/>
      <c r="H39" s="57"/>
      <c r="I39" s="57"/>
    </row>
    <row r="40" spans="1:9" hidden="1">
      <c r="A40" s="57"/>
      <c r="B40" s="57"/>
      <c r="C40" s="57"/>
      <c r="D40" s="57"/>
      <c r="E40" s="57"/>
      <c r="F40" s="57"/>
      <c r="G40" s="57"/>
      <c r="H40" s="57"/>
      <c r="I40" s="57"/>
    </row>
    <row r="41" spans="1:9" hidden="1">
      <c r="A41" s="57"/>
      <c r="B41" s="57"/>
      <c r="C41" s="57"/>
      <c r="D41" s="57"/>
      <c r="E41" s="57"/>
      <c r="F41" s="57"/>
      <c r="G41" s="57"/>
      <c r="H41" s="57"/>
      <c r="I41" s="57"/>
    </row>
    <row r="42" spans="1:9" hidden="1">
      <c r="A42" s="57"/>
      <c r="B42" s="57"/>
      <c r="C42" s="57"/>
      <c r="D42" s="57"/>
      <c r="E42" s="57"/>
      <c r="F42" s="57"/>
      <c r="G42" s="57"/>
      <c r="H42" s="57"/>
      <c r="I42" s="57"/>
    </row>
    <row r="43" spans="1:9" hidden="1">
      <c r="A43" s="57"/>
      <c r="B43" s="57"/>
      <c r="C43" s="57"/>
      <c r="D43" s="57"/>
      <c r="E43" s="57"/>
      <c r="F43" s="57"/>
      <c r="G43" s="57"/>
      <c r="H43" s="57"/>
      <c r="I43" s="57"/>
    </row>
    <row r="44" spans="1:9" hidden="1">
      <c r="A44" s="57"/>
      <c r="B44" s="57"/>
      <c r="C44" s="57"/>
      <c r="D44" s="57"/>
      <c r="E44" s="57"/>
      <c r="F44" s="57"/>
      <c r="G44" s="57"/>
      <c r="H44" s="57"/>
      <c r="I44" s="57"/>
    </row>
    <row r="45" spans="1:9" hidden="1">
      <c r="A45" s="57"/>
      <c r="B45" s="57"/>
      <c r="C45" s="57"/>
      <c r="D45" s="57"/>
      <c r="E45" s="57"/>
      <c r="F45" s="57"/>
      <c r="G45" s="57"/>
      <c r="H45" s="57"/>
      <c r="I45" s="57"/>
    </row>
    <row r="46" spans="1:9" hidden="1">
      <c r="A46" s="57"/>
      <c r="B46" s="57"/>
      <c r="C46" s="57"/>
      <c r="D46" s="57"/>
      <c r="E46" s="57"/>
      <c r="F46" s="57"/>
      <c r="G46" s="57"/>
      <c r="H46" s="57"/>
      <c r="I46" s="57"/>
    </row>
    <row r="47" spans="1:9" hidden="1">
      <c r="A47" s="57"/>
      <c r="B47" s="57"/>
      <c r="C47" s="57"/>
      <c r="D47" s="57"/>
      <c r="E47" s="57"/>
      <c r="F47" s="57"/>
      <c r="G47" s="57"/>
      <c r="H47" s="57"/>
      <c r="I47" s="57"/>
    </row>
    <row r="48" spans="1:9" hidden="1">
      <c r="A48" s="57"/>
      <c r="B48" s="57"/>
      <c r="C48" s="57"/>
      <c r="D48" s="57"/>
      <c r="E48" s="57"/>
      <c r="F48" s="57"/>
      <c r="G48" s="57"/>
      <c r="H48" s="57"/>
      <c r="I48" s="57"/>
    </row>
    <row r="49" spans="1:9" hidden="1">
      <c r="A49" s="57"/>
      <c r="B49" s="57"/>
      <c r="C49" s="57"/>
      <c r="D49" s="57"/>
      <c r="E49" s="57"/>
      <c r="F49" s="57"/>
      <c r="G49" s="57"/>
      <c r="H49" s="57"/>
      <c r="I49" s="57"/>
    </row>
    <row r="50" spans="1:9" hidden="1">
      <c r="A50" s="57"/>
      <c r="B50" s="57"/>
      <c r="C50" s="57"/>
      <c r="D50" s="57"/>
      <c r="E50" s="57"/>
      <c r="F50" s="57"/>
      <c r="G50" s="57"/>
      <c r="H50" s="57"/>
      <c r="I50" s="57"/>
    </row>
    <row r="51" spans="1:9" hidden="1">
      <c r="A51" s="57"/>
      <c r="B51" s="57"/>
      <c r="C51" s="57"/>
      <c r="D51" s="57"/>
      <c r="E51" s="57"/>
      <c r="F51" s="57"/>
      <c r="G51" s="57"/>
      <c r="H51" s="57"/>
      <c r="I51" s="57"/>
    </row>
    <row r="52" spans="1:9" hidden="1">
      <c r="A52" s="57"/>
      <c r="B52" s="57"/>
      <c r="C52" s="57"/>
      <c r="D52" s="57"/>
      <c r="E52" s="57"/>
      <c r="F52" s="57"/>
      <c r="G52" s="57"/>
      <c r="H52" s="57"/>
      <c r="I52" s="57"/>
    </row>
    <row r="53" spans="1:9" hidden="1">
      <c r="A53" s="57"/>
      <c r="B53" s="57"/>
      <c r="C53" s="57"/>
      <c r="D53" s="57"/>
      <c r="E53" s="57"/>
      <c r="F53" s="57"/>
      <c r="G53" s="57"/>
      <c r="H53" s="57"/>
      <c r="I53" s="57"/>
    </row>
    <row r="54" spans="1:9" hidden="1">
      <c r="A54" s="57"/>
      <c r="B54" s="57"/>
      <c r="C54" s="57"/>
      <c r="D54" s="57"/>
      <c r="E54" s="57"/>
      <c r="F54" s="57"/>
      <c r="G54" s="57"/>
      <c r="H54" s="57"/>
      <c r="I54" s="57"/>
    </row>
    <row r="55" spans="1:9" hidden="1">
      <c r="A55" s="57"/>
      <c r="B55" s="57"/>
      <c r="C55" s="57"/>
      <c r="D55" s="57"/>
      <c r="E55" s="57"/>
      <c r="F55" s="57"/>
      <c r="G55" s="57"/>
      <c r="H55" s="57"/>
      <c r="I55" s="57"/>
    </row>
    <row r="56" spans="1:9" hidden="1">
      <c r="A56" s="57"/>
      <c r="B56" s="57"/>
      <c r="C56" s="57"/>
      <c r="D56" s="57"/>
      <c r="E56" s="57"/>
      <c r="F56" s="57"/>
      <c r="G56" s="57"/>
      <c r="H56" s="57"/>
      <c r="I56" s="57"/>
    </row>
    <row r="57" spans="1:9" hidden="1">
      <c r="A57" s="57"/>
      <c r="B57" s="57"/>
      <c r="C57" s="57"/>
      <c r="D57" s="57"/>
      <c r="E57" s="57"/>
      <c r="F57" s="57"/>
      <c r="G57" s="57"/>
      <c r="H57" s="57"/>
      <c r="I57" s="57"/>
    </row>
    <row r="58" spans="1:9" hidden="1">
      <c r="A58" s="57"/>
      <c r="B58" s="57"/>
      <c r="C58" s="57"/>
      <c r="D58" s="57"/>
      <c r="E58" s="57"/>
      <c r="F58" s="57"/>
      <c r="G58" s="57"/>
      <c r="H58" s="57"/>
      <c r="I58" s="57"/>
    </row>
    <row r="59" spans="1:9" hidden="1">
      <c r="A59" s="57"/>
      <c r="B59" s="57"/>
      <c r="C59" s="57"/>
      <c r="D59" s="57"/>
      <c r="E59" s="57"/>
      <c r="F59" s="57"/>
      <c r="G59" s="57"/>
      <c r="H59" s="57"/>
      <c r="I59" s="57"/>
    </row>
    <row r="60" spans="1:9" hidden="1">
      <c r="A60" s="57"/>
      <c r="B60" s="57"/>
      <c r="C60" s="57"/>
      <c r="D60" s="57"/>
      <c r="E60" s="57"/>
      <c r="F60" s="57"/>
      <c r="G60" s="57"/>
      <c r="H60" s="57"/>
      <c r="I60" s="57"/>
    </row>
    <row r="61" spans="1:9" hidden="1">
      <c r="A61" s="57"/>
      <c r="B61" s="57"/>
      <c r="C61" s="57"/>
      <c r="D61" s="57"/>
      <c r="E61" s="57"/>
      <c r="F61" s="57"/>
      <c r="G61" s="57"/>
      <c r="H61" s="57"/>
      <c r="I61" s="57"/>
    </row>
    <row r="62" spans="1:9" hidden="1">
      <c r="A62" s="57"/>
      <c r="B62" s="57"/>
      <c r="C62" s="57"/>
      <c r="D62" s="57"/>
      <c r="E62" s="57"/>
      <c r="F62" s="57"/>
      <c r="G62" s="57"/>
      <c r="H62" s="57"/>
      <c r="I62" s="57"/>
    </row>
    <row r="63" spans="1:9" hidden="1">
      <c r="A63" s="57"/>
      <c r="B63" s="57"/>
      <c r="C63" s="57"/>
      <c r="D63" s="57"/>
      <c r="E63" s="57"/>
      <c r="F63" s="57"/>
      <c r="G63" s="57"/>
      <c r="H63" s="57"/>
      <c r="I63" s="57"/>
    </row>
    <row r="64" spans="1:9" hidden="1">
      <c r="A64" s="57"/>
      <c r="B64" s="57"/>
      <c r="C64" s="57"/>
      <c r="D64" s="57"/>
      <c r="E64" s="57"/>
      <c r="F64" s="57"/>
      <c r="G64" s="57"/>
      <c r="H64" s="57"/>
      <c r="I64" s="57"/>
    </row>
    <row r="65" spans="1:9" hidden="1">
      <c r="A65" s="57"/>
      <c r="B65" s="57"/>
      <c r="C65" s="57"/>
      <c r="D65" s="57"/>
      <c r="E65" s="57"/>
      <c r="F65" s="57"/>
      <c r="G65" s="57"/>
      <c r="H65" s="57"/>
      <c r="I65" s="57"/>
    </row>
    <row r="66" spans="1:9" hidden="1">
      <c r="A66" s="57"/>
      <c r="B66" s="57"/>
      <c r="C66" s="57"/>
      <c r="D66" s="57"/>
      <c r="E66" s="57"/>
      <c r="F66" s="57"/>
      <c r="G66" s="57"/>
      <c r="H66" s="57"/>
      <c r="I66" s="57"/>
    </row>
    <row r="67" spans="1:9" hidden="1">
      <c r="A67" s="57"/>
      <c r="B67" s="57"/>
      <c r="C67" s="57"/>
      <c r="D67" s="57"/>
      <c r="E67" s="57"/>
      <c r="F67" s="57"/>
      <c r="G67" s="57"/>
      <c r="H67" s="57"/>
      <c r="I67" s="57"/>
    </row>
    <row r="68" spans="1:9" hidden="1">
      <c r="A68" s="57"/>
      <c r="B68" s="57"/>
      <c r="C68" s="57"/>
      <c r="D68" s="57"/>
      <c r="E68" s="57"/>
      <c r="F68" s="57"/>
      <c r="G68" s="57"/>
      <c r="H68" s="57"/>
      <c r="I68" s="57"/>
    </row>
    <row r="69" spans="1:9" hidden="1">
      <c r="A69" s="57"/>
      <c r="B69" s="57"/>
      <c r="C69" s="57"/>
      <c r="D69" s="57"/>
      <c r="E69" s="57"/>
      <c r="F69" s="57"/>
      <c r="G69" s="57"/>
      <c r="H69" s="57"/>
      <c r="I69" s="57"/>
    </row>
    <row r="70" spans="1:9" hidden="1">
      <c r="A70" s="57"/>
      <c r="B70" s="57"/>
      <c r="C70" s="57"/>
      <c r="D70" s="57"/>
      <c r="E70" s="57"/>
      <c r="F70" s="57"/>
      <c r="G70" s="57"/>
      <c r="H70" s="57"/>
      <c r="I70" s="57"/>
    </row>
    <row r="71" spans="1:9" hidden="1">
      <c r="A71" s="57"/>
      <c r="B71" s="57"/>
      <c r="C71" s="57"/>
      <c r="D71" s="57"/>
      <c r="E71" s="57"/>
      <c r="F71" s="57"/>
      <c r="G71" s="57"/>
      <c r="H71" s="57"/>
      <c r="I71" s="57"/>
    </row>
    <row r="72" spans="1:9" hidden="1">
      <c r="A72" s="57"/>
      <c r="B72" s="57"/>
      <c r="C72" s="57"/>
      <c r="D72" s="57"/>
      <c r="E72" s="57"/>
      <c r="F72" s="57"/>
      <c r="G72" s="57"/>
      <c r="H72" s="57"/>
      <c r="I72" s="57"/>
    </row>
    <row r="73" spans="1:9" hidden="1">
      <c r="A73" s="57"/>
      <c r="B73" s="57"/>
      <c r="C73" s="57"/>
      <c r="D73" s="57"/>
      <c r="E73" s="57"/>
      <c r="F73" s="57"/>
      <c r="G73" s="57"/>
      <c r="H73" s="57"/>
      <c r="I73" s="57"/>
    </row>
    <row r="74" spans="1:9" hidden="1">
      <c r="A74" s="57"/>
      <c r="B74" s="57"/>
      <c r="C74" s="57"/>
      <c r="D74" s="57"/>
      <c r="E74" s="57"/>
      <c r="F74" s="57"/>
      <c r="G74" s="57"/>
      <c r="H74" s="57"/>
      <c r="I74" s="57"/>
    </row>
    <row r="75" spans="1:9" hidden="1">
      <c r="A75" s="57"/>
      <c r="B75" s="57"/>
      <c r="C75" s="57"/>
      <c r="D75" s="57"/>
      <c r="E75" s="57"/>
      <c r="F75" s="57"/>
      <c r="G75" s="57"/>
      <c r="H75" s="57"/>
      <c r="I75" s="57"/>
    </row>
    <row r="76" spans="1:9" hidden="1">
      <c r="A76" s="57"/>
      <c r="B76" s="57"/>
      <c r="C76" s="57"/>
      <c r="D76" s="57"/>
      <c r="E76" s="57"/>
      <c r="F76" s="57"/>
      <c r="G76" s="57"/>
      <c r="H76" s="57"/>
      <c r="I76" s="57"/>
    </row>
    <row r="77" spans="1:9" hidden="1">
      <c r="A77" s="57"/>
      <c r="B77" s="57"/>
      <c r="C77" s="57"/>
      <c r="D77" s="57"/>
      <c r="E77" s="57"/>
      <c r="F77" s="57"/>
      <c r="G77" s="57"/>
      <c r="H77" s="57"/>
      <c r="I77" s="57"/>
    </row>
    <row r="78" spans="1:9" hidden="1">
      <c r="A78" s="57"/>
      <c r="B78" s="57"/>
      <c r="C78" s="57"/>
      <c r="D78" s="57"/>
      <c r="E78" s="57"/>
      <c r="F78" s="57"/>
      <c r="G78" s="57"/>
      <c r="H78" s="57"/>
      <c r="I78" s="57"/>
    </row>
    <row r="79" spans="1:9" hidden="1">
      <c r="A79" s="57"/>
      <c r="B79" s="57"/>
      <c r="C79" s="57"/>
      <c r="D79" s="57"/>
      <c r="E79" s="57"/>
      <c r="F79" s="57"/>
      <c r="G79" s="57"/>
      <c r="H79" s="57"/>
      <c r="I79" s="57"/>
    </row>
    <row r="80" spans="1:9" hidden="1">
      <c r="A80" s="57"/>
      <c r="B80" s="57"/>
      <c r="C80" s="57"/>
      <c r="D80" s="57"/>
      <c r="E80" s="57"/>
      <c r="F80" s="57"/>
      <c r="G80" s="57"/>
      <c r="H80" s="57"/>
      <c r="I80" s="57"/>
    </row>
    <row r="81" spans="1:9" hidden="1">
      <c r="A81" s="57"/>
      <c r="B81" s="57"/>
      <c r="C81" s="57"/>
      <c r="D81" s="57"/>
      <c r="E81" s="57"/>
      <c r="F81" s="57"/>
      <c r="G81" s="57"/>
      <c r="H81" s="57"/>
      <c r="I81" s="57"/>
    </row>
    <row r="82" spans="1:9" hidden="1">
      <c r="A82" s="57"/>
      <c r="B82" s="57"/>
      <c r="C82" s="57"/>
      <c r="D82" s="57"/>
      <c r="E82" s="57"/>
      <c r="F82" s="57"/>
      <c r="G82" s="57"/>
      <c r="H82" s="57"/>
      <c r="I82" s="57"/>
    </row>
    <row r="83" spans="1:9" hidden="1">
      <c r="A83" s="57"/>
      <c r="B83" s="57"/>
      <c r="C83" s="57"/>
      <c r="D83" s="57"/>
      <c r="E83" s="57"/>
      <c r="F83" s="57"/>
      <c r="G83" s="57"/>
      <c r="H83" s="57"/>
      <c r="I83" s="57"/>
    </row>
    <row r="84" spans="1:9" hidden="1">
      <c r="A84" s="57"/>
      <c r="B84" s="57"/>
      <c r="C84" s="57"/>
      <c r="D84" s="57"/>
      <c r="E84" s="57"/>
      <c r="F84" s="57"/>
      <c r="G84" s="57"/>
      <c r="H84" s="57"/>
      <c r="I84" s="57"/>
    </row>
    <row r="85" spans="1:9" hidden="1">
      <c r="A85" s="57"/>
      <c r="B85" s="57"/>
      <c r="C85" s="57"/>
      <c r="D85" s="57"/>
      <c r="E85" s="57"/>
      <c r="F85" s="57"/>
      <c r="G85" s="57"/>
      <c r="H85" s="57"/>
      <c r="I85" s="57"/>
    </row>
    <row r="86" spans="1:9" hidden="1">
      <c r="A86" s="57"/>
      <c r="B86" s="57"/>
      <c r="C86" s="57"/>
      <c r="D86" s="57"/>
      <c r="E86" s="57"/>
      <c r="F86" s="57"/>
      <c r="G86" s="57"/>
      <c r="H86" s="57"/>
      <c r="I86" s="57"/>
    </row>
    <row r="87" spans="1:9" hidden="1">
      <c r="A87" s="57"/>
      <c r="B87" s="57"/>
      <c r="C87" s="57"/>
      <c r="D87" s="57"/>
      <c r="E87" s="57"/>
      <c r="F87" s="57"/>
      <c r="G87" s="57"/>
      <c r="H87" s="57"/>
      <c r="I87" s="57"/>
    </row>
    <row r="88" spans="1:9" hidden="1">
      <c r="A88" s="57"/>
      <c r="B88" s="57"/>
      <c r="C88" s="57"/>
      <c r="D88" s="57"/>
      <c r="E88" s="57"/>
      <c r="F88" s="57"/>
      <c r="G88" s="57"/>
      <c r="H88" s="57"/>
      <c r="I88" s="57"/>
    </row>
    <row r="89" spans="1:9" hidden="1">
      <c r="A89" s="57"/>
      <c r="B89" s="57"/>
      <c r="C89" s="57"/>
      <c r="D89" s="57"/>
      <c r="E89" s="57"/>
      <c r="F89" s="57"/>
      <c r="G89" s="57"/>
      <c r="H89" s="57"/>
      <c r="I89" s="57"/>
    </row>
    <row r="90" spans="1:9" hidden="1">
      <c r="A90" s="57"/>
      <c r="B90" s="57"/>
      <c r="C90" s="57"/>
      <c r="D90" s="57"/>
      <c r="E90" s="57"/>
      <c r="F90" s="57"/>
      <c r="G90" s="57"/>
      <c r="H90" s="57"/>
      <c r="I90" s="57"/>
    </row>
    <row r="91" spans="1:9" hidden="1">
      <c r="A91" s="57"/>
      <c r="B91" s="57"/>
      <c r="C91" s="57"/>
      <c r="D91" s="57"/>
      <c r="E91" s="57"/>
      <c r="F91" s="57"/>
      <c r="G91" s="57"/>
      <c r="H91" s="57"/>
      <c r="I91" s="57"/>
    </row>
    <row r="92" spans="1:9" hidden="1">
      <c r="A92" s="57"/>
      <c r="B92" s="57"/>
      <c r="C92" s="57"/>
      <c r="D92" s="57"/>
      <c r="E92" s="57"/>
      <c r="F92" s="57"/>
      <c r="G92" s="57"/>
      <c r="H92" s="57"/>
      <c r="I92" s="57"/>
    </row>
    <row r="93" spans="1:9" hidden="1">
      <c r="A93" s="57"/>
      <c r="B93" s="57"/>
      <c r="C93" s="57"/>
      <c r="D93" s="57"/>
      <c r="E93" s="57"/>
      <c r="F93" s="57"/>
      <c r="G93" s="57"/>
      <c r="H93" s="57"/>
      <c r="I93" s="57"/>
    </row>
    <row r="94" spans="1:9" hidden="1">
      <c r="A94" s="57"/>
      <c r="B94" s="57"/>
      <c r="C94" s="57"/>
      <c r="D94" s="57"/>
      <c r="E94" s="57"/>
      <c r="F94" s="57"/>
      <c r="G94" s="57"/>
      <c r="H94" s="57"/>
      <c r="I94" s="57"/>
    </row>
    <row r="95" spans="1:9" hidden="1">
      <c r="A95" s="57"/>
      <c r="B95" s="57"/>
      <c r="C95" s="57"/>
      <c r="D95" s="57"/>
      <c r="E95" s="57"/>
      <c r="F95" s="57"/>
      <c r="G95" s="57"/>
      <c r="H95" s="57"/>
      <c r="I95" s="57"/>
    </row>
    <row r="96" spans="1:9" hidden="1">
      <c r="A96" s="57"/>
      <c r="B96" s="57"/>
      <c r="C96" s="57"/>
      <c r="D96" s="57"/>
      <c r="E96" s="57"/>
      <c r="F96" s="57"/>
      <c r="G96" s="57"/>
      <c r="H96" s="57"/>
      <c r="I96" s="57"/>
    </row>
    <row r="97" spans="1:9" hidden="1">
      <c r="A97" s="57"/>
      <c r="B97" s="57"/>
      <c r="C97" s="57"/>
      <c r="D97" s="57"/>
      <c r="E97" s="57"/>
      <c r="F97" s="57"/>
      <c r="G97" s="57"/>
      <c r="H97" s="57"/>
      <c r="I97" s="57"/>
    </row>
    <row r="98" spans="1:9" hidden="1">
      <c r="A98" s="57"/>
      <c r="B98" s="57"/>
      <c r="C98" s="57"/>
      <c r="D98" s="57"/>
      <c r="E98" s="57"/>
      <c r="F98" s="57"/>
      <c r="G98" s="57"/>
      <c r="H98" s="57"/>
      <c r="I98" s="57"/>
    </row>
    <row r="99" spans="1:9" hidden="1">
      <c r="A99" s="57"/>
      <c r="B99" s="57"/>
      <c r="C99" s="57"/>
      <c r="D99" s="57"/>
      <c r="E99" s="57"/>
      <c r="F99" s="57"/>
      <c r="G99" s="57"/>
      <c r="H99" s="57"/>
      <c r="I99" s="57"/>
    </row>
    <row r="100" spans="1:9" hidden="1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hidden="1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hidden="1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hidden="1">
      <c r="A103" s="57"/>
      <c r="B103" s="57"/>
      <c r="C103" s="57"/>
      <c r="D103" s="57"/>
      <c r="E103" s="57"/>
      <c r="F103" s="57"/>
      <c r="G103" s="57"/>
      <c r="H103" s="57"/>
      <c r="I103" s="57"/>
    </row>
    <row r="104" spans="1:9" hidden="1">
      <c r="A104" s="57"/>
      <c r="B104" s="57"/>
      <c r="C104" s="57"/>
      <c r="D104" s="57"/>
      <c r="E104" s="57"/>
      <c r="F104" s="57"/>
      <c r="G104" s="57"/>
      <c r="H104" s="57"/>
      <c r="I104" s="57"/>
    </row>
    <row r="105" spans="1:9" hidden="1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hidden="1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hidden="1">
      <c r="A107" s="57"/>
      <c r="B107" s="57"/>
      <c r="C107" s="57"/>
      <c r="D107" s="57"/>
      <c r="E107" s="57"/>
      <c r="F107" s="57"/>
      <c r="G107" s="57"/>
      <c r="H107" s="57"/>
      <c r="I107" s="57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116</v>
      </c>
      <c r="B1" s="36" t="s" vm="1">
        <v>175</v>
      </c>
    </row>
    <row r="2" spans="1:10">
      <c r="A2" s="36" t="s">
        <v>115</v>
      </c>
      <c r="B2" s="36" t="s">
        <v>176</v>
      </c>
    </row>
    <row r="3" spans="1:10">
      <c r="A3" s="36" t="s">
        <v>117</v>
      </c>
      <c r="B3" s="36" t="s">
        <v>177</v>
      </c>
    </row>
    <row r="4" spans="1:10">
      <c r="A4" s="36" t="s">
        <v>118</v>
      </c>
      <c r="B4" s="36">
        <v>2112</v>
      </c>
    </row>
    <row r="5" spans="1:10" s="3" customFormat="1">
      <c r="A5" s="37" t="s">
        <v>92</v>
      </c>
      <c r="B5" s="39" t="s">
        <v>93</v>
      </c>
      <c r="C5" s="39" t="s">
        <v>14</v>
      </c>
      <c r="D5" s="39" t="s">
        <v>15</v>
      </c>
      <c r="E5" s="39" t="s">
        <v>41</v>
      </c>
      <c r="F5" s="39" t="s">
        <v>79</v>
      </c>
      <c r="G5" s="39" t="s">
        <v>38</v>
      </c>
      <c r="H5" s="39" t="s">
        <v>87</v>
      </c>
      <c r="I5" s="39" t="s">
        <v>119</v>
      </c>
      <c r="J5" s="51" t="s">
        <v>120</v>
      </c>
    </row>
    <row r="6" spans="1:10" s="3" customFormat="1">
      <c r="A6" s="107" t="s">
        <v>626</v>
      </c>
      <c r="B6" s="129" t="s">
        <v>626</v>
      </c>
      <c r="C6" s="108" t="s">
        <v>626</v>
      </c>
      <c r="D6" s="108" t="s">
        <v>626</v>
      </c>
      <c r="E6" s="12" t="s">
        <v>19</v>
      </c>
      <c r="F6" s="108" t="s">
        <v>626</v>
      </c>
      <c r="G6" s="12" t="s">
        <v>19</v>
      </c>
      <c r="H6" s="12" t="s">
        <v>154</v>
      </c>
      <c r="I6" s="26" t="s">
        <v>19</v>
      </c>
      <c r="J6" s="13" t="s">
        <v>19</v>
      </c>
    </row>
    <row r="7" spans="1:10" s="4" customFormat="1" ht="20.25">
      <c r="A7" s="109" t="s">
        <v>626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4" t="s">
        <v>619</v>
      </c>
      <c r="B8" s="110" t="s">
        <v>626</v>
      </c>
      <c r="C8" s="110" t="s">
        <v>626</v>
      </c>
      <c r="D8" s="110" t="s">
        <v>626</v>
      </c>
      <c r="E8" s="110" t="s">
        <v>626</v>
      </c>
      <c r="F8" s="110" t="s">
        <v>626</v>
      </c>
      <c r="G8" s="110" t="s">
        <v>626</v>
      </c>
      <c r="H8" s="85">
        <v>0</v>
      </c>
      <c r="I8" s="86">
        <v>0</v>
      </c>
      <c r="J8" s="86">
        <v>0</v>
      </c>
    </row>
    <row r="9" spans="1:10" hidden="1">
      <c r="A9" s="83"/>
      <c r="B9" s="57"/>
      <c r="C9" s="57"/>
      <c r="D9" s="57"/>
      <c r="E9" s="57"/>
      <c r="F9" s="57"/>
      <c r="G9" s="57"/>
      <c r="H9" s="57"/>
      <c r="I9" s="57"/>
      <c r="J9" s="57"/>
    </row>
    <row r="10" spans="1:10" hidden="1">
      <c r="A10" s="83"/>
      <c r="B10" s="57"/>
      <c r="C10" s="57"/>
      <c r="D10" s="57"/>
      <c r="E10" s="57"/>
      <c r="F10" s="57"/>
      <c r="G10" s="57"/>
      <c r="H10" s="57"/>
      <c r="I10" s="57"/>
      <c r="J10" s="57"/>
    </row>
    <row r="11" spans="1:10" hidden="1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hidden="1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hidden="1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hidden="1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hidden="1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hidden="1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idden="1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hidden="1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hidden="1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hidden="1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idden="1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idden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idden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idden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idden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hidden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idden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idden="1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idden="1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hidden="1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0" hidden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idden="1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0" hidden="1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hidden="1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hidden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idden="1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idden="1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idden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0" hidden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hidden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idden="1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hidden="1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hidden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idden="1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idden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idden="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idden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idden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idden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idden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idden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hidden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hidden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idden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idden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idden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idden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0" hidden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 hidden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idden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idden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idden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idden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idden="1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idden="1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idden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idden="1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idden="1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idden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idden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idden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idden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 hidden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idden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idden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idden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idden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idden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idden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idden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idden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idden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idden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idden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idden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idden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idden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idden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idden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idden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idden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idden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idden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idden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idden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idden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idden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idden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idden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116</v>
      </c>
      <c r="B1" s="36" t="s" vm="1">
        <v>175</v>
      </c>
    </row>
    <row r="2" spans="1:14">
      <c r="A2" s="36" t="s">
        <v>115</v>
      </c>
      <c r="B2" s="36" t="s">
        <v>176</v>
      </c>
    </row>
    <row r="3" spans="1:14">
      <c r="A3" s="36" t="s">
        <v>117</v>
      </c>
      <c r="B3" s="36" t="s">
        <v>177</v>
      </c>
    </row>
    <row r="4" spans="1:14">
      <c r="A4" s="36" t="s">
        <v>118</v>
      </c>
      <c r="B4" s="36">
        <v>2112</v>
      </c>
    </row>
    <row r="5" spans="1:14" s="3" customFormat="1">
      <c r="A5" s="37" t="s">
        <v>92</v>
      </c>
      <c r="B5" s="39" t="s">
        <v>33</v>
      </c>
      <c r="C5" s="39" t="s">
        <v>14</v>
      </c>
      <c r="D5" s="39" t="s">
        <v>15</v>
      </c>
      <c r="E5" s="39" t="s">
        <v>41</v>
      </c>
      <c r="F5" s="39" t="s">
        <v>79</v>
      </c>
      <c r="G5" s="39" t="s">
        <v>38</v>
      </c>
      <c r="H5" s="39" t="s">
        <v>87</v>
      </c>
      <c r="I5" s="39" t="s">
        <v>119</v>
      </c>
      <c r="J5" s="41" t="s">
        <v>120</v>
      </c>
    </row>
    <row r="6" spans="1:14" s="3" customFormat="1">
      <c r="A6" s="107" t="s">
        <v>626</v>
      </c>
      <c r="B6" s="108" t="s">
        <v>626</v>
      </c>
      <c r="C6" s="108" t="s">
        <v>626</v>
      </c>
      <c r="D6" s="108" t="s">
        <v>626</v>
      </c>
      <c r="E6" s="12" t="s">
        <v>19</v>
      </c>
      <c r="F6" s="108" t="s">
        <v>626</v>
      </c>
      <c r="G6" s="12" t="s">
        <v>19</v>
      </c>
      <c r="H6" s="12" t="s">
        <v>154</v>
      </c>
      <c r="I6" s="26" t="s">
        <v>19</v>
      </c>
      <c r="J6" s="13" t="s">
        <v>19</v>
      </c>
    </row>
    <row r="7" spans="1:14" s="4" customFormat="1" ht="20.25">
      <c r="A7" s="109" t="s">
        <v>626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84" t="s">
        <v>620</v>
      </c>
      <c r="B8" s="110" t="s">
        <v>626</v>
      </c>
      <c r="C8" s="110" t="s">
        <v>626</v>
      </c>
      <c r="D8" s="110" t="s">
        <v>626</v>
      </c>
      <c r="E8" s="110" t="s">
        <v>626</v>
      </c>
      <c r="F8" s="110" t="s">
        <v>626</v>
      </c>
      <c r="G8" s="110" t="s">
        <v>626</v>
      </c>
      <c r="H8" s="76">
        <v>0</v>
      </c>
      <c r="I8" s="91">
        <v>0</v>
      </c>
      <c r="J8" s="91">
        <v>0</v>
      </c>
      <c r="N8" s="1"/>
    </row>
    <row r="9" spans="1:14" hidden="1">
      <c r="A9" s="90"/>
      <c r="B9" s="57"/>
      <c r="C9" s="57"/>
      <c r="D9" s="57"/>
      <c r="E9" s="57"/>
      <c r="F9" s="57"/>
      <c r="G9" s="57"/>
      <c r="H9" s="76"/>
      <c r="I9" s="91"/>
      <c r="J9" s="91"/>
    </row>
    <row r="10" spans="1:14" hidden="1">
      <c r="A10" s="56"/>
      <c r="B10" s="57"/>
      <c r="C10" s="57"/>
      <c r="D10" s="57"/>
      <c r="E10" s="69"/>
      <c r="F10" s="68"/>
      <c r="G10" s="69"/>
      <c r="H10" s="65"/>
      <c r="I10" s="93"/>
      <c r="J10" s="93"/>
    </row>
    <row r="11" spans="1:14" hidden="1">
      <c r="A11" s="92"/>
      <c r="B11" s="57"/>
      <c r="C11" s="57"/>
      <c r="D11" s="57"/>
      <c r="E11" s="57"/>
      <c r="F11" s="57"/>
      <c r="G11" s="57"/>
      <c r="H11" s="76"/>
      <c r="I11" s="91"/>
      <c r="J11" s="91"/>
    </row>
    <row r="12" spans="1:14" hidden="1">
      <c r="A12" s="56"/>
      <c r="B12" s="57"/>
      <c r="C12" s="57"/>
      <c r="D12" s="57"/>
      <c r="E12" s="69"/>
      <c r="F12" s="68"/>
      <c r="G12" s="69"/>
      <c r="H12" s="65"/>
      <c r="I12" s="93"/>
      <c r="J12" s="93"/>
    </row>
    <row r="13" spans="1:14" hidden="1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4" hidden="1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4" hidden="1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4" hidden="1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idden="1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hidden="1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hidden="1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hidden="1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idden="1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idden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idden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idden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idden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hidden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idden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idden="1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idden="1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hidden="1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0" hidden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idden="1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0" hidden="1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0" hidden="1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0" hidden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idden="1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idden="1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idden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0" hidden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0" hidden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idden="1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 hidden="1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hidden="1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idden="1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idden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idden="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idden="1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idden="1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idden="1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idden="1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idden="1">
      <c r="A51" s="57"/>
      <c r="B51" s="57"/>
      <c r="C51" s="57"/>
      <c r="D51" s="57"/>
      <c r="E51" s="57"/>
      <c r="F51" s="57"/>
      <c r="G51" s="57"/>
      <c r="H51" s="57"/>
      <c r="I51" s="57"/>
      <c r="J51" s="57"/>
    </row>
    <row r="52" spans="1:10" hidden="1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0" hidden="1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idden="1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idden="1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idden="1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idden="1">
      <c r="A57" s="57"/>
      <c r="B57" s="57"/>
      <c r="C57" s="57"/>
      <c r="D57" s="57"/>
      <c r="E57" s="57"/>
      <c r="F57" s="57"/>
      <c r="G57" s="57"/>
      <c r="H57" s="57"/>
      <c r="I57" s="57"/>
      <c r="J57" s="57"/>
    </row>
    <row r="58" spans="1:10" hidden="1">
      <c r="A58" s="57"/>
      <c r="B58" s="57"/>
      <c r="C58" s="57"/>
      <c r="D58" s="57"/>
      <c r="E58" s="57"/>
      <c r="F58" s="57"/>
      <c r="G58" s="57"/>
      <c r="H58" s="57"/>
      <c r="I58" s="57"/>
      <c r="J58" s="57"/>
    </row>
    <row r="59" spans="1:10" hidden="1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idden="1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idden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idden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idden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idden="1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idden="1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idden="1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idden="1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idden="1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idden="1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idden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idden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idden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0" hidden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0" hidden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idden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idden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idden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idden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idden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idden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idden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idden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idden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idden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idden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idden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idden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idden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0" hidden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idden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idden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idden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idden="1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idden="1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idden="1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idden="1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idden="1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idden="1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idden="1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1:10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1:10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116</v>
      </c>
      <c r="B1" s="36" t="s" vm="1">
        <v>175</v>
      </c>
    </row>
    <row r="2" spans="1:5">
      <c r="A2" s="36" t="s">
        <v>115</v>
      </c>
      <c r="B2" s="36" t="s">
        <v>176</v>
      </c>
    </row>
    <row r="3" spans="1:5">
      <c r="A3" s="36" t="s">
        <v>117</v>
      </c>
      <c r="B3" s="36" t="s">
        <v>177</v>
      </c>
    </row>
    <row r="4" spans="1:5">
      <c r="A4" s="36" t="s">
        <v>118</v>
      </c>
      <c r="B4" s="36">
        <v>2112</v>
      </c>
    </row>
    <row r="5" spans="1:5" s="3" customFormat="1">
      <c r="A5" s="37" t="s">
        <v>92</v>
      </c>
      <c r="B5" s="42" t="s">
        <v>84</v>
      </c>
      <c r="C5" s="43" t="s">
        <v>83</v>
      </c>
    </row>
    <row r="6" spans="1:5" s="3" customFormat="1">
      <c r="A6" s="107" t="s">
        <v>626</v>
      </c>
      <c r="B6" s="26" t="s">
        <v>154</v>
      </c>
      <c r="C6" s="13" t="s">
        <v>21</v>
      </c>
    </row>
    <row r="7" spans="1:5" s="4" customFormat="1" ht="20.25">
      <c r="A7" s="109" t="s">
        <v>626</v>
      </c>
      <c r="B7" s="14" t="s">
        <v>0</v>
      </c>
      <c r="C7" s="15" t="s">
        <v>1</v>
      </c>
    </row>
    <row r="8" spans="1:5" s="4" customFormat="1" ht="20.25">
      <c r="A8" s="84" t="s">
        <v>621</v>
      </c>
      <c r="B8" s="85">
        <v>0</v>
      </c>
      <c r="C8" s="110" t="s">
        <v>626</v>
      </c>
    </row>
    <row r="9" spans="1:5" hidden="1">
      <c r="A9" s="83"/>
      <c r="B9" s="57"/>
      <c r="C9" s="57"/>
    </row>
    <row r="10" spans="1:5" hidden="1">
      <c r="A10" s="83"/>
      <c r="B10" s="57"/>
      <c r="C10" s="57"/>
      <c r="D10" s="3"/>
      <c r="E10" s="3"/>
    </row>
    <row r="11" spans="1:5" hidden="1">
      <c r="A11" s="57"/>
      <c r="B11" s="57"/>
      <c r="C11" s="57"/>
      <c r="D11" s="3"/>
      <c r="E11" s="3"/>
    </row>
    <row r="12" spans="1:5" hidden="1">
      <c r="A12" s="57"/>
      <c r="B12" s="57"/>
      <c r="C12" s="57"/>
    </row>
    <row r="13" spans="1:5" hidden="1">
      <c r="A13" s="57"/>
      <c r="B13" s="57"/>
      <c r="C13" s="57"/>
      <c r="D13" s="3"/>
      <c r="E13" s="3"/>
    </row>
    <row r="14" spans="1:5" hidden="1">
      <c r="A14" s="57"/>
      <c r="B14" s="57"/>
      <c r="C14" s="57"/>
      <c r="D14" s="3"/>
      <c r="E14" s="3"/>
    </row>
    <row r="15" spans="1:5" hidden="1">
      <c r="A15" s="57"/>
      <c r="B15" s="57"/>
      <c r="C15" s="57"/>
    </row>
    <row r="16" spans="1:5" hidden="1">
      <c r="A16" s="57"/>
      <c r="B16" s="57"/>
      <c r="C16" s="57"/>
    </row>
    <row r="17" spans="1:3" hidden="1">
      <c r="A17" s="57"/>
      <c r="B17" s="57"/>
      <c r="C17" s="57"/>
    </row>
    <row r="18" spans="1:3" hidden="1">
      <c r="A18" s="57"/>
      <c r="B18" s="57"/>
      <c r="C18" s="57"/>
    </row>
    <row r="19" spans="1:3" hidden="1">
      <c r="A19" s="57"/>
      <c r="B19" s="57"/>
      <c r="C19" s="57"/>
    </row>
    <row r="20" spans="1:3" hidden="1">
      <c r="A20" s="57"/>
      <c r="B20" s="57"/>
      <c r="C20" s="57"/>
    </row>
    <row r="21" spans="1:3" hidden="1">
      <c r="A21" s="57"/>
      <c r="B21" s="57"/>
      <c r="C21" s="57"/>
    </row>
    <row r="22" spans="1:3" hidden="1">
      <c r="A22" s="57"/>
      <c r="B22" s="57"/>
      <c r="C22" s="57"/>
    </row>
    <row r="23" spans="1:3" hidden="1">
      <c r="A23" s="57"/>
      <c r="B23" s="57"/>
      <c r="C23" s="57"/>
    </row>
    <row r="24" spans="1:3" hidden="1">
      <c r="A24" s="57"/>
      <c r="B24" s="57"/>
      <c r="C24" s="57"/>
    </row>
    <row r="25" spans="1:3" hidden="1">
      <c r="A25" s="57"/>
      <c r="B25" s="57"/>
      <c r="C25" s="57"/>
    </row>
    <row r="26" spans="1:3" hidden="1">
      <c r="A26" s="57"/>
      <c r="B26" s="57"/>
      <c r="C26" s="57"/>
    </row>
    <row r="27" spans="1:3" hidden="1">
      <c r="A27" s="57"/>
      <c r="B27" s="57"/>
      <c r="C27" s="57"/>
    </row>
    <row r="28" spans="1:3" hidden="1">
      <c r="A28" s="57"/>
      <c r="B28" s="57"/>
      <c r="C28" s="57"/>
    </row>
    <row r="29" spans="1:3" hidden="1">
      <c r="A29" s="57"/>
      <c r="B29" s="57"/>
      <c r="C29" s="57"/>
    </row>
    <row r="30" spans="1:3" hidden="1">
      <c r="A30" s="57"/>
      <c r="B30" s="57"/>
      <c r="C30" s="57"/>
    </row>
    <row r="31" spans="1:3" hidden="1">
      <c r="A31" s="57"/>
      <c r="B31" s="57"/>
      <c r="C31" s="57"/>
    </row>
    <row r="32" spans="1:3" hidden="1">
      <c r="A32" s="57"/>
      <c r="B32" s="57"/>
      <c r="C32" s="57"/>
    </row>
    <row r="33" spans="1:3" hidden="1">
      <c r="A33" s="57"/>
      <c r="B33" s="57"/>
      <c r="C33" s="57"/>
    </row>
    <row r="34" spans="1:3" hidden="1">
      <c r="A34" s="57"/>
      <c r="B34" s="57"/>
      <c r="C34" s="57"/>
    </row>
    <row r="35" spans="1:3" hidden="1">
      <c r="A35" s="57"/>
      <c r="B35" s="57"/>
      <c r="C35" s="57"/>
    </row>
    <row r="36" spans="1:3" hidden="1">
      <c r="A36" s="57"/>
      <c r="B36" s="57"/>
      <c r="C36" s="57"/>
    </row>
    <row r="37" spans="1:3" hidden="1">
      <c r="A37" s="57"/>
      <c r="B37" s="57"/>
      <c r="C37" s="57"/>
    </row>
    <row r="38" spans="1:3" hidden="1">
      <c r="A38" s="57"/>
      <c r="B38" s="57"/>
      <c r="C38" s="57"/>
    </row>
    <row r="39" spans="1:3" hidden="1">
      <c r="A39" s="57"/>
      <c r="B39" s="57"/>
      <c r="C39" s="57"/>
    </row>
    <row r="40" spans="1:3" hidden="1">
      <c r="A40" s="57"/>
      <c r="B40" s="57"/>
      <c r="C40" s="57"/>
    </row>
    <row r="41" spans="1:3" hidden="1">
      <c r="A41" s="57"/>
      <c r="B41" s="57"/>
      <c r="C41" s="57"/>
    </row>
    <row r="42" spans="1:3" hidden="1">
      <c r="A42" s="57"/>
      <c r="B42" s="57"/>
      <c r="C42" s="57"/>
    </row>
    <row r="43" spans="1:3" hidden="1">
      <c r="A43" s="57"/>
      <c r="B43" s="57"/>
      <c r="C43" s="57"/>
    </row>
    <row r="44" spans="1:3" hidden="1">
      <c r="A44" s="57"/>
      <c r="B44" s="57"/>
      <c r="C44" s="57"/>
    </row>
    <row r="45" spans="1:3" hidden="1">
      <c r="A45" s="57"/>
      <c r="B45" s="57"/>
      <c r="C45" s="57"/>
    </row>
    <row r="46" spans="1:3" hidden="1">
      <c r="A46" s="57"/>
      <c r="B46" s="57"/>
      <c r="C46" s="57"/>
    </row>
    <row r="47" spans="1:3" hidden="1">
      <c r="A47" s="57"/>
      <c r="B47" s="57"/>
      <c r="C47" s="57"/>
    </row>
    <row r="48" spans="1:3" hidden="1">
      <c r="A48" s="57"/>
      <c r="B48" s="57"/>
      <c r="C48" s="57"/>
    </row>
    <row r="49" spans="1:3" hidden="1">
      <c r="A49" s="57"/>
      <c r="B49" s="57"/>
      <c r="C49" s="57"/>
    </row>
    <row r="50" spans="1:3" hidden="1">
      <c r="A50" s="57"/>
      <c r="B50" s="57"/>
      <c r="C50" s="57"/>
    </row>
    <row r="51" spans="1:3" hidden="1">
      <c r="A51" s="57"/>
      <c r="B51" s="57"/>
      <c r="C51" s="57"/>
    </row>
    <row r="52" spans="1:3" hidden="1">
      <c r="A52" s="57"/>
      <c r="B52" s="57"/>
      <c r="C52" s="57"/>
    </row>
    <row r="53" spans="1:3" hidden="1">
      <c r="A53" s="57"/>
      <c r="B53" s="57"/>
      <c r="C53" s="57"/>
    </row>
    <row r="54" spans="1:3" hidden="1">
      <c r="A54" s="57"/>
      <c r="B54" s="57"/>
      <c r="C54" s="57"/>
    </row>
    <row r="55" spans="1:3" hidden="1">
      <c r="A55" s="57"/>
      <c r="B55" s="57"/>
      <c r="C55" s="57"/>
    </row>
    <row r="56" spans="1:3" hidden="1">
      <c r="A56" s="57"/>
      <c r="B56" s="57"/>
      <c r="C56" s="57"/>
    </row>
    <row r="57" spans="1:3" hidden="1">
      <c r="A57" s="57"/>
      <c r="B57" s="57"/>
      <c r="C57" s="57"/>
    </row>
    <row r="58" spans="1:3" hidden="1">
      <c r="A58" s="57"/>
      <c r="B58" s="57"/>
      <c r="C58" s="57"/>
    </row>
    <row r="59" spans="1:3" hidden="1">
      <c r="A59" s="57"/>
      <c r="B59" s="57"/>
      <c r="C59" s="57"/>
    </row>
    <row r="60" spans="1:3" hidden="1">
      <c r="A60" s="57"/>
      <c r="B60" s="57"/>
      <c r="C60" s="57"/>
    </row>
    <row r="61" spans="1:3" hidden="1">
      <c r="A61" s="57"/>
      <c r="B61" s="57"/>
      <c r="C61" s="57"/>
    </row>
    <row r="62" spans="1:3" hidden="1">
      <c r="A62" s="57"/>
      <c r="B62" s="57"/>
      <c r="C62" s="57"/>
    </row>
    <row r="63" spans="1:3" hidden="1">
      <c r="A63" s="57"/>
      <c r="B63" s="57"/>
      <c r="C63" s="57"/>
    </row>
    <row r="64" spans="1:3" hidden="1">
      <c r="A64" s="57"/>
      <c r="B64" s="57"/>
      <c r="C64" s="57"/>
    </row>
    <row r="65" spans="1:3" hidden="1">
      <c r="A65" s="57"/>
      <c r="B65" s="57"/>
      <c r="C65" s="57"/>
    </row>
    <row r="66" spans="1:3" hidden="1">
      <c r="A66" s="57"/>
      <c r="B66" s="57"/>
      <c r="C66" s="57"/>
    </row>
    <row r="67" spans="1:3" hidden="1">
      <c r="A67" s="57"/>
      <c r="B67" s="57"/>
      <c r="C67" s="57"/>
    </row>
    <row r="68" spans="1:3" hidden="1">
      <c r="A68" s="57"/>
      <c r="B68" s="57"/>
      <c r="C68" s="57"/>
    </row>
    <row r="69" spans="1:3" hidden="1">
      <c r="A69" s="57"/>
      <c r="B69" s="57"/>
      <c r="C69" s="57"/>
    </row>
    <row r="70" spans="1:3" hidden="1">
      <c r="A70" s="57"/>
      <c r="B70" s="57"/>
      <c r="C70" s="57"/>
    </row>
    <row r="71" spans="1:3" hidden="1">
      <c r="A71" s="57"/>
      <c r="B71" s="57"/>
      <c r="C71" s="57"/>
    </row>
    <row r="72" spans="1:3" hidden="1">
      <c r="A72" s="57"/>
      <c r="B72" s="57"/>
      <c r="C72" s="57"/>
    </row>
    <row r="73" spans="1:3" hidden="1">
      <c r="A73" s="57"/>
      <c r="B73" s="57"/>
      <c r="C73" s="57"/>
    </row>
    <row r="74" spans="1:3" hidden="1">
      <c r="A74" s="57"/>
      <c r="B74" s="57"/>
      <c r="C74" s="57"/>
    </row>
    <row r="75" spans="1:3" hidden="1">
      <c r="A75" s="57"/>
      <c r="B75" s="57"/>
      <c r="C75" s="57"/>
    </row>
    <row r="76" spans="1:3" hidden="1">
      <c r="A76" s="57"/>
      <c r="B76" s="57"/>
      <c r="C76" s="57"/>
    </row>
    <row r="77" spans="1:3" hidden="1">
      <c r="A77" s="57"/>
      <c r="B77" s="57"/>
      <c r="C77" s="57"/>
    </row>
    <row r="78" spans="1:3" hidden="1">
      <c r="A78" s="57"/>
      <c r="B78" s="57"/>
      <c r="C78" s="57"/>
    </row>
    <row r="79" spans="1:3" hidden="1">
      <c r="A79" s="57"/>
      <c r="B79" s="57"/>
      <c r="C79" s="57"/>
    </row>
    <row r="80" spans="1:3" hidden="1">
      <c r="A80" s="57"/>
      <c r="B80" s="57"/>
      <c r="C80" s="57"/>
    </row>
    <row r="81" spans="1:3" hidden="1">
      <c r="A81" s="57"/>
      <c r="B81" s="57"/>
      <c r="C81" s="57"/>
    </row>
    <row r="82" spans="1:3" hidden="1">
      <c r="A82" s="57"/>
      <c r="B82" s="57"/>
      <c r="C82" s="57"/>
    </row>
    <row r="83" spans="1:3" hidden="1">
      <c r="A83" s="57"/>
      <c r="B83" s="57"/>
      <c r="C83" s="57"/>
    </row>
    <row r="84" spans="1:3" hidden="1">
      <c r="A84" s="57"/>
      <c r="B84" s="57"/>
      <c r="C84" s="57"/>
    </row>
    <row r="85" spans="1:3" hidden="1">
      <c r="A85" s="57"/>
      <c r="B85" s="57"/>
      <c r="C85" s="57"/>
    </row>
    <row r="86" spans="1:3" hidden="1">
      <c r="A86" s="57"/>
      <c r="B86" s="57"/>
      <c r="C86" s="57"/>
    </row>
    <row r="87" spans="1:3" hidden="1">
      <c r="A87" s="57"/>
      <c r="B87" s="57"/>
      <c r="C87" s="57"/>
    </row>
    <row r="88" spans="1:3" hidden="1">
      <c r="A88" s="57"/>
      <c r="B88" s="57"/>
      <c r="C88" s="57"/>
    </row>
    <row r="89" spans="1:3" hidden="1">
      <c r="A89" s="57"/>
      <c r="B89" s="57"/>
      <c r="C89" s="57"/>
    </row>
    <row r="90" spans="1:3" hidden="1">
      <c r="A90" s="57"/>
      <c r="B90" s="57"/>
      <c r="C90" s="57"/>
    </row>
    <row r="91" spans="1:3" hidden="1">
      <c r="A91" s="57"/>
      <c r="B91" s="57"/>
      <c r="C91" s="57"/>
    </row>
    <row r="92" spans="1:3" hidden="1">
      <c r="A92" s="57"/>
      <c r="B92" s="57"/>
      <c r="C92" s="57"/>
    </row>
    <row r="93" spans="1:3" hidden="1">
      <c r="A93" s="57"/>
      <c r="B93" s="57"/>
      <c r="C93" s="57"/>
    </row>
    <row r="94" spans="1:3" hidden="1">
      <c r="A94" s="57"/>
      <c r="B94" s="57"/>
      <c r="C94" s="57"/>
    </row>
    <row r="95" spans="1:3" hidden="1">
      <c r="A95" s="57"/>
      <c r="B95" s="57"/>
      <c r="C95" s="57"/>
    </row>
    <row r="96" spans="1:3" hidden="1">
      <c r="A96" s="57"/>
      <c r="B96" s="57"/>
      <c r="C96" s="57"/>
    </row>
    <row r="97" spans="1:3" hidden="1">
      <c r="A97" s="57"/>
      <c r="B97" s="57"/>
      <c r="C97" s="57"/>
    </row>
    <row r="98" spans="1:3" hidden="1">
      <c r="A98" s="57"/>
      <c r="B98" s="57"/>
      <c r="C98" s="57"/>
    </row>
    <row r="99" spans="1:3" hidden="1">
      <c r="A99" s="57"/>
      <c r="B99" s="57"/>
      <c r="C99" s="57"/>
    </row>
    <row r="100" spans="1:3" hidden="1">
      <c r="A100" s="57"/>
      <c r="B100" s="57"/>
      <c r="C100" s="57"/>
    </row>
    <row r="101" spans="1:3" hidden="1">
      <c r="A101" s="57"/>
      <c r="B101" s="57"/>
      <c r="C101" s="57"/>
    </row>
    <row r="102" spans="1:3" hidden="1">
      <c r="A102" s="57"/>
      <c r="B102" s="57"/>
      <c r="C102" s="57"/>
    </row>
    <row r="103" spans="1:3" hidden="1">
      <c r="A103" s="57"/>
      <c r="B103" s="57"/>
      <c r="C103" s="57"/>
    </row>
    <row r="104" spans="1:3" hidden="1">
      <c r="A104" s="57"/>
      <c r="B104" s="57"/>
      <c r="C104" s="57"/>
    </row>
    <row r="105" spans="1:3" hidden="1">
      <c r="A105" s="57"/>
      <c r="B105" s="57"/>
      <c r="C105" s="57"/>
    </row>
    <row r="106" spans="1:3" hidden="1">
      <c r="A106" s="57"/>
      <c r="B106" s="57"/>
      <c r="C106" s="57"/>
    </row>
    <row r="107" spans="1:3" hidden="1">
      <c r="A107" s="57"/>
      <c r="B107" s="57"/>
      <c r="C107" s="57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9.5703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116</v>
      </c>
      <c r="B1" s="36" t="s" vm="1">
        <v>175</v>
      </c>
    </row>
    <row r="2" spans="1:15">
      <c r="A2" s="36" t="s">
        <v>115</v>
      </c>
      <c r="B2" s="36" t="s">
        <v>176</v>
      </c>
    </row>
    <row r="3" spans="1:15">
      <c r="A3" s="36" t="s">
        <v>117</v>
      </c>
      <c r="B3" s="36" t="s">
        <v>177</v>
      </c>
    </row>
    <row r="4" spans="1:15">
      <c r="A4" s="36" t="s">
        <v>118</v>
      </c>
      <c r="B4" s="36">
        <v>2112</v>
      </c>
    </row>
    <row r="5" spans="1:15" s="3" customFormat="1">
      <c r="A5" s="37" t="s">
        <v>92</v>
      </c>
      <c r="B5" s="38" t="s">
        <v>33</v>
      </c>
      <c r="C5" s="38" t="s">
        <v>45</v>
      </c>
      <c r="D5" s="38" t="s">
        <v>14</v>
      </c>
      <c r="E5" s="38" t="s">
        <v>46</v>
      </c>
      <c r="F5" s="38" t="s">
        <v>80</v>
      </c>
      <c r="G5" s="38" t="s">
        <v>17</v>
      </c>
      <c r="H5" s="38" t="s">
        <v>79</v>
      </c>
      <c r="I5" s="38" t="s">
        <v>16</v>
      </c>
      <c r="J5" s="38" t="s">
        <v>138</v>
      </c>
      <c r="K5" s="38" t="s">
        <v>156</v>
      </c>
      <c r="L5" s="38" t="s">
        <v>139</v>
      </c>
      <c r="M5" s="38" t="s">
        <v>42</v>
      </c>
      <c r="N5" s="38" t="s">
        <v>119</v>
      </c>
      <c r="O5" s="40" t="s">
        <v>121</v>
      </c>
    </row>
    <row r="6" spans="1:15" s="3" customFormat="1">
      <c r="A6" s="107" t="s">
        <v>626</v>
      </c>
      <c r="B6" s="108" t="s">
        <v>626</v>
      </c>
      <c r="C6" s="108" t="s">
        <v>626</v>
      </c>
      <c r="D6" s="108" t="s">
        <v>626</v>
      </c>
      <c r="E6" s="108" t="s">
        <v>626</v>
      </c>
      <c r="F6" s="26" t="s">
        <v>21</v>
      </c>
      <c r="G6" s="26" t="s">
        <v>20</v>
      </c>
      <c r="H6" s="108" t="s">
        <v>626</v>
      </c>
      <c r="I6" s="26" t="s">
        <v>19</v>
      </c>
      <c r="J6" s="26" t="s">
        <v>19</v>
      </c>
      <c r="K6" s="26" t="s">
        <v>158</v>
      </c>
      <c r="L6" s="26" t="s">
        <v>154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9" t="s">
        <v>626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4" t="s">
        <v>622</v>
      </c>
      <c r="B8" s="110" t="s">
        <v>626</v>
      </c>
      <c r="C8" s="110" t="s">
        <v>626</v>
      </c>
      <c r="D8" s="110" t="s">
        <v>626</v>
      </c>
      <c r="E8" s="110" t="s">
        <v>626</v>
      </c>
      <c r="F8" s="110" t="s">
        <v>626</v>
      </c>
      <c r="G8" s="110" t="s">
        <v>626</v>
      </c>
      <c r="H8" s="110" t="s">
        <v>626</v>
      </c>
      <c r="I8" s="110" t="s">
        <v>626</v>
      </c>
      <c r="J8" s="110" t="s">
        <v>626</v>
      </c>
      <c r="K8" s="110" t="s">
        <v>626</v>
      </c>
      <c r="L8" s="85">
        <v>0</v>
      </c>
      <c r="M8" s="110" t="s">
        <v>626</v>
      </c>
      <c r="N8" s="86">
        <v>0</v>
      </c>
      <c r="O8" s="86">
        <v>0</v>
      </c>
    </row>
    <row r="9" spans="1:15">
      <c r="A9" s="87" t="s">
        <v>166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110" t="s">
        <v>626</v>
      </c>
      <c r="N9" s="110" t="s">
        <v>626</v>
      </c>
      <c r="O9" s="110" t="s">
        <v>626</v>
      </c>
    </row>
    <row r="10" spans="1:15">
      <c r="A10" s="87" t="s">
        <v>88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  <c r="O10" s="110" t="s">
        <v>626</v>
      </c>
    </row>
    <row r="11" spans="1:15">
      <c r="A11" s="87" t="s">
        <v>157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  <c r="O11" s="110" t="s">
        <v>626</v>
      </c>
    </row>
    <row r="12" spans="1:15" hidden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5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5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5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15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15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5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5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1:15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1:15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1:15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  <row r="60" spans="1:15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</row>
    <row r="61" spans="1:15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</row>
    <row r="62" spans="1:15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spans="1:15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  <row r="64" spans="1:15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spans="1:15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1:15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</row>
    <row r="67" spans="1:15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</row>
    <row r="68" spans="1:15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</row>
    <row r="69" spans="1:15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</row>
    <row r="70" spans="1:15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1:15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5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1:15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  <row r="75" spans="1:15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1:15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1:15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5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spans="1:15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</row>
    <row r="81" spans="1:15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</row>
    <row r="82" spans="1:15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</row>
    <row r="83" spans="1:15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</row>
    <row r="84" spans="1:15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</row>
    <row r="85" spans="1:15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</row>
    <row r="86" spans="1:15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</row>
    <row r="87" spans="1:15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</row>
    <row r="88" spans="1:15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</row>
    <row r="89" spans="1:15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</row>
    <row r="90" spans="1:15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</row>
    <row r="91" spans="1:15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</row>
    <row r="93" spans="1:15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</row>
    <row r="94" spans="1:15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</row>
    <row r="95" spans="1:15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8" spans="1:15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</row>
    <row r="99" spans="1:15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1:15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</row>
    <row r="101" spans="1:15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15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</row>
    <row r="103" spans="1:15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</row>
    <row r="104" spans="1:15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</row>
    <row r="105" spans="1:15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</row>
    <row r="106" spans="1:15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</row>
    <row r="107" spans="1:15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5703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116</v>
      </c>
      <c r="B1" s="36" t="s" vm="1">
        <v>175</v>
      </c>
    </row>
    <row r="2" spans="1:15">
      <c r="A2" s="36" t="s">
        <v>115</v>
      </c>
      <c r="B2" s="36" t="s">
        <v>176</v>
      </c>
    </row>
    <row r="3" spans="1:15">
      <c r="A3" s="36" t="s">
        <v>117</v>
      </c>
      <c r="B3" s="36" t="s">
        <v>177</v>
      </c>
    </row>
    <row r="4" spans="1:15">
      <c r="A4" s="36" t="s">
        <v>118</v>
      </c>
      <c r="B4" s="36">
        <v>2112</v>
      </c>
    </row>
    <row r="5" spans="1:15" s="3" customFormat="1">
      <c r="A5" s="37" t="s">
        <v>92</v>
      </c>
      <c r="B5" s="38" t="s">
        <v>33</v>
      </c>
      <c r="C5" s="38" t="s">
        <v>45</v>
      </c>
      <c r="D5" s="38" t="s">
        <v>14</v>
      </c>
      <c r="E5" s="38" t="s">
        <v>46</v>
      </c>
      <c r="F5" s="38" t="s">
        <v>80</v>
      </c>
      <c r="G5" s="38" t="s">
        <v>17</v>
      </c>
      <c r="H5" s="38" t="s">
        <v>79</v>
      </c>
      <c r="I5" s="38" t="s">
        <v>16</v>
      </c>
      <c r="J5" s="38" t="s">
        <v>138</v>
      </c>
      <c r="K5" s="38" t="s">
        <v>151</v>
      </c>
      <c r="L5" s="38" t="s">
        <v>139</v>
      </c>
      <c r="M5" s="38" t="s">
        <v>42</v>
      </c>
      <c r="N5" s="38" t="s">
        <v>119</v>
      </c>
      <c r="O5" s="40" t="s">
        <v>121</v>
      </c>
    </row>
    <row r="6" spans="1:15" s="3" customFormat="1">
      <c r="A6" s="107" t="s">
        <v>626</v>
      </c>
      <c r="B6" s="108" t="s">
        <v>626</v>
      </c>
      <c r="C6" s="108" t="s">
        <v>626</v>
      </c>
      <c r="D6" s="108" t="s">
        <v>626</v>
      </c>
      <c r="E6" s="108" t="s">
        <v>626</v>
      </c>
      <c r="F6" s="26" t="s">
        <v>21</v>
      </c>
      <c r="G6" s="26" t="s">
        <v>20</v>
      </c>
      <c r="H6" s="108" t="s">
        <v>626</v>
      </c>
      <c r="I6" s="26" t="s">
        <v>19</v>
      </c>
      <c r="J6" s="26" t="s">
        <v>19</v>
      </c>
      <c r="K6" s="26" t="s">
        <v>158</v>
      </c>
      <c r="L6" s="26" t="s">
        <v>154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9" t="s">
        <v>626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4" t="s">
        <v>623</v>
      </c>
      <c r="B8" s="110" t="s">
        <v>626</v>
      </c>
      <c r="C8" s="110" t="s">
        <v>626</v>
      </c>
      <c r="D8" s="110" t="s">
        <v>626</v>
      </c>
      <c r="E8" s="110" t="s">
        <v>626</v>
      </c>
      <c r="F8" s="110" t="s">
        <v>626</v>
      </c>
      <c r="G8" s="110" t="s">
        <v>626</v>
      </c>
      <c r="H8" s="110" t="s">
        <v>626</v>
      </c>
      <c r="I8" s="110" t="s">
        <v>626</v>
      </c>
      <c r="J8" s="110" t="s">
        <v>626</v>
      </c>
      <c r="K8" s="110" t="s">
        <v>626</v>
      </c>
      <c r="L8" s="85">
        <v>0</v>
      </c>
      <c r="M8" s="110" t="s">
        <v>626</v>
      </c>
      <c r="N8" s="86">
        <v>0</v>
      </c>
      <c r="O8" s="86">
        <v>0</v>
      </c>
    </row>
    <row r="9" spans="1:15">
      <c r="A9" s="87" t="s">
        <v>166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110" t="s">
        <v>626</v>
      </c>
      <c r="N9" s="110" t="s">
        <v>626</v>
      </c>
      <c r="O9" s="110" t="s">
        <v>626</v>
      </c>
    </row>
    <row r="10" spans="1:15">
      <c r="A10" s="87" t="s">
        <v>88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  <c r="O10" s="110" t="s">
        <v>626</v>
      </c>
    </row>
    <row r="11" spans="1:15">
      <c r="A11" s="87" t="s">
        <v>157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  <c r="O11" s="110" t="s">
        <v>626</v>
      </c>
    </row>
    <row r="12" spans="1:15" hidden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5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5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5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15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15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5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5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1:15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1:15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1:15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  <row r="60" spans="1:15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</row>
    <row r="61" spans="1:15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</row>
    <row r="62" spans="1:15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spans="1:15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  <row r="64" spans="1:15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spans="1:15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1:15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</row>
    <row r="67" spans="1:15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</row>
    <row r="68" spans="1:15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</row>
    <row r="69" spans="1:15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</row>
    <row r="70" spans="1:15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1:15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5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1:15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  <row r="75" spans="1:15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1:15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1:15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5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spans="1:15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</row>
    <row r="81" spans="1:15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</row>
    <row r="82" spans="1:15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</row>
    <row r="83" spans="1:15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</row>
    <row r="84" spans="1:15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</row>
    <row r="85" spans="1:15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</row>
    <row r="86" spans="1:15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</row>
    <row r="87" spans="1:15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</row>
    <row r="88" spans="1:15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</row>
    <row r="89" spans="1:15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</row>
    <row r="90" spans="1:15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</row>
    <row r="91" spans="1:15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</row>
    <row r="93" spans="1:15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</row>
    <row r="94" spans="1:15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</row>
    <row r="95" spans="1:15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8" spans="1:15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</row>
    <row r="99" spans="1:15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1:15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</row>
    <row r="101" spans="1:15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15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</row>
    <row r="103" spans="1:15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</row>
    <row r="104" spans="1:15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</row>
    <row r="105" spans="1:15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</row>
    <row r="106" spans="1:15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</row>
    <row r="107" spans="1:15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9.5703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116</v>
      </c>
      <c r="B1" s="36" t="s" vm="1">
        <v>175</v>
      </c>
    </row>
    <row r="2" spans="1:15">
      <c r="A2" s="36" t="s">
        <v>115</v>
      </c>
      <c r="B2" s="36" t="s">
        <v>176</v>
      </c>
    </row>
    <row r="3" spans="1:15">
      <c r="A3" s="36" t="s">
        <v>117</v>
      </c>
      <c r="B3" s="36" t="s">
        <v>177</v>
      </c>
    </row>
    <row r="4" spans="1:15">
      <c r="A4" s="36" t="s">
        <v>118</v>
      </c>
      <c r="B4" s="36">
        <v>2112</v>
      </c>
    </row>
    <row r="5" spans="1:15" s="3" customFormat="1">
      <c r="A5" s="37" t="s">
        <v>92</v>
      </c>
      <c r="B5" s="38" t="s">
        <v>33</v>
      </c>
      <c r="C5" s="38" t="s">
        <v>45</v>
      </c>
      <c r="D5" s="38" t="s">
        <v>14</v>
      </c>
      <c r="E5" s="38" t="s">
        <v>46</v>
      </c>
      <c r="F5" s="38" t="s">
        <v>80</v>
      </c>
      <c r="G5" s="38" t="s">
        <v>17</v>
      </c>
      <c r="H5" s="38" t="s">
        <v>79</v>
      </c>
      <c r="I5" s="38" t="s">
        <v>16</v>
      </c>
      <c r="J5" s="38" t="s">
        <v>138</v>
      </c>
      <c r="K5" s="38" t="s">
        <v>151</v>
      </c>
      <c r="L5" s="38" t="s">
        <v>139</v>
      </c>
      <c r="M5" s="38" t="s">
        <v>42</v>
      </c>
      <c r="N5" s="38" t="s">
        <v>119</v>
      </c>
      <c r="O5" s="40" t="s">
        <v>121</v>
      </c>
    </row>
    <row r="6" spans="1:15" s="3" customFormat="1">
      <c r="A6" s="107" t="s">
        <v>626</v>
      </c>
      <c r="B6" s="108" t="s">
        <v>626</v>
      </c>
      <c r="C6" s="108" t="s">
        <v>626</v>
      </c>
      <c r="D6" s="108" t="s">
        <v>626</v>
      </c>
      <c r="E6" s="108" t="s">
        <v>626</v>
      </c>
      <c r="F6" s="26" t="s">
        <v>21</v>
      </c>
      <c r="G6" s="26" t="s">
        <v>20</v>
      </c>
      <c r="H6" s="108" t="s">
        <v>626</v>
      </c>
      <c r="I6" s="26" t="s">
        <v>19</v>
      </c>
      <c r="J6" s="26" t="s">
        <v>19</v>
      </c>
      <c r="K6" s="26" t="s">
        <v>158</v>
      </c>
      <c r="L6" s="26" t="s">
        <v>154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9" t="s">
        <v>626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4" t="s">
        <v>624</v>
      </c>
      <c r="B8" s="110" t="s">
        <v>626</v>
      </c>
      <c r="C8" s="110" t="s">
        <v>626</v>
      </c>
      <c r="D8" s="110" t="s">
        <v>626</v>
      </c>
      <c r="E8" s="110" t="s">
        <v>626</v>
      </c>
      <c r="F8" s="110" t="s">
        <v>626</v>
      </c>
      <c r="G8" s="110" t="s">
        <v>626</v>
      </c>
      <c r="H8" s="110" t="s">
        <v>626</v>
      </c>
      <c r="I8" s="110" t="s">
        <v>626</v>
      </c>
      <c r="J8" s="110" t="s">
        <v>626</v>
      </c>
      <c r="K8" s="110" t="s">
        <v>626</v>
      </c>
      <c r="L8" s="85">
        <v>0</v>
      </c>
      <c r="M8" s="110" t="s">
        <v>626</v>
      </c>
      <c r="N8" s="86">
        <v>0</v>
      </c>
      <c r="O8" s="86">
        <v>0</v>
      </c>
    </row>
    <row r="9" spans="1:15">
      <c r="A9" s="87" t="s">
        <v>166</v>
      </c>
      <c r="B9" s="110" t="s">
        <v>626</v>
      </c>
      <c r="C9" s="110" t="s">
        <v>626</v>
      </c>
      <c r="D9" s="110" t="s">
        <v>626</v>
      </c>
      <c r="E9" s="110" t="s">
        <v>626</v>
      </c>
      <c r="F9" s="110" t="s">
        <v>626</v>
      </c>
      <c r="G9" s="110" t="s">
        <v>626</v>
      </c>
      <c r="H9" s="110" t="s">
        <v>626</v>
      </c>
      <c r="I9" s="110" t="s">
        <v>626</v>
      </c>
      <c r="J9" s="110" t="s">
        <v>626</v>
      </c>
      <c r="K9" s="110" t="s">
        <v>626</v>
      </c>
      <c r="L9" s="110" t="s">
        <v>626</v>
      </c>
      <c r="M9" s="110" t="s">
        <v>626</v>
      </c>
      <c r="N9" s="110" t="s">
        <v>626</v>
      </c>
      <c r="O9" s="110" t="s">
        <v>626</v>
      </c>
    </row>
    <row r="10" spans="1:15">
      <c r="A10" s="87" t="s">
        <v>88</v>
      </c>
      <c r="B10" s="110" t="s">
        <v>626</v>
      </c>
      <c r="C10" s="110" t="s">
        <v>626</v>
      </c>
      <c r="D10" s="110" t="s">
        <v>626</v>
      </c>
      <c r="E10" s="110" t="s">
        <v>626</v>
      </c>
      <c r="F10" s="110" t="s">
        <v>626</v>
      </c>
      <c r="G10" s="110" t="s">
        <v>626</v>
      </c>
      <c r="H10" s="110" t="s">
        <v>626</v>
      </c>
      <c r="I10" s="110" t="s">
        <v>626</v>
      </c>
      <c r="J10" s="110" t="s">
        <v>626</v>
      </c>
      <c r="K10" s="110" t="s">
        <v>626</v>
      </c>
      <c r="L10" s="110" t="s">
        <v>626</v>
      </c>
      <c r="M10" s="110" t="s">
        <v>626</v>
      </c>
      <c r="N10" s="110" t="s">
        <v>626</v>
      </c>
      <c r="O10" s="110" t="s">
        <v>626</v>
      </c>
    </row>
    <row r="11" spans="1:15">
      <c r="A11" s="87" t="s">
        <v>157</v>
      </c>
      <c r="B11" s="110" t="s">
        <v>626</v>
      </c>
      <c r="C11" s="110" t="s">
        <v>626</v>
      </c>
      <c r="D11" s="110" t="s">
        <v>626</v>
      </c>
      <c r="E11" s="110" t="s">
        <v>626</v>
      </c>
      <c r="F11" s="110" t="s">
        <v>626</v>
      </c>
      <c r="G11" s="110" t="s">
        <v>626</v>
      </c>
      <c r="H11" s="110" t="s">
        <v>626</v>
      </c>
      <c r="I11" s="110" t="s">
        <v>626</v>
      </c>
      <c r="J11" s="110" t="s">
        <v>626</v>
      </c>
      <c r="K11" s="110" t="s">
        <v>626</v>
      </c>
      <c r="L11" s="110" t="s">
        <v>626</v>
      </c>
      <c r="M11" s="110" t="s">
        <v>626</v>
      </c>
      <c r="N11" s="110" t="s">
        <v>626</v>
      </c>
      <c r="O11" s="110" t="s">
        <v>626</v>
      </c>
    </row>
    <row r="12" spans="1:15" hidden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idden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hidden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hidden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hidden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idden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idden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idden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idden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idden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idden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idden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hidden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idden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hidden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idden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idden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idden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idden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idden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idden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idden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idden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idden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5" hidden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hidden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idden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idden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idden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idden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hidden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idden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 hidden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hidden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 hidden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5" hidden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5" hidden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1:15" hidden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hidden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idden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hidden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hidden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15" hidden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5" hidden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1:15" hidden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1:15" hidden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1:15" hidden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1:15" hidden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  <row r="60" spans="1:15" hidden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</row>
    <row r="61" spans="1:15" hidden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</row>
    <row r="62" spans="1:15" hidden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spans="1:15" hidden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  <row r="64" spans="1:15" hidden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spans="1:15" hidden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1:15" hidden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</row>
    <row r="67" spans="1:15" hidden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</row>
    <row r="68" spans="1:15" hidden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</row>
    <row r="69" spans="1:15" hidden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</row>
    <row r="70" spans="1:15" hidden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idden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1:15" hidden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5" hidden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1:15" hidden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  <row r="75" spans="1:15" hidden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hidden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1:15" hidden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1:15" hidden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5" hidden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</row>
    <row r="80" spans="1:15" hidden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</row>
    <row r="81" spans="1:15" hidden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</row>
    <row r="82" spans="1:15" hidden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</row>
    <row r="83" spans="1:15" hidden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</row>
    <row r="84" spans="1:15" hidden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</row>
    <row r="85" spans="1:15" hidden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</row>
    <row r="86" spans="1:15" hidden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</row>
    <row r="87" spans="1:15" hidden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</row>
    <row r="88" spans="1:15" hidden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</row>
    <row r="89" spans="1:15" hidden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</row>
    <row r="90" spans="1:15" hidden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</row>
    <row r="91" spans="1:15" hidden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idden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</row>
    <row r="93" spans="1:15" hidden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</row>
    <row r="94" spans="1:15" hidden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</row>
    <row r="95" spans="1:15" hidden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hidden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hidden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</row>
    <row r="98" spans="1:15" hidden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</row>
    <row r="99" spans="1:15" hidden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1:15" hidden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</row>
    <row r="101" spans="1:15" hidden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15" hidden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</row>
    <row r="103" spans="1:15" hidden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</row>
    <row r="104" spans="1:15" hidden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</row>
    <row r="105" spans="1:15" hidden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</row>
    <row r="106" spans="1:15" hidden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</row>
    <row r="107" spans="1:15" hidden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a46656d4-8850-49b3-aebd-68bd05f7f43d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