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F113F690-FF71-4C07-AA5B-8B89468C8A70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9" hidden="1">אופציות!$A$6:$K$98</definedName>
    <definedName name="_xlnm._FilterDatabase" localSheetId="21" hidden="1">הלוואות!$A$5:$Q$997</definedName>
    <definedName name="_xlnm._FilterDatabase" localSheetId="25" hidden="1">'השקעות אחרות '!$A$5:$J$98</definedName>
    <definedName name="_xlnm._FilterDatabase" localSheetId="23" hidden="1">'זכויות מקרקעין'!$A$5:$H$98</definedName>
    <definedName name="_xlnm._FilterDatabase" localSheetId="10" hidden="1">'חוזים עתידיים'!$A$6:$J$96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קונצרני'!$A$6:$R$98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מניות'!$A$6:$L$195</definedName>
    <definedName name="_xlnm._FilterDatabase" localSheetId="1" hidden="1">מזומנים!$A$5:$K$198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ללווים'!$A$5:$O$47</definedName>
    <definedName name="_xlnm._FilterDatabase" localSheetId="22" hidden="1">'פקדונות מעל 3 חודשים'!$A$5:$N$98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קונצרני'!$A$5:$R$30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מניות'!$A$5:$L$19</definedName>
    <definedName name="Print_Area" localSheetId="16">'לא סחיר - קרנות השקעה'!$A$5:$J$35</definedName>
    <definedName name="Print_Area" localSheetId="13">'לא סחיר - תעודות חוב מסחריות'!$A$5:$R$23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'!$A$5:$S$25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אופציות!$A$1:$AZ$25</definedName>
    <definedName name="_xlnm.Print_Area" localSheetId="21">הלוואות!$A$1:$AZ$344</definedName>
    <definedName name="_xlnm.Print_Area" localSheetId="24">'השקעה בחברות מוחזקות'!$A$1:$AZ$8</definedName>
    <definedName name="_xlnm.Print_Area" localSheetId="25">'השקעות אחרות '!$A$1:$AZ$23</definedName>
    <definedName name="_xlnm.Print_Area" localSheetId="23">'זכויות מקרקעין'!$A$1:$AZ$54</definedName>
    <definedName name="_xlnm.Print_Area" localSheetId="10">'חוזים עתידיים'!$A$1:$AZ$25</definedName>
    <definedName name="_xlnm.Print_Area" localSheetId="26">'יתרת התחייבות להשקעה'!$A$1:$AZ$249</definedName>
    <definedName name="_xlnm.Print_Area" localSheetId="8">'כתבי אופציה'!$A$1:$AZ$27</definedName>
    <definedName name="_xlnm.Print_Area" localSheetId="12">'לא סחיר- תעודות התחייבות ממשלתי'!$A$1:$AZ$163</definedName>
    <definedName name="_xlnm.Print_Area" localSheetId="14">'לא סחיר - אג"ח קונצרני'!$A$1:$AZ$39</definedName>
    <definedName name="_xlnm.Print_Area" localSheetId="18">'לא סחיר - אופציות'!$A$1:$AZ$20</definedName>
    <definedName name="_xlnm.Print_Area" localSheetId="19">'לא סחיר - חוזים עתידיים'!$A$1:$AZ$439</definedName>
    <definedName name="_xlnm.Print_Area" localSheetId="17">'לא סחיר - כתבי אופציה'!$A$1:$AZ$16</definedName>
    <definedName name="_xlnm.Print_Area" localSheetId="20">'לא סחיר - מוצרים מובנים'!$A$1:$AZ$13</definedName>
    <definedName name="_xlnm.Print_Area" localSheetId="15">'לא סחיר - מניות'!$A$1:$AZ$97</definedName>
    <definedName name="_xlnm.Print_Area" localSheetId="16">'לא סחיר - קרנות השקעה'!$A$1:$AZ$364</definedName>
    <definedName name="_xlnm.Print_Area" localSheetId="13">'לא סחיר - תעודות חוב מסחריות'!$A$1:$AZ$19</definedName>
    <definedName name="_xlnm.Print_Area" localSheetId="11">'מוצרים מובנים'!$A$1:$AZ$13</definedName>
    <definedName name="_xlnm.Print_Area" localSheetId="1">מזומנים!$A$1:$AZ$79</definedName>
    <definedName name="_xlnm.Print_Area" localSheetId="5">מניות!$A$1:$AZ$267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ללווים'!$A$1:$AZ$17</definedName>
    <definedName name="_xlnm.Print_Area" localSheetId="22">'פקדונות מעל 3 חודשים'!$A$1:$AZ$24</definedName>
    <definedName name="_xlnm.Print_Area" localSheetId="7">'קרנות נאמנות'!$A$1:$AZ$30</definedName>
    <definedName name="_xlnm.Print_Area" localSheetId="6">'קרנות סל'!$A$1:$AZ$78</definedName>
    <definedName name="_xlnm.Print_Area" localSheetId="2">'תעודות התחייבות ממשלתיות'!$A$1:$AZ$54</definedName>
    <definedName name="_xlnm.Print_Area" localSheetId="3">'תעודות חוב מסחריות '!$A$1:$AZ$16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72" l="1"/>
  <c r="I9" i="72" s="1"/>
  <c r="C26" i="88" s="1"/>
  <c r="P154" i="61" l="1"/>
  <c r="P10" i="61" s="1"/>
  <c r="P9" i="61" s="1"/>
  <c r="O10" i="78" l="1"/>
  <c r="C42" i="88" l="1"/>
  <c r="O14" i="78" l="1"/>
  <c r="O34" i="78"/>
  <c r="H10" i="74"/>
  <c r="J10" i="74" s="1"/>
  <c r="O9" i="78" l="1"/>
  <c r="O8" i="78" s="1"/>
  <c r="C32" i="88" s="1"/>
  <c r="K46" i="72"/>
  <c r="K48" i="72"/>
  <c r="K50" i="72"/>
  <c r="L21" i="69"/>
  <c r="L11" i="69"/>
  <c r="K217" i="62"/>
  <c r="K186" i="62"/>
  <c r="L10" i="69" l="1"/>
  <c r="N11" i="69"/>
  <c r="K185" i="62"/>
  <c r="I10" i="58"/>
  <c r="I21" i="58"/>
  <c r="I61" i="58"/>
  <c r="I60" i="58" s="1"/>
  <c r="I9" i="58" l="1"/>
  <c r="I8" i="58" s="1"/>
  <c r="J64" i="58" s="1"/>
  <c r="J61" i="58" l="1"/>
  <c r="J62" i="58"/>
  <c r="J63" i="58"/>
  <c r="N11" i="93"/>
  <c r="N10" i="93"/>
  <c r="N9" i="93"/>
  <c r="N8" i="93"/>
  <c r="G54" i="80"/>
  <c r="G53" i="80"/>
  <c r="G52" i="80"/>
  <c r="G51" i="80"/>
  <c r="G50" i="80"/>
  <c r="G49" i="80"/>
  <c r="G48" i="80"/>
  <c r="G47" i="80"/>
  <c r="G46" i="80"/>
  <c r="G45" i="80"/>
  <c r="G43" i="80"/>
  <c r="G42" i="80"/>
  <c r="G41" i="80"/>
  <c r="G40" i="80"/>
  <c r="G39" i="80"/>
  <c r="G38" i="80"/>
  <c r="G37" i="80"/>
  <c r="G36" i="80"/>
  <c r="G35" i="80"/>
  <c r="G34" i="80"/>
  <c r="G33" i="80"/>
  <c r="G32" i="80"/>
  <c r="G31" i="80"/>
  <c r="G30" i="80"/>
  <c r="G29" i="80"/>
  <c r="G28" i="80"/>
  <c r="G27" i="80"/>
  <c r="G26" i="80"/>
  <c r="G25" i="80"/>
  <c r="G24" i="80"/>
  <c r="G23" i="80"/>
  <c r="G22" i="80"/>
  <c r="G21" i="80"/>
  <c r="G20" i="80"/>
  <c r="G19" i="80"/>
  <c r="G18" i="80"/>
  <c r="G17" i="80"/>
  <c r="G16" i="80"/>
  <c r="G15" i="80"/>
  <c r="G14" i="80"/>
  <c r="G13" i="80"/>
  <c r="G12" i="80"/>
  <c r="G11" i="80"/>
  <c r="G10" i="80"/>
  <c r="G9" i="80"/>
  <c r="G8" i="80"/>
  <c r="M17" i="79"/>
  <c r="M16" i="79"/>
  <c r="M15" i="79"/>
  <c r="M14" i="79"/>
  <c r="M13" i="79"/>
  <c r="M12" i="79"/>
  <c r="M11" i="79"/>
  <c r="M10" i="79"/>
  <c r="M9" i="79"/>
  <c r="M8" i="79"/>
  <c r="P337" i="78"/>
  <c r="P336" i="78"/>
  <c r="P335" i="78"/>
  <c r="P334" i="78"/>
  <c r="P333" i="78"/>
  <c r="P332" i="78"/>
  <c r="P331" i="78"/>
  <c r="P330" i="78"/>
  <c r="P329" i="78"/>
  <c r="P328" i="78"/>
  <c r="P327" i="78"/>
  <c r="P326" i="78"/>
  <c r="P325" i="78"/>
  <c r="P324" i="78"/>
  <c r="P323" i="78"/>
  <c r="P322" i="78"/>
  <c r="P321" i="78"/>
  <c r="P320" i="78"/>
  <c r="P319" i="78"/>
  <c r="P318" i="78"/>
  <c r="P317" i="78"/>
  <c r="P316" i="78"/>
  <c r="P315" i="78"/>
  <c r="P314" i="78"/>
  <c r="P313" i="78"/>
  <c r="P312" i="78"/>
  <c r="P311" i="78"/>
  <c r="P310" i="78"/>
  <c r="P309" i="78"/>
  <c r="P308" i="78"/>
  <c r="P307" i="78"/>
  <c r="P306" i="78"/>
  <c r="P305" i="78"/>
  <c r="P304" i="78"/>
  <c r="P303" i="78"/>
  <c r="P302" i="78"/>
  <c r="P301" i="78"/>
  <c r="P300" i="78"/>
  <c r="P299" i="78"/>
  <c r="P298" i="78"/>
  <c r="P297" i="78"/>
  <c r="P296" i="78"/>
  <c r="P295" i="78"/>
  <c r="P294" i="78"/>
  <c r="P293" i="78"/>
  <c r="P292" i="78"/>
  <c r="P291" i="78"/>
  <c r="P290" i="78"/>
  <c r="P289" i="78"/>
  <c r="P288" i="78"/>
  <c r="P287" i="78"/>
  <c r="P286" i="78"/>
  <c r="P285" i="78"/>
  <c r="P284" i="78"/>
  <c r="P283" i="78"/>
  <c r="P282" i="78"/>
  <c r="P281" i="78"/>
  <c r="P280" i="78"/>
  <c r="P279" i="78"/>
  <c r="P278" i="78"/>
  <c r="P277" i="78"/>
  <c r="P276" i="78"/>
  <c r="P275" i="78"/>
  <c r="P274" i="78"/>
  <c r="P273" i="78"/>
  <c r="P272" i="78"/>
  <c r="P271" i="78"/>
  <c r="P270" i="78"/>
  <c r="P269" i="78"/>
  <c r="P268" i="78"/>
  <c r="P267" i="78"/>
  <c r="P266" i="78"/>
  <c r="P265" i="78"/>
  <c r="P264" i="78"/>
  <c r="P263" i="78"/>
  <c r="P262" i="78"/>
  <c r="P261" i="78"/>
  <c r="P260" i="78"/>
  <c r="P259" i="78"/>
  <c r="P258" i="78"/>
  <c r="P257" i="78"/>
  <c r="P256" i="78"/>
  <c r="P255" i="78"/>
  <c r="P254" i="78"/>
  <c r="P253" i="78"/>
  <c r="P252" i="78"/>
  <c r="P251" i="78"/>
  <c r="P250" i="78"/>
  <c r="P249" i="78"/>
  <c r="P248" i="78"/>
  <c r="P247" i="78"/>
  <c r="P246" i="78"/>
  <c r="P245" i="78"/>
  <c r="P244" i="78"/>
  <c r="P243" i="78"/>
  <c r="P242" i="78"/>
  <c r="P241" i="78"/>
  <c r="P240" i="78"/>
  <c r="P239" i="78"/>
  <c r="P238" i="78"/>
  <c r="P237" i="78"/>
  <c r="P236" i="78"/>
  <c r="P235" i="78"/>
  <c r="P234" i="78"/>
  <c r="P233" i="78"/>
  <c r="P232" i="78"/>
  <c r="P231" i="78"/>
  <c r="P229" i="78"/>
  <c r="P228" i="78"/>
  <c r="P226" i="78"/>
  <c r="P225" i="78"/>
  <c r="P224" i="78"/>
  <c r="P223" i="78"/>
  <c r="P222" i="78"/>
  <c r="P221" i="78"/>
  <c r="P220" i="78"/>
  <c r="P219" i="78"/>
  <c r="P218" i="78"/>
  <c r="P217" i="78"/>
  <c r="P216" i="78"/>
  <c r="P215" i="78"/>
  <c r="P214" i="78"/>
  <c r="P213" i="78"/>
  <c r="P212" i="78"/>
  <c r="P211" i="78"/>
  <c r="P210" i="78"/>
  <c r="P209" i="78"/>
  <c r="P208" i="78"/>
  <c r="P207" i="78"/>
  <c r="P206" i="78"/>
  <c r="P205" i="78"/>
  <c r="P204" i="78"/>
  <c r="P203" i="78"/>
  <c r="P202" i="78"/>
  <c r="P201" i="78"/>
  <c r="P200" i="78"/>
  <c r="P199" i="78"/>
  <c r="P198" i="78"/>
  <c r="P197" i="78"/>
  <c r="P196" i="78"/>
  <c r="P195" i="78"/>
  <c r="P194" i="78"/>
  <c r="P193" i="78"/>
  <c r="P192" i="78"/>
  <c r="P191" i="78"/>
  <c r="P190" i="78"/>
  <c r="P189" i="78"/>
  <c r="P188" i="78"/>
  <c r="P187" i="78"/>
  <c r="P186" i="78"/>
  <c r="P185" i="78"/>
  <c r="P184" i="78"/>
  <c r="P183" i="78"/>
  <c r="P182" i="78"/>
  <c r="P181" i="78"/>
  <c r="P180" i="78"/>
  <c r="P179" i="78"/>
  <c r="P178" i="78"/>
  <c r="P177" i="78"/>
  <c r="P176" i="78"/>
  <c r="P175" i="78"/>
  <c r="P174" i="78"/>
  <c r="P173" i="78"/>
  <c r="P172" i="78"/>
  <c r="P171" i="78"/>
  <c r="P170" i="78"/>
  <c r="P169" i="78"/>
  <c r="P168" i="78"/>
  <c r="P167" i="78"/>
  <c r="P166" i="78"/>
  <c r="P165" i="78"/>
  <c r="P164" i="78"/>
  <c r="P163" i="78"/>
  <c r="P162" i="78"/>
  <c r="P161" i="78"/>
  <c r="P160" i="78"/>
  <c r="P159" i="78"/>
  <c r="P158" i="78"/>
  <c r="P157" i="78"/>
  <c r="P156" i="78"/>
  <c r="P155" i="78"/>
  <c r="P154" i="78"/>
  <c r="P153" i="78"/>
  <c r="P152" i="78"/>
  <c r="P151" i="78"/>
  <c r="P150" i="78"/>
  <c r="P149" i="78"/>
  <c r="P148" i="78"/>
  <c r="P147" i="78"/>
  <c r="P146" i="78"/>
  <c r="P145" i="78"/>
  <c r="P144" i="78"/>
  <c r="P143" i="78"/>
  <c r="P142" i="78"/>
  <c r="P141" i="78"/>
  <c r="P140" i="78"/>
  <c r="P139" i="78"/>
  <c r="P138" i="78"/>
  <c r="P137" i="78"/>
  <c r="P136" i="78"/>
  <c r="P135" i="78"/>
  <c r="P134" i="78"/>
  <c r="P133" i="78"/>
  <c r="P132" i="78"/>
  <c r="P131" i="78"/>
  <c r="P130" i="78"/>
  <c r="P129" i="78"/>
  <c r="P128" i="78"/>
  <c r="P127" i="78"/>
  <c r="P126" i="78"/>
  <c r="P125" i="78"/>
  <c r="P124" i="78"/>
  <c r="P123" i="78"/>
  <c r="P122" i="78"/>
  <c r="P121" i="78"/>
  <c r="P120" i="78"/>
  <c r="P119" i="78"/>
  <c r="P118" i="78"/>
  <c r="P117" i="78"/>
  <c r="P116" i="78"/>
  <c r="P115" i="78"/>
  <c r="P114" i="78"/>
  <c r="P113" i="78"/>
  <c r="P112" i="78"/>
  <c r="P111" i="78"/>
  <c r="P110" i="78"/>
  <c r="P109" i="78"/>
  <c r="P108" i="78"/>
  <c r="P107" i="78"/>
  <c r="P106" i="78"/>
  <c r="P105" i="78"/>
  <c r="P104" i="78"/>
  <c r="P103" i="78"/>
  <c r="P102" i="78"/>
  <c r="P101" i="78"/>
  <c r="P100" i="78"/>
  <c r="P99" i="78"/>
  <c r="P98" i="78"/>
  <c r="P97" i="78"/>
  <c r="P96" i="78"/>
  <c r="P95" i="78"/>
  <c r="P94" i="78"/>
  <c r="P93" i="78"/>
  <c r="P92" i="78"/>
  <c r="P91" i="78"/>
  <c r="P90" i="78"/>
  <c r="P89" i="78"/>
  <c r="P88" i="78"/>
  <c r="P87" i="78"/>
  <c r="P86" i="78"/>
  <c r="P85" i="78"/>
  <c r="P84" i="78"/>
  <c r="P83" i="78"/>
  <c r="P82" i="78"/>
  <c r="P81" i="78"/>
  <c r="P80" i="78"/>
  <c r="P79" i="78"/>
  <c r="P78" i="78"/>
  <c r="P77" i="78"/>
  <c r="P76" i="78"/>
  <c r="P75" i="78"/>
  <c r="P74" i="78"/>
  <c r="P73" i="78"/>
  <c r="P72" i="78"/>
  <c r="P71" i="78"/>
  <c r="P70" i="78"/>
  <c r="P69" i="78"/>
  <c r="P68" i="78"/>
  <c r="P67" i="78"/>
  <c r="P66" i="78"/>
  <c r="P65" i="78"/>
  <c r="P64" i="78"/>
  <c r="P63" i="78"/>
  <c r="P62" i="78"/>
  <c r="P61" i="78"/>
  <c r="P60" i="78"/>
  <c r="P59" i="78"/>
  <c r="P58" i="78"/>
  <c r="P57" i="78"/>
  <c r="P56" i="78"/>
  <c r="P55" i="78"/>
  <c r="P54" i="78"/>
  <c r="P53" i="78"/>
  <c r="P52" i="78"/>
  <c r="P51" i="78"/>
  <c r="P50" i="78"/>
  <c r="P49" i="78"/>
  <c r="P48" i="78"/>
  <c r="P47" i="78"/>
  <c r="P46" i="78"/>
  <c r="P45" i="78"/>
  <c r="P44" i="78"/>
  <c r="P43" i="78"/>
  <c r="P42" i="78"/>
  <c r="P41" i="78"/>
  <c r="P40" i="78"/>
  <c r="P39" i="78"/>
  <c r="P38" i="78"/>
  <c r="P37" i="78"/>
  <c r="P36" i="78"/>
  <c r="P35" i="78"/>
  <c r="P34" i="78"/>
  <c r="P32" i="78"/>
  <c r="P31" i="78"/>
  <c r="P30" i="78"/>
  <c r="P29" i="78"/>
  <c r="P28" i="78"/>
  <c r="P27" i="78"/>
  <c r="P26" i="78"/>
  <c r="P25" i="78"/>
  <c r="P24" i="78"/>
  <c r="P23" i="78"/>
  <c r="P22" i="78"/>
  <c r="P21" i="78"/>
  <c r="P20" i="78"/>
  <c r="P19" i="78"/>
  <c r="P18" i="78"/>
  <c r="P17" i="78"/>
  <c r="P16" i="78"/>
  <c r="P15" i="78"/>
  <c r="P14" i="78"/>
  <c r="P12" i="78"/>
  <c r="P11" i="78"/>
  <c r="P10" i="78"/>
  <c r="P9" i="78"/>
  <c r="P8" i="78"/>
  <c r="I432" i="76"/>
  <c r="I431" i="76"/>
  <c r="I430" i="76"/>
  <c r="I428" i="76"/>
  <c r="I427" i="76"/>
  <c r="I426" i="76"/>
  <c r="I425" i="76"/>
  <c r="I424" i="76"/>
  <c r="I423" i="76"/>
  <c r="I422" i="76"/>
  <c r="I421" i="76"/>
  <c r="I420" i="76"/>
  <c r="I418" i="76"/>
  <c r="I417" i="76"/>
  <c r="I416" i="76"/>
  <c r="I415" i="76"/>
  <c r="I414" i="76"/>
  <c r="I413" i="76"/>
  <c r="I412" i="76"/>
  <c r="I411" i="76"/>
  <c r="I410" i="76"/>
  <c r="I409" i="76"/>
  <c r="I408" i="76"/>
  <c r="I407" i="76"/>
  <c r="I406" i="76"/>
  <c r="I405" i="76"/>
  <c r="I404" i="76"/>
  <c r="I403" i="76"/>
  <c r="I402" i="76"/>
  <c r="I400" i="76"/>
  <c r="I399" i="76"/>
  <c r="I398" i="76"/>
  <c r="I397" i="76"/>
  <c r="I396" i="76"/>
  <c r="I395" i="76"/>
  <c r="I394" i="76"/>
  <c r="I393" i="76"/>
  <c r="I392" i="76"/>
  <c r="I391" i="76"/>
  <c r="I390" i="76"/>
  <c r="I389" i="76"/>
  <c r="I388" i="76"/>
  <c r="I387" i="76"/>
  <c r="I386" i="76"/>
  <c r="I385" i="76"/>
  <c r="I384" i="76"/>
  <c r="I383" i="76"/>
  <c r="I382" i="76"/>
  <c r="I381" i="76"/>
  <c r="I380" i="76"/>
  <c r="I379" i="76"/>
  <c r="I378" i="76"/>
  <c r="I377" i="76"/>
  <c r="I376" i="76"/>
  <c r="I375" i="76"/>
  <c r="I374" i="76"/>
  <c r="I373" i="76"/>
  <c r="I372" i="76"/>
  <c r="I371" i="76"/>
  <c r="I370" i="76"/>
  <c r="I369" i="76"/>
  <c r="I368" i="76"/>
  <c r="I367" i="76"/>
  <c r="I366" i="76"/>
  <c r="I365" i="76"/>
  <c r="I364" i="76"/>
  <c r="I363" i="76"/>
  <c r="I362" i="76"/>
  <c r="I361" i="76"/>
  <c r="I360" i="76"/>
  <c r="I359" i="76"/>
  <c r="I358" i="76"/>
  <c r="I357" i="76"/>
  <c r="I356" i="76"/>
  <c r="I355" i="76"/>
  <c r="I354" i="76"/>
  <c r="I353" i="76"/>
  <c r="I352" i="76"/>
  <c r="I351" i="76"/>
  <c r="I350" i="76"/>
  <c r="I349" i="76"/>
  <c r="I348" i="76"/>
  <c r="I347" i="76"/>
  <c r="I346" i="76"/>
  <c r="I345" i="76"/>
  <c r="I344" i="76"/>
  <c r="I343" i="76"/>
  <c r="I342" i="76"/>
  <c r="I341" i="76"/>
  <c r="I340" i="76"/>
  <c r="I339" i="76"/>
  <c r="I338" i="76"/>
  <c r="I337" i="76"/>
  <c r="I336" i="76"/>
  <c r="I335" i="76"/>
  <c r="I334" i="76"/>
  <c r="I333" i="76"/>
  <c r="I332" i="76"/>
  <c r="I331" i="76"/>
  <c r="I330" i="76"/>
  <c r="I329" i="76"/>
  <c r="I328" i="76"/>
  <c r="I327" i="76"/>
  <c r="I326" i="76"/>
  <c r="I325" i="76"/>
  <c r="I324" i="76"/>
  <c r="I323" i="76"/>
  <c r="I322" i="76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I295" i="76"/>
  <c r="I294" i="76"/>
  <c r="I293" i="76"/>
  <c r="I292" i="76"/>
  <c r="I291" i="76"/>
  <c r="I290" i="76"/>
  <c r="I289" i="76"/>
  <c r="I288" i="76"/>
  <c r="I287" i="76"/>
  <c r="I286" i="76"/>
  <c r="I285" i="76"/>
  <c r="I284" i="76"/>
  <c r="I283" i="76"/>
  <c r="I282" i="76"/>
  <c r="I281" i="76"/>
  <c r="I280" i="76"/>
  <c r="I279" i="76"/>
  <c r="I278" i="76"/>
  <c r="I277" i="76"/>
  <c r="I276" i="76"/>
  <c r="I275" i="76"/>
  <c r="I274" i="76"/>
  <c r="I272" i="76"/>
  <c r="I271" i="76"/>
  <c r="I270" i="76"/>
  <c r="I269" i="76"/>
  <c r="I268" i="76"/>
  <c r="I267" i="76"/>
  <c r="I266" i="76"/>
  <c r="I265" i="76"/>
  <c r="I264" i="76"/>
  <c r="I263" i="76"/>
  <c r="I262" i="76"/>
  <c r="I261" i="76"/>
  <c r="I260" i="76"/>
  <c r="I259" i="76"/>
  <c r="I258" i="76"/>
  <c r="I257" i="76"/>
  <c r="I256" i="76"/>
  <c r="I255" i="76"/>
  <c r="I254" i="76"/>
  <c r="I253" i="76"/>
  <c r="I252" i="76"/>
  <c r="I251" i="76"/>
  <c r="I250" i="76"/>
  <c r="I249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3" i="76"/>
  <c r="I232" i="76"/>
  <c r="I231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5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2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4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J16" i="74"/>
  <c r="J15" i="74"/>
  <c r="J13" i="74"/>
  <c r="J9" i="74"/>
  <c r="K90" i="72"/>
  <c r="K89" i="72"/>
  <c r="K87" i="72"/>
  <c r="K86" i="72"/>
  <c r="K85" i="72"/>
  <c r="K84" i="72"/>
  <c r="K83" i="72"/>
  <c r="K82" i="72"/>
  <c r="K81" i="72"/>
  <c r="K80" i="72"/>
  <c r="K79" i="72"/>
  <c r="K78" i="72"/>
  <c r="K77" i="72"/>
  <c r="K76" i="72"/>
  <c r="K75" i="72"/>
  <c r="K74" i="72"/>
  <c r="K73" i="72"/>
  <c r="K72" i="72"/>
  <c r="K71" i="72"/>
  <c r="K70" i="72"/>
  <c r="K69" i="72"/>
  <c r="K68" i="72"/>
  <c r="K67" i="72"/>
  <c r="K66" i="72"/>
  <c r="K65" i="72"/>
  <c r="K64" i="72"/>
  <c r="K62" i="72"/>
  <c r="K61" i="72"/>
  <c r="K60" i="72"/>
  <c r="K59" i="72"/>
  <c r="K58" i="72"/>
  <c r="K57" i="72"/>
  <c r="K56" i="72"/>
  <c r="K55" i="72"/>
  <c r="K54" i="72"/>
  <c r="K53" i="72"/>
  <c r="K44" i="72"/>
  <c r="K43" i="72"/>
  <c r="K42" i="72"/>
  <c r="K41" i="72"/>
  <c r="K40" i="72"/>
  <c r="K39" i="72"/>
  <c r="K37" i="72"/>
  <c r="K36" i="72"/>
  <c r="K35" i="72"/>
  <c r="K34" i="72"/>
  <c r="K33" i="72"/>
  <c r="K31" i="72"/>
  <c r="K30" i="72"/>
  <c r="K29" i="72"/>
  <c r="K27" i="72"/>
  <c r="K26" i="72"/>
  <c r="K25" i="72"/>
  <c r="K24" i="72"/>
  <c r="K23" i="72"/>
  <c r="K22" i="72"/>
  <c r="K21" i="72"/>
  <c r="K20" i="72"/>
  <c r="K19" i="72"/>
  <c r="K18" i="72"/>
  <c r="K17" i="72"/>
  <c r="K16" i="72"/>
  <c r="K15" i="72"/>
  <c r="K14" i="72"/>
  <c r="K13" i="72"/>
  <c r="K11" i="72"/>
  <c r="K10" i="72"/>
  <c r="K9" i="72"/>
  <c r="Q31" i="71"/>
  <c r="Q32" i="71"/>
  <c r="Q30" i="71"/>
  <c r="Q29" i="71"/>
  <c r="Q27" i="71"/>
  <c r="Q26" i="71"/>
  <c r="Q24" i="71"/>
  <c r="Q23" i="71"/>
  <c r="Q22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N157" i="69"/>
  <c r="N156" i="69"/>
  <c r="N155" i="69"/>
  <c r="N154" i="69"/>
  <c r="N153" i="69"/>
  <c r="N152" i="69"/>
  <c r="N151" i="69"/>
  <c r="N150" i="69"/>
  <c r="N149" i="69"/>
  <c r="N148" i="69"/>
  <c r="N147" i="69"/>
  <c r="N146" i="69"/>
  <c r="N145" i="69"/>
  <c r="N144" i="69"/>
  <c r="N143" i="69"/>
  <c r="N142" i="69"/>
  <c r="N141" i="69"/>
  <c r="N140" i="69"/>
  <c r="N139" i="69"/>
  <c r="N138" i="69"/>
  <c r="N137" i="69"/>
  <c r="N136" i="69"/>
  <c r="N135" i="69"/>
  <c r="N134" i="69"/>
  <c r="N133" i="69"/>
  <c r="N132" i="69"/>
  <c r="N131" i="69"/>
  <c r="N130" i="69"/>
  <c r="N129" i="69"/>
  <c r="N128" i="69"/>
  <c r="N127" i="69"/>
  <c r="N126" i="69"/>
  <c r="N125" i="69"/>
  <c r="N124" i="69"/>
  <c r="N123" i="69"/>
  <c r="N122" i="69"/>
  <c r="N121" i="69"/>
  <c r="N120" i="69"/>
  <c r="N119" i="69"/>
  <c r="N118" i="69"/>
  <c r="N117" i="69"/>
  <c r="N116" i="69"/>
  <c r="N115" i="69"/>
  <c r="N114" i="69"/>
  <c r="N113" i="69"/>
  <c r="N112" i="69"/>
  <c r="N111" i="69"/>
  <c r="N110" i="69"/>
  <c r="N109" i="69"/>
  <c r="N108" i="69"/>
  <c r="N107" i="69"/>
  <c r="N106" i="69"/>
  <c r="N105" i="69"/>
  <c r="N104" i="69"/>
  <c r="N103" i="69"/>
  <c r="N102" i="69"/>
  <c r="N101" i="69"/>
  <c r="N100" i="69"/>
  <c r="N99" i="69"/>
  <c r="N98" i="69"/>
  <c r="N97" i="69"/>
  <c r="N96" i="69"/>
  <c r="N95" i="69"/>
  <c r="N94" i="69"/>
  <c r="N93" i="69"/>
  <c r="N92" i="69"/>
  <c r="N91" i="69"/>
  <c r="N90" i="69"/>
  <c r="N89" i="69"/>
  <c r="N88" i="69"/>
  <c r="N87" i="69"/>
  <c r="N86" i="69"/>
  <c r="N85" i="69"/>
  <c r="N84" i="69"/>
  <c r="N83" i="69"/>
  <c r="N82" i="69"/>
  <c r="N81" i="69"/>
  <c r="N80" i="69"/>
  <c r="N79" i="69"/>
  <c r="N78" i="69"/>
  <c r="N77" i="69"/>
  <c r="N76" i="69"/>
  <c r="N75" i="69"/>
  <c r="N74" i="69"/>
  <c r="N73" i="69"/>
  <c r="N72" i="69"/>
  <c r="N71" i="69"/>
  <c r="N70" i="69"/>
  <c r="N69" i="69"/>
  <c r="N68" i="69"/>
  <c r="N67" i="69"/>
  <c r="N66" i="69"/>
  <c r="N65" i="69"/>
  <c r="N64" i="69"/>
  <c r="N63" i="69"/>
  <c r="N62" i="69"/>
  <c r="N61" i="69"/>
  <c r="N60" i="69"/>
  <c r="N59" i="69"/>
  <c r="N58" i="69"/>
  <c r="N57" i="69"/>
  <c r="N56" i="69"/>
  <c r="N55" i="69"/>
  <c r="N54" i="69"/>
  <c r="N53" i="69"/>
  <c r="N52" i="69"/>
  <c r="N51" i="69"/>
  <c r="N50" i="69"/>
  <c r="N49" i="69"/>
  <c r="N48" i="69"/>
  <c r="N47" i="69"/>
  <c r="N46" i="69"/>
  <c r="N45" i="69"/>
  <c r="N44" i="69"/>
  <c r="N43" i="69"/>
  <c r="N42" i="69"/>
  <c r="N41" i="69"/>
  <c r="N40" i="69"/>
  <c r="N39" i="69"/>
  <c r="N38" i="69"/>
  <c r="N37" i="69"/>
  <c r="N36" i="69"/>
  <c r="N35" i="69"/>
  <c r="N34" i="69"/>
  <c r="N33" i="69"/>
  <c r="N32" i="69"/>
  <c r="N31" i="69"/>
  <c r="N30" i="69"/>
  <c r="N29" i="69"/>
  <c r="N28" i="69"/>
  <c r="N27" i="69"/>
  <c r="N26" i="69"/>
  <c r="N25" i="69"/>
  <c r="N24" i="69"/>
  <c r="N23" i="69"/>
  <c r="N22" i="69"/>
  <c r="N19" i="69"/>
  <c r="N18" i="69"/>
  <c r="N17" i="69"/>
  <c r="N16" i="69"/>
  <c r="N15" i="69"/>
  <c r="N14" i="69"/>
  <c r="N13" i="69"/>
  <c r="N12" i="69"/>
  <c r="N21" i="69"/>
  <c r="N10" i="69"/>
  <c r="N9" i="69"/>
  <c r="I17" i="67"/>
  <c r="I16" i="67"/>
  <c r="I15" i="67"/>
  <c r="I14" i="67"/>
  <c r="I13" i="67"/>
  <c r="I12" i="67"/>
  <c r="I11" i="67"/>
  <c r="I10" i="67"/>
  <c r="I9" i="67"/>
  <c r="J18" i="66"/>
  <c r="J17" i="66"/>
  <c r="J16" i="66"/>
  <c r="J15" i="66"/>
  <c r="J13" i="66"/>
  <c r="J12" i="66"/>
  <c r="J11" i="66"/>
  <c r="J10" i="66"/>
  <c r="J9" i="66"/>
  <c r="J20" i="65"/>
  <c r="J19" i="65"/>
  <c r="J18" i="65"/>
  <c r="J17" i="65"/>
  <c r="J15" i="65"/>
  <c r="J14" i="65"/>
  <c r="J13" i="65"/>
  <c r="J12" i="65"/>
  <c r="J11" i="65"/>
  <c r="J10" i="65"/>
  <c r="J9" i="65"/>
  <c r="M23" i="64"/>
  <c r="M22" i="64"/>
  <c r="M21" i="64"/>
  <c r="M20" i="64"/>
  <c r="M19" i="64"/>
  <c r="M17" i="64"/>
  <c r="M16" i="64"/>
  <c r="M15" i="64"/>
  <c r="M14" i="64"/>
  <c r="M13" i="64"/>
  <c r="M12" i="64"/>
  <c r="M11" i="64"/>
  <c r="M10" i="64"/>
  <c r="M9" i="64"/>
  <c r="L70" i="63"/>
  <c r="L69" i="63"/>
  <c r="L68" i="63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7" i="63"/>
  <c r="L36" i="63"/>
  <c r="L35" i="63"/>
  <c r="L34" i="63"/>
  <c r="L33" i="63"/>
  <c r="L32" i="63"/>
  <c r="L31" i="63"/>
  <c r="L30" i="63"/>
  <c r="L28" i="63"/>
  <c r="L27" i="63"/>
  <c r="L26" i="63"/>
  <c r="L25" i="63"/>
  <c r="L24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M259" i="62"/>
  <c r="M258" i="62"/>
  <c r="M257" i="62"/>
  <c r="M256" i="62"/>
  <c r="M255" i="62"/>
  <c r="M254" i="62"/>
  <c r="M253" i="62"/>
  <c r="M252" i="62"/>
  <c r="M251" i="62"/>
  <c r="M250" i="62"/>
  <c r="M249" i="62"/>
  <c r="M248" i="62"/>
  <c r="M246" i="62"/>
  <c r="M245" i="62"/>
  <c r="M244" i="62"/>
  <c r="M243" i="62"/>
  <c r="M242" i="62"/>
  <c r="M241" i="62"/>
  <c r="M240" i="62"/>
  <c r="M239" i="62"/>
  <c r="M238" i="62"/>
  <c r="M237" i="62"/>
  <c r="M236" i="62"/>
  <c r="M234" i="62"/>
  <c r="M233" i="62"/>
  <c r="M232" i="62"/>
  <c r="M231" i="62"/>
  <c r="M230" i="62"/>
  <c r="M229" i="62"/>
  <c r="M228" i="62"/>
  <c r="M227" i="62"/>
  <c r="M226" i="62"/>
  <c r="M225" i="62"/>
  <c r="M224" i="62"/>
  <c r="M223" i="62"/>
  <c r="M222" i="62"/>
  <c r="M221" i="62"/>
  <c r="M220" i="62"/>
  <c r="M219" i="62"/>
  <c r="M218" i="62"/>
  <c r="M217" i="62"/>
  <c r="M215" i="62"/>
  <c r="M214" i="62"/>
  <c r="M213" i="62"/>
  <c r="M212" i="62"/>
  <c r="M211" i="62"/>
  <c r="M210" i="62"/>
  <c r="M209" i="62"/>
  <c r="M208" i="62"/>
  <c r="M207" i="62"/>
  <c r="M206" i="62"/>
  <c r="M205" i="62"/>
  <c r="M204" i="62"/>
  <c r="M247" i="62"/>
  <c r="M203" i="62"/>
  <c r="M202" i="62"/>
  <c r="M201" i="62"/>
  <c r="M200" i="62"/>
  <c r="M199" i="62"/>
  <c r="M198" i="62"/>
  <c r="M197" i="62"/>
  <c r="M196" i="62"/>
  <c r="M195" i="62"/>
  <c r="M194" i="62"/>
  <c r="M193" i="62"/>
  <c r="M235" i="62"/>
  <c r="M192" i="62"/>
  <c r="M191" i="62"/>
  <c r="M190" i="62"/>
  <c r="M189" i="62"/>
  <c r="M188" i="62"/>
  <c r="M187" i="62"/>
  <c r="M186" i="62"/>
  <c r="M185" i="62"/>
  <c r="M183" i="62"/>
  <c r="M182" i="62"/>
  <c r="M181" i="62"/>
  <c r="M180" i="62"/>
  <c r="M179" i="62"/>
  <c r="M178" i="62"/>
  <c r="M177" i="62"/>
  <c r="M176" i="62"/>
  <c r="M175" i="62"/>
  <c r="M174" i="62"/>
  <c r="M173" i="62"/>
  <c r="M172" i="62"/>
  <c r="M171" i="62"/>
  <c r="M170" i="62"/>
  <c r="M169" i="62"/>
  <c r="M168" i="62"/>
  <c r="M167" i="62"/>
  <c r="M166" i="62"/>
  <c r="M165" i="62"/>
  <c r="M164" i="62"/>
  <c r="M163" i="62"/>
  <c r="M162" i="62"/>
  <c r="M161" i="62"/>
  <c r="M160" i="62"/>
  <c r="M159" i="62"/>
  <c r="M158" i="62"/>
  <c r="M157" i="62"/>
  <c r="M156" i="62"/>
  <c r="M155" i="62"/>
  <c r="M154" i="62"/>
  <c r="M153" i="62"/>
  <c r="M152" i="62"/>
  <c r="M151" i="62"/>
  <c r="M150" i="62"/>
  <c r="M149" i="62"/>
  <c r="M148" i="62"/>
  <c r="M147" i="62"/>
  <c r="M146" i="62"/>
  <c r="M145" i="62"/>
  <c r="M144" i="62"/>
  <c r="M143" i="62"/>
  <c r="M142" i="62"/>
  <c r="M141" i="62"/>
  <c r="M140" i="62"/>
  <c r="M139" i="62"/>
  <c r="M138" i="62"/>
  <c r="M137" i="62"/>
  <c r="M136" i="62"/>
  <c r="M135" i="62"/>
  <c r="M134" i="62"/>
  <c r="M133" i="62"/>
  <c r="M132" i="62"/>
  <c r="M131" i="62"/>
  <c r="M130" i="62"/>
  <c r="M129" i="62"/>
  <c r="M128" i="62"/>
  <c r="M127" i="62"/>
  <c r="M126" i="62"/>
  <c r="M125" i="62"/>
  <c r="M124" i="62"/>
  <c r="M123" i="62"/>
  <c r="M122" i="62"/>
  <c r="M121" i="62"/>
  <c r="M120" i="62"/>
  <c r="M119" i="62"/>
  <c r="M118" i="62"/>
  <c r="M117" i="62"/>
  <c r="M116" i="62"/>
  <c r="M115" i="62"/>
  <c r="M113" i="62"/>
  <c r="M112" i="62"/>
  <c r="M111" i="62"/>
  <c r="M110" i="62"/>
  <c r="M109" i="62"/>
  <c r="M108" i="62"/>
  <c r="M107" i="62"/>
  <c r="M106" i="62"/>
  <c r="M105" i="62"/>
  <c r="M104" i="62"/>
  <c r="M103" i="62"/>
  <c r="M102" i="62"/>
  <c r="M101" i="62"/>
  <c r="M100" i="62"/>
  <c r="M99" i="62"/>
  <c r="M98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M81" i="62"/>
  <c r="M80" i="62"/>
  <c r="M79" i="62"/>
  <c r="M78" i="62"/>
  <c r="M77" i="62"/>
  <c r="M76" i="62"/>
  <c r="M75" i="62"/>
  <c r="M74" i="62"/>
  <c r="M73" i="62"/>
  <c r="M72" i="62"/>
  <c r="M71" i="62"/>
  <c r="M70" i="62"/>
  <c r="M69" i="62"/>
  <c r="M68" i="62"/>
  <c r="M67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M49" i="62"/>
  <c r="M48" i="62"/>
  <c r="M47" i="62"/>
  <c r="M45" i="62"/>
  <c r="M44" i="62"/>
  <c r="M43" i="62"/>
  <c r="M42" i="62"/>
  <c r="M41" i="62"/>
  <c r="M40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S312" i="61"/>
  <c r="S311" i="61"/>
  <c r="S310" i="61"/>
  <c r="S309" i="61"/>
  <c r="S308" i="61"/>
  <c r="S307" i="61"/>
  <c r="S306" i="61"/>
  <c r="S305" i="61"/>
  <c r="S304" i="61"/>
  <c r="S303" i="61"/>
  <c r="S302" i="61"/>
  <c r="S301" i="61"/>
  <c r="S300" i="61"/>
  <c r="S299" i="61"/>
  <c r="S298" i="61"/>
  <c r="S297" i="61"/>
  <c r="S296" i="61"/>
  <c r="S295" i="61"/>
  <c r="S294" i="61"/>
  <c r="S293" i="61"/>
  <c r="S292" i="61"/>
  <c r="S291" i="61"/>
  <c r="S290" i="61"/>
  <c r="S289" i="61"/>
  <c r="S288" i="61"/>
  <c r="S287" i="61"/>
  <c r="S286" i="61"/>
  <c r="S285" i="61"/>
  <c r="S284" i="61"/>
  <c r="S283" i="61"/>
  <c r="S282" i="61"/>
  <c r="S281" i="61"/>
  <c r="S280" i="61"/>
  <c r="S279" i="61"/>
  <c r="S278" i="61"/>
  <c r="S277" i="61"/>
  <c r="S276" i="61"/>
  <c r="S275" i="61"/>
  <c r="S274" i="61"/>
  <c r="S273" i="61"/>
  <c r="S272" i="61"/>
  <c r="S271" i="61"/>
  <c r="S270" i="61"/>
  <c r="S269" i="61"/>
  <c r="S268" i="61"/>
  <c r="S267" i="61"/>
  <c r="S266" i="61"/>
  <c r="S265" i="61"/>
  <c r="S264" i="61"/>
  <c r="S263" i="61"/>
  <c r="S262" i="61"/>
  <c r="S261" i="61"/>
  <c r="S260" i="61"/>
  <c r="S259" i="61"/>
  <c r="S258" i="61"/>
  <c r="S257" i="61"/>
  <c r="S256" i="61"/>
  <c r="S255" i="61"/>
  <c r="S254" i="61"/>
  <c r="S253" i="61"/>
  <c r="S252" i="61"/>
  <c r="S251" i="61"/>
  <c r="S250" i="61"/>
  <c r="S249" i="61"/>
  <c r="S248" i="61"/>
  <c r="S247" i="61"/>
  <c r="S246" i="61"/>
  <c r="S245" i="61"/>
  <c r="S244" i="61"/>
  <c r="S243" i="61"/>
  <c r="S242" i="61"/>
  <c r="S241" i="61"/>
  <c r="S240" i="61"/>
  <c r="S239" i="61"/>
  <c r="S238" i="61"/>
  <c r="S237" i="61"/>
  <c r="S236" i="61"/>
  <c r="S235" i="61"/>
  <c r="S234" i="61"/>
  <c r="S233" i="61"/>
  <c r="S232" i="61"/>
  <c r="S231" i="61"/>
  <c r="S230" i="61"/>
  <c r="S228" i="61"/>
  <c r="S227" i="61"/>
  <c r="S226" i="61"/>
  <c r="S225" i="61"/>
  <c r="S224" i="61"/>
  <c r="S223" i="61"/>
  <c r="S222" i="61"/>
  <c r="S221" i="61"/>
  <c r="S220" i="61"/>
  <c r="S219" i="61"/>
  <c r="S218" i="61"/>
  <c r="S216" i="61"/>
  <c r="S215" i="61"/>
  <c r="S213" i="61"/>
  <c r="S212" i="61"/>
  <c r="S211" i="61"/>
  <c r="S210" i="61"/>
  <c r="S209" i="61"/>
  <c r="S208" i="61"/>
  <c r="S207" i="61"/>
  <c r="S206" i="61"/>
  <c r="S205" i="61"/>
  <c r="S204" i="61"/>
  <c r="S203" i="61"/>
  <c r="S202" i="61"/>
  <c r="S201" i="61"/>
  <c r="S200" i="61"/>
  <c r="S199" i="61"/>
  <c r="S198" i="61"/>
  <c r="S197" i="61"/>
  <c r="S196" i="61"/>
  <c r="S195" i="61"/>
  <c r="S194" i="61"/>
  <c r="S193" i="61"/>
  <c r="S192" i="61"/>
  <c r="S191" i="61"/>
  <c r="S190" i="61"/>
  <c r="S189" i="61"/>
  <c r="S188" i="61"/>
  <c r="S187" i="61"/>
  <c r="S186" i="61"/>
  <c r="S185" i="61"/>
  <c r="S184" i="61"/>
  <c r="S183" i="61"/>
  <c r="S182" i="61"/>
  <c r="S181" i="61"/>
  <c r="S180" i="61"/>
  <c r="S179" i="61"/>
  <c r="S178" i="61"/>
  <c r="S177" i="61"/>
  <c r="S176" i="61"/>
  <c r="S175" i="61"/>
  <c r="S174" i="61"/>
  <c r="S173" i="61"/>
  <c r="S172" i="61"/>
  <c r="S171" i="61"/>
  <c r="S170" i="61"/>
  <c r="S169" i="61"/>
  <c r="S168" i="61"/>
  <c r="S167" i="61"/>
  <c r="S166" i="61"/>
  <c r="S165" i="61"/>
  <c r="S164" i="61"/>
  <c r="S163" i="61"/>
  <c r="S162" i="61"/>
  <c r="S161" i="61"/>
  <c r="S160" i="61"/>
  <c r="S159" i="61"/>
  <c r="S158" i="61"/>
  <c r="S157" i="61"/>
  <c r="S156" i="61"/>
  <c r="S155" i="61"/>
  <c r="S154" i="61"/>
  <c r="S152" i="61"/>
  <c r="S151" i="61"/>
  <c r="S150" i="61"/>
  <c r="S149" i="61"/>
  <c r="S148" i="61"/>
  <c r="S147" i="61"/>
  <c r="S146" i="61"/>
  <c r="S145" i="61"/>
  <c r="S144" i="61"/>
  <c r="S143" i="61"/>
  <c r="S142" i="61"/>
  <c r="S141" i="61"/>
  <c r="S140" i="61"/>
  <c r="S139" i="61"/>
  <c r="S138" i="61"/>
  <c r="S137" i="61"/>
  <c r="S136" i="61"/>
  <c r="S135" i="61"/>
  <c r="S134" i="61"/>
  <c r="S133" i="61"/>
  <c r="S132" i="61"/>
  <c r="S131" i="61"/>
  <c r="S130" i="61"/>
  <c r="S129" i="61"/>
  <c r="S128" i="61"/>
  <c r="S127" i="61"/>
  <c r="S126" i="61"/>
  <c r="S125" i="61"/>
  <c r="S124" i="61"/>
  <c r="S123" i="61"/>
  <c r="S122" i="61"/>
  <c r="S121" i="61"/>
  <c r="S120" i="61"/>
  <c r="S119" i="61"/>
  <c r="S118" i="61"/>
  <c r="S117" i="61"/>
  <c r="S116" i="61"/>
  <c r="S115" i="61"/>
  <c r="S114" i="61"/>
  <c r="S113" i="61"/>
  <c r="S112" i="61"/>
  <c r="S111" i="61"/>
  <c r="S110" i="61"/>
  <c r="S109" i="61"/>
  <c r="S108" i="61"/>
  <c r="S107" i="61"/>
  <c r="S106" i="61"/>
  <c r="S105" i="61"/>
  <c r="S104" i="61"/>
  <c r="S103" i="61"/>
  <c r="S102" i="61"/>
  <c r="S101" i="61"/>
  <c r="S100" i="61"/>
  <c r="S99" i="61"/>
  <c r="S98" i="61"/>
  <c r="S97" i="61"/>
  <c r="S96" i="6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S75" i="61"/>
  <c r="S74" i="61"/>
  <c r="S73" i="61"/>
  <c r="S72" i="61"/>
  <c r="S71" i="61"/>
  <c r="S70" i="61"/>
  <c r="S69" i="61"/>
  <c r="S68" i="61"/>
  <c r="S67" i="61"/>
  <c r="S66" i="61"/>
  <c r="S65" i="61"/>
  <c r="S64" i="61"/>
  <c r="S63" i="61"/>
  <c r="S62" i="61"/>
  <c r="S61" i="61"/>
  <c r="S60" i="61"/>
  <c r="S59" i="61"/>
  <c r="S58" i="61"/>
  <c r="S57" i="61"/>
  <c r="S56" i="61"/>
  <c r="S55" i="61"/>
  <c r="S54" i="61"/>
  <c r="S53" i="61"/>
  <c r="S52" i="61"/>
  <c r="S51" i="61"/>
  <c r="S50" i="61"/>
  <c r="S49" i="61"/>
  <c r="S48" i="61"/>
  <c r="S47" i="61"/>
  <c r="S46" i="61"/>
  <c r="S45" i="61"/>
  <c r="S44" i="61"/>
  <c r="S43" i="61"/>
  <c r="S42" i="61"/>
  <c r="S41" i="61"/>
  <c r="S40" i="61"/>
  <c r="S39" i="61"/>
  <c r="S38" i="61"/>
  <c r="S37" i="61"/>
  <c r="S36" i="61"/>
  <c r="S35" i="61"/>
  <c r="S34" i="61"/>
  <c r="S33" i="61"/>
  <c r="S32" i="61"/>
  <c r="S31" i="61"/>
  <c r="S30" i="61"/>
  <c r="S29" i="61"/>
  <c r="S28" i="61"/>
  <c r="S27" i="61"/>
  <c r="S26" i="61"/>
  <c r="S25" i="61"/>
  <c r="S24" i="61"/>
  <c r="S23" i="61"/>
  <c r="S22" i="61"/>
  <c r="S21" i="61"/>
  <c r="S20" i="61"/>
  <c r="S19" i="61"/>
  <c r="S18" i="61"/>
  <c r="S17" i="61"/>
  <c r="S16" i="61"/>
  <c r="S15" i="61"/>
  <c r="S14" i="61"/>
  <c r="S13" i="61"/>
  <c r="S12" i="61"/>
  <c r="S11" i="61"/>
  <c r="S10" i="61"/>
  <c r="S9" i="61"/>
  <c r="P48" i="59"/>
  <c r="P47" i="59"/>
  <c r="P46" i="59"/>
  <c r="P45" i="59"/>
  <c r="P43" i="59"/>
  <c r="P42" i="59"/>
  <c r="P41" i="59"/>
  <c r="P39" i="59"/>
  <c r="P38" i="59"/>
  <c r="P37" i="59"/>
  <c r="P36" i="59"/>
  <c r="P35" i="59"/>
  <c r="P34" i="59"/>
  <c r="P33" i="59"/>
  <c r="P32" i="59"/>
  <c r="P31" i="59"/>
  <c r="P30" i="59"/>
  <c r="P29" i="59"/>
  <c r="P28" i="59"/>
  <c r="P27" i="59"/>
  <c r="P26" i="59"/>
  <c r="P25" i="59"/>
  <c r="P24" i="59"/>
  <c r="P22" i="59"/>
  <c r="P21" i="59"/>
  <c r="P20" i="59"/>
  <c r="P19" i="59"/>
  <c r="P18" i="59"/>
  <c r="P17" i="59"/>
  <c r="P16" i="59"/>
  <c r="P15" i="59"/>
  <c r="P14" i="59"/>
  <c r="P13" i="59"/>
  <c r="P12" i="59"/>
  <c r="P11" i="59"/>
  <c r="P10" i="59"/>
  <c r="P9" i="59"/>
  <c r="J60" i="58"/>
  <c r="J58" i="58"/>
  <c r="J57" i="58"/>
  <c r="J56" i="58"/>
  <c r="J55" i="58"/>
  <c r="J54" i="58"/>
  <c r="J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J39" i="58"/>
  <c r="J38" i="58"/>
  <c r="J37" i="58"/>
  <c r="J36" i="58"/>
  <c r="J35" i="58"/>
  <c r="J34" i="58"/>
  <c r="J33" i="58"/>
  <c r="J32" i="58"/>
  <c r="J31" i="58"/>
  <c r="J30" i="58"/>
  <c r="J29" i="58"/>
  <c r="J28" i="58"/>
  <c r="J27" i="58"/>
  <c r="J26" i="58"/>
  <c r="J25" i="58"/>
  <c r="J24" i="58"/>
  <c r="J23" i="58"/>
  <c r="J22" i="58"/>
  <c r="J21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C37" i="88"/>
  <c r="C22" i="88"/>
  <c r="C11" i="88"/>
  <c r="C10" i="88"/>
  <c r="F10" i="69" l="1"/>
  <c r="F9" i="69" s="1"/>
  <c r="I10" i="69"/>
  <c r="I9" i="69" s="1"/>
  <c r="H17" i="81" l="1"/>
  <c r="H9" i="81" l="1"/>
  <c r="H8" i="81" l="1"/>
  <c r="I9" i="81" s="1"/>
  <c r="C36" i="88" l="1"/>
  <c r="I8" i="81"/>
  <c r="I17" i="81"/>
  <c r="C9" i="88" l="1"/>
  <c r="C41" i="88" l="1"/>
  <c r="D9" i="88" s="1"/>
  <c r="K61" i="58" l="1"/>
  <c r="K64" i="58"/>
  <c r="H52" i="80"/>
  <c r="H33" i="80"/>
  <c r="H15" i="80"/>
  <c r="Q337" i="78"/>
  <c r="Q319" i="78"/>
  <c r="Q301" i="78"/>
  <c r="Q283" i="78"/>
  <c r="Q265" i="78"/>
  <c r="Q247" i="78"/>
  <c r="Q228" i="78"/>
  <c r="Q209" i="78"/>
  <c r="Q189" i="78"/>
  <c r="Q171" i="78"/>
  <c r="Q153" i="78"/>
  <c r="H51" i="80"/>
  <c r="H32" i="80"/>
  <c r="H14" i="80"/>
  <c r="Q336" i="78"/>
  <c r="Q318" i="78"/>
  <c r="Q300" i="78"/>
  <c r="H53" i="80"/>
  <c r="H34" i="80"/>
  <c r="H16" i="80"/>
  <c r="N8" i="79"/>
  <c r="Q320" i="78"/>
  <c r="Q302" i="78"/>
  <c r="Q284" i="78"/>
  <c r="Q266" i="78"/>
  <c r="Q248" i="78"/>
  <c r="Q229" i="78"/>
  <c r="Q210" i="78"/>
  <c r="Q282" i="78"/>
  <c r="Q226" i="78"/>
  <c r="Q178" i="78"/>
  <c r="Q170" i="78"/>
  <c r="Q136" i="78"/>
  <c r="Q118" i="78"/>
  <c r="Q100" i="78"/>
  <c r="Q82" i="78"/>
  <c r="Q64" i="78"/>
  <c r="Q46" i="78"/>
  <c r="Q27" i="78"/>
  <c r="Q8" i="78"/>
  <c r="J413" i="76"/>
  <c r="J394" i="76"/>
  <c r="J376" i="76"/>
  <c r="J355" i="76"/>
  <c r="J337" i="76"/>
  <c r="Q258" i="78"/>
  <c r="Q203" i="78"/>
  <c r="Q148" i="78"/>
  <c r="Q151" i="78"/>
  <c r="Q129" i="78"/>
  <c r="Q111" i="78"/>
  <c r="Q93" i="78"/>
  <c r="Q75" i="78"/>
  <c r="Q57" i="78"/>
  <c r="Q39" i="78"/>
  <c r="Q20" i="78"/>
  <c r="J425" i="76"/>
  <c r="J406" i="76"/>
  <c r="J387" i="76"/>
  <c r="J369" i="76"/>
  <c r="J351" i="76"/>
  <c r="J333" i="76"/>
  <c r="Q252" i="78"/>
  <c r="Q197" i="78"/>
  <c r="J368" i="76"/>
  <c r="J325" i="76"/>
  <c r="J307" i="76"/>
  <c r="J289" i="76"/>
  <c r="J270" i="76"/>
  <c r="J252" i="76"/>
  <c r="J234" i="76"/>
  <c r="J216" i="76"/>
  <c r="J198" i="76"/>
  <c r="J180" i="76"/>
  <c r="J162" i="76"/>
  <c r="K10" i="74"/>
  <c r="K62" i="58"/>
  <c r="H49" i="80"/>
  <c r="H30" i="80"/>
  <c r="H12" i="80"/>
  <c r="Q334" i="78"/>
  <c r="Q316" i="78"/>
  <c r="Q298" i="78"/>
  <c r="Q280" i="78"/>
  <c r="Q262" i="78"/>
  <c r="Q244" i="78"/>
  <c r="Q224" i="78"/>
  <c r="Q206" i="78"/>
  <c r="Q186" i="78"/>
  <c r="Q168" i="78"/>
  <c r="Q150" i="78"/>
  <c r="H48" i="80"/>
  <c r="H29" i="80"/>
  <c r="H11" i="80"/>
  <c r="Q333" i="78"/>
  <c r="Q315" i="78"/>
  <c r="Q297" i="78"/>
  <c r="H50" i="80"/>
  <c r="H31" i="80"/>
  <c r="H13" i="80"/>
  <c r="Q335" i="78"/>
  <c r="Q317" i="78"/>
  <c r="Q299" i="78"/>
  <c r="Q281" i="78"/>
  <c r="Q263" i="78"/>
  <c r="Q245" i="78"/>
  <c r="Q225" i="78"/>
  <c r="Q207" i="78"/>
  <c r="Q273" i="78"/>
  <c r="Q217" i="78"/>
  <c r="Q167" i="78"/>
  <c r="Q163" i="78"/>
  <c r="Q133" i="78"/>
  <c r="Q115" i="78"/>
  <c r="Q97" i="78"/>
  <c r="Q79" i="78"/>
  <c r="Q61" i="78"/>
  <c r="Q43" i="78"/>
  <c r="Q24" i="78"/>
  <c r="J430" i="76"/>
  <c r="J410" i="76"/>
  <c r="J391" i="76"/>
  <c r="J373" i="76"/>
  <c r="J352" i="76"/>
  <c r="J334" i="76"/>
  <c r="Q249" i="78"/>
  <c r="Q191" i="78"/>
  <c r="Q194" i="78"/>
  <c r="Q144" i="78"/>
  <c r="Q126" i="78"/>
  <c r="Q108" i="78"/>
  <c r="Q90" i="78"/>
  <c r="Q72" i="78"/>
  <c r="Q54" i="78"/>
  <c r="Q36" i="78"/>
  <c r="Q17" i="78"/>
  <c r="J422" i="76"/>
  <c r="J403" i="76"/>
  <c r="J384" i="76"/>
  <c r="J366" i="76"/>
  <c r="J348" i="76"/>
  <c r="J330" i="76"/>
  <c r="Q243" i="78"/>
  <c r="Q190" i="78"/>
  <c r="J359" i="76"/>
  <c r="J322" i="76"/>
  <c r="J304" i="76"/>
  <c r="J286" i="76"/>
  <c r="J267" i="76"/>
  <c r="J249" i="76"/>
  <c r="J231" i="76"/>
  <c r="J213" i="76"/>
  <c r="J195" i="76"/>
  <c r="J177" i="76"/>
  <c r="J159" i="76"/>
  <c r="J141" i="76"/>
  <c r="J123" i="76"/>
  <c r="J105" i="76"/>
  <c r="L48" i="72"/>
  <c r="K63" i="58"/>
  <c r="H46" i="80"/>
  <c r="H27" i="80"/>
  <c r="H9" i="80"/>
  <c r="Q331" i="78"/>
  <c r="Q313" i="78"/>
  <c r="Q295" i="78"/>
  <c r="Q277" i="78"/>
  <c r="Q259" i="78"/>
  <c r="Q241" i="78"/>
  <c r="Q221" i="78"/>
  <c r="Q201" i="78"/>
  <c r="Q183" i="78"/>
  <c r="Q165" i="78"/>
  <c r="Q147" i="78"/>
  <c r="H45" i="80"/>
  <c r="H26" i="80"/>
  <c r="H8" i="80"/>
  <c r="Q330" i="78"/>
  <c r="Q312" i="78"/>
  <c r="Q294" i="78"/>
  <c r="H47" i="80"/>
  <c r="H28" i="80"/>
  <c r="H10" i="80"/>
  <c r="Q332" i="78"/>
  <c r="Q314" i="78"/>
  <c r="Q296" i="78"/>
  <c r="Q278" i="78"/>
  <c r="Q260" i="78"/>
  <c r="Q242" i="78"/>
  <c r="Q222" i="78"/>
  <c r="Q204" i="78"/>
  <c r="Q264" i="78"/>
  <c r="Q208" i="78"/>
  <c r="Q160" i="78"/>
  <c r="Q152" i="78"/>
  <c r="Q130" i="78"/>
  <c r="Q112" i="78"/>
  <c r="Q94" i="78"/>
  <c r="Q76" i="78"/>
  <c r="L46" i="72"/>
  <c r="O10" i="93"/>
  <c r="H42" i="80"/>
  <c r="H24" i="80"/>
  <c r="N16" i="79"/>
  <c r="Q328" i="78"/>
  <c r="Q310" i="78"/>
  <c r="Q292" i="78"/>
  <c r="Q274" i="78"/>
  <c r="Q256" i="78"/>
  <c r="Q238" i="78"/>
  <c r="Q218" i="78"/>
  <c r="Q198" i="78"/>
  <c r="Q180" i="78"/>
  <c r="Q162" i="78"/>
  <c r="O9" i="93"/>
  <c r="H41" i="80"/>
  <c r="H23" i="80"/>
  <c r="N15" i="79"/>
  <c r="Q327" i="78"/>
  <c r="Q309" i="78"/>
  <c r="O11" i="93"/>
  <c r="H43" i="80"/>
  <c r="H25" i="80"/>
  <c r="N17" i="79"/>
  <c r="Q329" i="78"/>
  <c r="Q311" i="78"/>
  <c r="Q293" i="78"/>
  <c r="Q275" i="78"/>
  <c r="Q257" i="78"/>
  <c r="Q239" i="78"/>
  <c r="L50" i="72"/>
  <c r="H36" i="80"/>
  <c r="Q322" i="78"/>
  <c r="Q268" i="78"/>
  <c r="Q212" i="78"/>
  <c r="Q156" i="78"/>
  <c r="H17" i="80"/>
  <c r="Q303" i="78"/>
  <c r="H19" i="80"/>
  <c r="Q305" i="78"/>
  <c r="Q251" i="78"/>
  <c r="Q202" i="78"/>
  <c r="Q200" i="78"/>
  <c r="Q145" i="78"/>
  <c r="Q109" i="78"/>
  <c r="Q73" i="78"/>
  <c r="Q49" i="78"/>
  <c r="Q18" i="78"/>
  <c r="J416" i="76"/>
  <c r="J385" i="76"/>
  <c r="J358" i="76"/>
  <c r="Q285" i="78"/>
  <c r="Q211" i="78"/>
  <c r="Q176" i="78"/>
  <c r="Q132" i="78"/>
  <c r="Q102" i="78"/>
  <c r="Q78" i="78"/>
  <c r="Q48" i="78"/>
  <c r="Q23" i="78"/>
  <c r="J415" i="76"/>
  <c r="J390" i="76"/>
  <c r="J360" i="76"/>
  <c r="J336" i="76"/>
  <c r="Q223" i="78"/>
  <c r="Q154" i="78"/>
  <c r="J316" i="76"/>
  <c r="J292" i="76"/>
  <c r="J261" i="76"/>
  <c r="J237" i="76"/>
  <c r="J207" i="76"/>
  <c r="J183" i="76"/>
  <c r="J153" i="76"/>
  <c r="J132" i="76"/>
  <c r="J111" i="76"/>
  <c r="J90" i="76"/>
  <c r="J72" i="76"/>
  <c r="J54" i="76"/>
  <c r="Q193" i="78"/>
  <c r="Q104" i="78"/>
  <c r="Q50" i="78"/>
  <c r="J417" i="76"/>
  <c r="J362" i="76"/>
  <c r="J321" i="76"/>
  <c r="J303" i="76"/>
  <c r="J285" i="76"/>
  <c r="J266" i="76"/>
  <c r="J248" i="76"/>
  <c r="J230" i="76"/>
  <c r="J212" i="76"/>
  <c r="J194" i="76"/>
  <c r="J176" i="76"/>
  <c r="J158" i="76"/>
  <c r="J140" i="76"/>
  <c r="J122" i="76"/>
  <c r="J104" i="76"/>
  <c r="Q164" i="78"/>
  <c r="Q98" i="78"/>
  <c r="Q44" i="78"/>
  <c r="J411" i="76"/>
  <c r="J365" i="76"/>
  <c r="J323" i="76"/>
  <c r="J305" i="76"/>
  <c r="J287" i="76"/>
  <c r="J268" i="76"/>
  <c r="J250" i="76"/>
  <c r="J232" i="76"/>
  <c r="J214" i="76"/>
  <c r="J196" i="76"/>
  <c r="J178" i="76"/>
  <c r="J160" i="76"/>
  <c r="J142" i="76"/>
  <c r="J124" i="76"/>
  <c r="J106" i="76"/>
  <c r="J88" i="76"/>
  <c r="Q157" i="78"/>
  <c r="H21" i="80"/>
  <c r="Q307" i="78"/>
  <c r="Q253" i="78"/>
  <c r="Q195" i="78"/>
  <c r="N12" i="79"/>
  <c r="O8" i="93"/>
  <c r="N14" i="79"/>
  <c r="Q290" i="78"/>
  <c r="Q236" i="78"/>
  <c r="Q199" i="78"/>
  <c r="Q196" i="78"/>
  <c r="Q142" i="78"/>
  <c r="Q106" i="78"/>
  <c r="Q70" i="78"/>
  <c r="Q40" i="78"/>
  <c r="Q15" i="78"/>
  <c r="J407" i="76"/>
  <c r="J382" i="76"/>
  <c r="J349" i="76"/>
  <c r="Q276" i="78"/>
  <c r="Q184" i="78"/>
  <c r="Q169" i="78"/>
  <c r="Q123" i="78"/>
  <c r="Q99" i="78"/>
  <c r="Q69" i="78"/>
  <c r="Q45" i="78"/>
  <c r="Q14" i="78"/>
  <c r="J412" i="76"/>
  <c r="J381" i="76"/>
  <c r="J357" i="76"/>
  <c r="Q288" i="78"/>
  <c r="Q214" i="78"/>
  <c r="J350" i="76"/>
  <c r="J313" i="76"/>
  <c r="J283" i="76"/>
  <c r="J258" i="76"/>
  <c r="J228" i="76"/>
  <c r="J204" i="76"/>
  <c r="J174" i="76"/>
  <c r="J150" i="76"/>
  <c r="J129" i="76"/>
  <c r="J108" i="76"/>
  <c r="J87" i="76"/>
  <c r="J69" i="76"/>
  <c r="J51" i="76"/>
  <c r="Q182" i="78"/>
  <c r="Q95" i="78"/>
  <c r="Q41" i="78"/>
  <c r="J408" i="76"/>
  <c r="J353" i="76"/>
  <c r="J318" i="76"/>
  <c r="J300" i="76"/>
  <c r="J282" i="76"/>
  <c r="J263" i="76"/>
  <c r="J245" i="76"/>
  <c r="J227" i="76"/>
  <c r="J209" i="76"/>
  <c r="J191" i="76"/>
  <c r="J173" i="76"/>
  <c r="J155" i="76"/>
  <c r="J137" i="76"/>
  <c r="J119" i="76"/>
  <c r="J101" i="76"/>
  <c r="Q143" i="78"/>
  <c r="Q89" i="78"/>
  <c r="Q35" i="78"/>
  <c r="J402" i="76"/>
  <c r="J356" i="76"/>
  <c r="J320" i="76"/>
  <c r="J302" i="76"/>
  <c r="J284" i="76"/>
  <c r="J265" i="76"/>
  <c r="J247" i="76"/>
  <c r="J229" i="76"/>
  <c r="J211" i="76"/>
  <c r="J193" i="76"/>
  <c r="J175" i="76"/>
  <c r="J157" i="76"/>
  <c r="J139" i="76"/>
  <c r="J121" i="76"/>
  <c r="J103" i="76"/>
  <c r="J82" i="76"/>
  <c r="Q146" i="78"/>
  <c r="J405" i="76"/>
  <c r="J56" i="76"/>
  <c r="J26" i="76"/>
  <c r="K12" i="75"/>
  <c r="J52" i="76"/>
  <c r="Q19" i="78"/>
  <c r="J55" i="76"/>
  <c r="J25" i="76"/>
  <c r="K11" i="75"/>
  <c r="J58" i="76"/>
  <c r="J24" i="76"/>
  <c r="L79" i="72"/>
  <c r="L60" i="72"/>
  <c r="L34" i="72"/>
  <c r="L15" i="72"/>
  <c r="R18" i="71"/>
  <c r="O149" i="69"/>
  <c r="O131" i="69"/>
  <c r="O113" i="69"/>
  <c r="O11" i="69"/>
  <c r="H18" i="80"/>
  <c r="Q304" i="78"/>
  <c r="Q250" i="78"/>
  <c r="Q192" i="78"/>
  <c r="H54" i="80"/>
  <c r="N9" i="79"/>
  <c r="N11" i="79"/>
  <c r="Q287" i="78"/>
  <c r="Q233" i="78"/>
  <c r="Q291" i="78"/>
  <c r="Q185" i="78"/>
  <c r="Q139" i="78"/>
  <c r="Q103" i="78"/>
  <c r="Q67" i="78"/>
  <c r="Q37" i="78"/>
  <c r="Q11" i="78"/>
  <c r="J404" i="76"/>
  <c r="J379" i="76"/>
  <c r="J346" i="76"/>
  <c r="Q267" i="78"/>
  <c r="Q173" i="78"/>
  <c r="Q158" i="78"/>
  <c r="Q120" i="78"/>
  <c r="Q96" i="78"/>
  <c r="Q66" i="78"/>
  <c r="Q42" i="78"/>
  <c r="Q10" i="78"/>
  <c r="J409" i="76"/>
  <c r="J378" i="76"/>
  <c r="J354" i="76"/>
  <c r="Q279" i="78"/>
  <c r="Q205" i="78"/>
  <c r="J341" i="76"/>
  <c r="J310" i="76"/>
  <c r="J280" i="76"/>
  <c r="J255" i="76"/>
  <c r="J225" i="76"/>
  <c r="J201" i="76"/>
  <c r="J171" i="76"/>
  <c r="J147" i="76"/>
  <c r="J126" i="76"/>
  <c r="J102" i="76"/>
  <c r="J84" i="76"/>
  <c r="J66" i="76"/>
  <c r="J48" i="76"/>
  <c r="Q140" i="78"/>
  <c r="Q86" i="78"/>
  <c r="Q31" i="78"/>
  <c r="J398" i="76"/>
  <c r="J344" i="76"/>
  <c r="J315" i="76"/>
  <c r="J297" i="76"/>
  <c r="J279" i="76"/>
  <c r="J260" i="76"/>
  <c r="J242" i="76"/>
  <c r="J224" i="76"/>
  <c r="J206" i="76"/>
  <c r="J188" i="76"/>
  <c r="J170" i="76"/>
  <c r="J152" i="76"/>
  <c r="J134" i="76"/>
  <c r="N13" i="79"/>
  <c r="Q289" i="78"/>
  <c r="Q235" i="78"/>
  <c r="Q177" i="78"/>
  <c r="H38" i="80"/>
  <c r="Q324" i="78"/>
  <c r="H40" i="80"/>
  <c r="Q326" i="78"/>
  <c r="Q272" i="78"/>
  <c r="Q219" i="78"/>
  <c r="Q255" i="78"/>
  <c r="Q149" i="78"/>
  <c r="Q127" i="78"/>
  <c r="Q91" i="78"/>
  <c r="Q58" i="78"/>
  <c r="Q34" i="78"/>
  <c r="J426" i="76"/>
  <c r="J400" i="76"/>
  <c r="J367" i="76"/>
  <c r="J343" i="76"/>
  <c r="Q240" i="78"/>
  <c r="Q166" i="78"/>
  <c r="Q141" i="78"/>
  <c r="Q117" i="78"/>
  <c r="Q87" i="78"/>
  <c r="Q63" i="78"/>
  <c r="Q32" i="78"/>
  <c r="J432" i="76"/>
  <c r="J399" i="76"/>
  <c r="J375" i="76"/>
  <c r="J345" i="76"/>
  <c r="Q270" i="78"/>
  <c r="Q179" i="78"/>
  <c r="J332" i="76"/>
  <c r="J301" i="76"/>
  <c r="J277" i="76"/>
  <c r="J246" i="76"/>
  <c r="J222" i="76"/>
  <c r="J192" i="76"/>
  <c r="J168" i="76"/>
  <c r="J144" i="76"/>
  <c r="J120" i="76"/>
  <c r="J99" i="76"/>
  <c r="J81" i="76"/>
  <c r="J63" i="76"/>
  <c r="J45" i="76"/>
  <c r="Q131" i="78"/>
  <c r="Q77" i="78"/>
  <c r="Q22" i="78"/>
  <c r="J389" i="76"/>
  <c r="J335" i="76"/>
  <c r="J312" i="76"/>
  <c r="J294" i="76"/>
  <c r="N10" i="79"/>
  <c r="Q286" i="78"/>
  <c r="Q232" i="78"/>
  <c r="Q174" i="78"/>
  <c r="H35" i="80"/>
  <c r="Q321" i="78"/>
  <c r="H37" i="80"/>
  <c r="Q323" i="78"/>
  <c r="Q269" i="78"/>
  <c r="Q216" i="78"/>
  <c r="Q246" i="78"/>
  <c r="Q188" i="78"/>
  <c r="Q124" i="78"/>
  <c r="Q88" i="78"/>
  <c r="Q55" i="78"/>
  <c r="Q30" i="78"/>
  <c r="J423" i="76"/>
  <c r="J397" i="76"/>
  <c r="J364" i="76"/>
  <c r="J340" i="76"/>
  <c r="Q231" i="78"/>
  <c r="Q155" i="78"/>
  <c r="Q138" i="78"/>
  <c r="Q114" i="78"/>
  <c r="Q84" i="78"/>
  <c r="Q60" i="78"/>
  <c r="Q29" i="78"/>
  <c r="J428" i="76"/>
  <c r="J396" i="76"/>
  <c r="J372" i="76"/>
  <c r="J342" i="76"/>
  <c r="Q261" i="78"/>
  <c r="Q172" i="78"/>
  <c r="J328" i="76"/>
  <c r="J298" i="76"/>
  <c r="J274" i="76"/>
  <c r="J243" i="76"/>
  <c r="J219" i="76"/>
  <c r="J189" i="76"/>
  <c r="J165" i="76"/>
  <c r="J138" i="76"/>
  <c r="J117" i="76"/>
  <c r="J96" i="76"/>
  <c r="J78" i="76"/>
  <c r="J60" i="76"/>
  <c r="J42" i="76"/>
  <c r="Q122" i="78"/>
  <c r="Q68" i="78"/>
  <c r="Q12" i="78"/>
  <c r="J380" i="76"/>
  <c r="J327" i="76"/>
  <c r="J309" i="76"/>
  <c r="J291" i="76"/>
  <c r="J272" i="76"/>
  <c r="J254" i="76"/>
  <c r="J236" i="76"/>
  <c r="J218" i="76"/>
  <c r="J200" i="76"/>
  <c r="J182" i="76"/>
  <c r="J164" i="76"/>
  <c r="J146" i="76"/>
  <c r="J128" i="76"/>
  <c r="J110" i="76"/>
  <c r="J92" i="76"/>
  <c r="Q116" i="78"/>
  <c r="Q62" i="78"/>
  <c r="J431" i="76"/>
  <c r="J374" i="76"/>
  <c r="J329" i="76"/>
  <c r="J311" i="76"/>
  <c r="J293" i="76"/>
  <c r="H39" i="80"/>
  <c r="Q325" i="78"/>
  <c r="Q271" i="78"/>
  <c r="Q215" i="78"/>
  <c r="Q159" i="78"/>
  <c r="H20" i="80"/>
  <c r="Q306" i="78"/>
  <c r="H22" i="80"/>
  <c r="Q308" i="78"/>
  <c r="Q254" i="78"/>
  <c r="Q213" i="78"/>
  <c r="Q237" i="78"/>
  <c r="Q181" i="78"/>
  <c r="Q121" i="78"/>
  <c r="Q85" i="78"/>
  <c r="Q52" i="78"/>
  <c r="Q21" i="78"/>
  <c r="J420" i="76"/>
  <c r="J388" i="76"/>
  <c r="J361" i="76"/>
  <c r="J331" i="76"/>
  <c r="Q220" i="78"/>
  <c r="Q187" i="78"/>
  <c r="Q135" i="78"/>
  <c r="Q105" i="78"/>
  <c r="Q81" i="78"/>
  <c r="Q51" i="78"/>
  <c r="Q26" i="78"/>
  <c r="J418" i="76"/>
  <c r="J393" i="76"/>
  <c r="J363" i="76"/>
  <c r="J339" i="76"/>
  <c r="Q234" i="78"/>
  <c r="Q161" i="78"/>
  <c r="J319" i="76"/>
  <c r="J295" i="76"/>
  <c r="J264" i="76"/>
  <c r="J240" i="76"/>
  <c r="J210" i="76"/>
  <c r="J186" i="76"/>
  <c r="J156" i="76"/>
  <c r="J135" i="76"/>
  <c r="J114" i="76"/>
  <c r="J93" i="76"/>
  <c r="J75" i="76"/>
  <c r="J57" i="76"/>
  <c r="J39" i="76"/>
  <c r="J306" i="76"/>
  <c r="J239" i="76"/>
  <c r="J185" i="76"/>
  <c r="J131" i="76"/>
  <c r="J95" i="76"/>
  <c r="Q71" i="78"/>
  <c r="J383" i="76"/>
  <c r="J314" i="76"/>
  <c r="J278" i="76"/>
  <c r="J253" i="76"/>
  <c r="J223" i="76"/>
  <c r="J199" i="76"/>
  <c r="J169" i="76"/>
  <c r="J145" i="76"/>
  <c r="J115" i="76"/>
  <c r="J91" i="76"/>
  <c r="Q92" i="78"/>
  <c r="J85" i="76"/>
  <c r="J32" i="76"/>
  <c r="J10" i="76"/>
  <c r="J41" i="76"/>
  <c r="J386" i="76"/>
  <c r="J34" i="76"/>
  <c r="J12" i="76"/>
  <c r="J65" i="76"/>
  <c r="J14" i="76"/>
  <c r="L73" i="72"/>
  <c r="L43" i="72"/>
  <c r="L21" i="72"/>
  <c r="R22" i="71"/>
  <c r="O146" i="69"/>
  <c r="O125" i="69"/>
  <c r="O104" i="69"/>
  <c r="L36" i="72"/>
  <c r="R24" i="71"/>
  <c r="O136" i="69"/>
  <c r="J17" i="76"/>
  <c r="L75" i="72"/>
  <c r="L53" i="72"/>
  <c r="R29" i="71"/>
  <c r="O139" i="69"/>
  <c r="R16" i="71"/>
  <c r="J30" i="76"/>
  <c r="L83" i="72"/>
  <c r="L61" i="72"/>
  <c r="L29" i="72"/>
  <c r="R32" i="71"/>
  <c r="O156" i="69"/>
  <c r="O106" i="69"/>
  <c r="O84" i="69"/>
  <c r="O66" i="69"/>
  <c r="O48" i="69"/>
  <c r="O30" i="69"/>
  <c r="O10" i="69"/>
  <c r="K10" i="66"/>
  <c r="N17" i="64"/>
  <c r="M61" i="63"/>
  <c r="M43" i="63"/>
  <c r="M24" i="63"/>
  <c r="N256" i="62"/>
  <c r="N237" i="62"/>
  <c r="N218" i="62"/>
  <c r="N200" i="62"/>
  <c r="N182" i="62"/>
  <c r="N164" i="62"/>
  <c r="N146" i="62"/>
  <c r="N128" i="62"/>
  <c r="N109" i="62"/>
  <c r="N91" i="62"/>
  <c r="N73" i="62"/>
  <c r="N55" i="62"/>
  <c r="Q113" i="78"/>
  <c r="J288" i="76"/>
  <c r="J233" i="76"/>
  <c r="J179" i="76"/>
  <c r="J125" i="76"/>
  <c r="Q175" i="78"/>
  <c r="Q53" i="78"/>
  <c r="J370" i="76"/>
  <c r="J308" i="76"/>
  <c r="J275" i="76"/>
  <c r="J244" i="76"/>
  <c r="J220" i="76"/>
  <c r="J190" i="76"/>
  <c r="J166" i="76"/>
  <c r="J136" i="76"/>
  <c r="J112" i="76"/>
  <c r="J71" i="76"/>
  <c r="Q65" i="78"/>
  <c r="J74" i="76"/>
  <c r="J29" i="76"/>
  <c r="K9" i="75"/>
  <c r="Q128" i="78"/>
  <c r="J80" i="76"/>
  <c r="J31" i="76"/>
  <c r="J9" i="76"/>
  <c r="J47" i="76"/>
  <c r="K10" i="75"/>
  <c r="L70" i="72"/>
  <c r="L40" i="72"/>
  <c r="L18" i="72"/>
  <c r="R15" i="71"/>
  <c r="O143" i="69"/>
  <c r="O122" i="69"/>
  <c r="O101" i="69"/>
  <c r="L30" i="72"/>
  <c r="R17" i="71"/>
  <c r="O130" i="69"/>
  <c r="K13" i="75"/>
  <c r="L72" i="72"/>
  <c r="L42" i="72"/>
  <c r="R20" i="71"/>
  <c r="O133" i="69"/>
  <c r="O153" i="69"/>
  <c r="J21" i="76"/>
  <c r="L80" i="72"/>
  <c r="L58" i="72"/>
  <c r="L25" i="72"/>
  <c r="R27" i="71"/>
  <c r="O150" i="69"/>
  <c r="O99" i="69"/>
  <c r="O81" i="69"/>
  <c r="O63" i="69"/>
  <c r="O45" i="69"/>
  <c r="O27" i="69"/>
  <c r="J16" i="67"/>
  <c r="K19" i="65"/>
  <c r="N14" i="64"/>
  <c r="M58" i="63"/>
  <c r="M40" i="63"/>
  <c r="M20" i="63"/>
  <c r="N253" i="62"/>
  <c r="N233" i="62"/>
  <c r="N214" i="62"/>
  <c r="N197" i="62"/>
  <c r="N179" i="62"/>
  <c r="N161" i="62"/>
  <c r="N143" i="62"/>
  <c r="N125" i="62"/>
  <c r="N106" i="62"/>
  <c r="N88" i="62"/>
  <c r="N70" i="62"/>
  <c r="N52" i="62"/>
  <c r="N33" i="62"/>
  <c r="N15" i="62"/>
  <c r="T301" i="61"/>
  <c r="T283" i="61"/>
  <c r="T265" i="61"/>
  <c r="O95" i="69"/>
  <c r="O9" i="69"/>
  <c r="N20" i="64"/>
  <c r="M42" i="63"/>
  <c r="M10" i="63"/>
  <c r="N229" i="62"/>
  <c r="N191" i="62"/>
  <c r="N154" i="62"/>
  <c r="N118" i="62"/>
  <c r="N78" i="62"/>
  <c r="N35" i="62"/>
  <c r="T306" i="61"/>
  <c r="T273" i="61"/>
  <c r="O112" i="69"/>
  <c r="O83" i="69"/>
  <c r="O65" i="69"/>
  <c r="O47" i="69"/>
  <c r="O12" i="69"/>
  <c r="Q59" i="78"/>
  <c r="J276" i="76"/>
  <c r="J221" i="76"/>
  <c r="J167" i="76"/>
  <c r="J116" i="76"/>
  <c r="Q134" i="78"/>
  <c r="Q25" i="78"/>
  <c r="J347" i="76"/>
  <c r="J299" i="76"/>
  <c r="J271" i="76"/>
  <c r="J241" i="76"/>
  <c r="J217" i="76"/>
  <c r="J187" i="76"/>
  <c r="J163" i="76"/>
  <c r="J133" i="76"/>
  <c r="J109" i="76"/>
  <c r="J64" i="76"/>
  <c r="Q38" i="78"/>
  <c r="J67" i="76"/>
  <c r="J23" i="76"/>
  <c r="K13" i="74"/>
  <c r="Q101" i="78"/>
  <c r="J73" i="76"/>
  <c r="J28" i="76"/>
  <c r="K16" i="74"/>
  <c r="J40" i="76"/>
  <c r="L89" i="72"/>
  <c r="L67" i="72"/>
  <c r="L37" i="72"/>
  <c r="L11" i="72"/>
  <c r="R12" i="71"/>
  <c r="O140" i="69"/>
  <c r="O119" i="69"/>
  <c r="Q110" i="78"/>
  <c r="L23" i="72"/>
  <c r="R11" i="71"/>
  <c r="J79" i="76"/>
  <c r="L87" i="72"/>
  <c r="L69" i="72"/>
  <c r="L33" i="72"/>
  <c r="R14" i="71"/>
  <c r="Q137" i="78"/>
  <c r="O147" i="69"/>
  <c r="J11" i="76"/>
  <c r="L74" i="72"/>
  <c r="L55" i="72"/>
  <c r="L22" i="72"/>
  <c r="R23" i="71"/>
  <c r="O144" i="69"/>
  <c r="O96" i="69"/>
  <c r="O78" i="69"/>
  <c r="O60" i="69"/>
  <c r="O42" i="69"/>
  <c r="O24" i="69"/>
  <c r="J13" i="67"/>
  <c r="K15" i="65"/>
  <c r="N11" i="64"/>
  <c r="M55" i="63"/>
  <c r="M37" i="63"/>
  <c r="J427" i="76"/>
  <c r="J269" i="76"/>
  <c r="J215" i="76"/>
  <c r="J161" i="76"/>
  <c r="J113" i="76"/>
  <c r="Q125" i="78"/>
  <c r="Q16" i="78"/>
  <c r="J338" i="76"/>
  <c r="J296" i="76"/>
  <c r="J262" i="76"/>
  <c r="J238" i="76"/>
  <c r="J208" i="76"/>
  <c r="J184" i="76"/>
  <c r="J154" i="76"/>
  <c r="J130" i="76"/>
  <c r="J100" i="76"/>
  <c r="J53" i="76"/>
  <c r="Q9" i="78"/>
  <c r="J49" i="76"/>
  <c r="J19" i="76"/>
  <c r="J77" i="76"/>
  <c r="Q74" i="78"/>
  <c r="J62" i="76"/>
  <c r="J22" i="76"/>
  <c r="K9" i="74"/>
  <c r="J86" i="76"/>
  <c r="L85" i="72"/>
  <c r="L64" i="72"/>
  <c r="L31" i="72"/>
  <c r="L9" i="72"/>
  <c r="R9" i="71"/>
  <c r="O137" i="69"/>
  <c r="O116" i="69"/>
  <c r="Q28" i="78"/>
  <c r="L20" i="72"/>
  <c r="O154" i="69"/>
  <c r="J68" i="76"/>
  <c r="L84" i="72"/>
  <c r="L62" i="72"/>
  <c r="L26" i="72"/>
  <c r="O157" i="69"/>
  <c r="Q56" i="78"/>
  <c r="O141" i="69"/>
  <c r="K15" i="74"/>
  <c r="L71" i="72"/>
  <c r="L44" i="72"/>
  <c r="L19" i="72"/>
  <c r="R19" i="71"/>
  <c r="O132" i="69"/>
  <c r="O93" i="69"/>
  <c r="O75" i="69"/>
  <c r="O57" i="69"/>
  <c r="O39" i="69"/>
  <c r="O19" i="69"/>
  <c r="J10" i="67"/>
  <c r="K12" i="65"/>
  <c r="M70" i="63"/>
  <c r="M52" i="63"/>
  <c r="M34" i="63"/>
  <c r="M14" i="63"/>
  <c r="N246" i="62"/>
  <c r="N227" i="62"/>
  <c r="J371" i="76"/>
  <c r="J257" i="76"/>
  <c r="J203" i="76"/>
  <c r="J149" i="76"/>
  <c r="J107" i="76"/>
  <c r="Q107" i="78"/>
  <c r="J421" i="76"/>
  <c r="J326" i="76"/>
  <c r="J290" i="76"/>
  <c r="J259" i="76"/>
  <c r="J235" i="76"/>
  <c r="J205" i="76"/>
  <c r="J181" i="76"/>
  <c r="J151" i="76"/>
  <c r="J127" i="76"/>
  <c r="J97" i="76"/>
  <c r="J46" i="76"/>
  <c r="J377" i="76"/>
  <c r="J38" i="76"/>
  <c r="J16" i="76"/>
  <c r="J70" i="76"/>
  <c r="Q47" i="78"/>
  <c r="J44" i="76"/>
  <c r="J18" i="76"/>
  <c r="J83" i="76"/>
  <c r="J43" i="76"/>
  <c r="L82" i="72"/>
  <c r="L57" i="72"/>
  <c r="L27" i="72"/>
  <c r="R30" i="71"/>
  <c r="O155" i="69"/>
  <c r="O134" i="69"/>
  <c r="O110" i="69"/>
  <c r="L66" i="72"/>
  <c r="L14" i="72"/>
  <c r="O148" i="69"/>
  <c r="J36" i="76"/>
  <c r="L81" i="72"/>
  <c r="L59" i="72"/>
  <c r="L17" i="72"/>
  <c r="O151" i="69"/>
  <c r="J395" i="76"/>
  <c r="J61" i="76"/>
  <c r="L90" i="72"/>
  <c r="L68" i="72"/>
  <c r="L41" i="72"/>
  <c r="L16" i="72"/>
  <c r="R13" i="71"/>
  <c r="O124" i="69"/>
  <c r="O90" i="69"/>
  <c r="O72" i="69"/>
  <c r="O54" i="69"/>
  <c r="O36" i="69"/>
  <c r="O16" i="69"/>
  <c r="K17" i="66"/>
  <c r="K9" i="65"/>
  <c r="M67" i="63"/>
  <c r="M49" i="63"/>
  <c r="M31" i="63"/>
  <c r="M11" i="63"/>
  <c r="N243" i="62"/>
  <c r="N224" i="62"/>
  <c r="N205" i="62"/>
  <c r="N189" i="62"/>
  <c r="N170" i="62"/>
  <c r="N152" i="62"/>
  <c r="N134" i="62"/>
  <c r="N116" i="62"/>
  <c r="N97" i="62"/>
  <c r="N79" i="62"/>
  <c r="N61" i="62"/>
  <c r="N42" i="62"/>
  <c r="N24" i="62"/>
  <c r="T310" i="61"/>
  <c r="T292" i="61"/>
  <c r="T274" i="61"/>
  <c r="O120" i="69"/>
  <c r="O29" i="69"/>
  <c r="K9" i="66"/>
  <c r="M63" i="63"/>
  <c r="M26" i="63"/>
  <c r="N245" i="62"/>
  <c r="N210" i="62"/>
  <c r="N175" i="62"/>
  <c r="N136" i="62"/>
  <c r="J324" i="76"/>
  <c r="J251" i="76"/>
  <c r="J197" i="76"/>
  <c r="J143" i="76"/>
  <c r="J98" i="76"/>
  <c r="Q80" i="78"/>
  <c r="J392" i="76"/>
  <c r="J317" i="76"/>
  <c r="J281" i="76"/>
  <c r="J256" i="76"/>
  <c r="J226" i="76"/>
  <c r="J202" i="76"/>
  <c r="J172" i="76"/>
  <c r="J148" i="76"/>
  <c r="J118" i="76"/>
  <c r="J94" i="76"/>
  <c r="Q119" i="78"/>
  <c r="J89" i="76"/>
  <c r="J35" i="76"/>
  <c r="J13" i="76"/>
  <c r="J59" i="76"/>
  <c r="J414" i="76"/>
  <c r="J37" i="76"/>
  <c r="J15" i="76"/>
  <c r="J76" i="76"/>
  <c r="J33" i="76"/>
  <c r="L76" i="72"/>
  <c r="L54" i="72"/>
  <c r="L24" i="72"/>
  <c r="R26" i="71"/>
  <c r="O152" i="69"/>
  <c r="O128" i="69"/>
  <c r="O107" i="69"/>
  <c r="L39" i="72"/>
  <c r="R31" i="71"/>
  <c r="O142" i="69"/>
  <c r="J27" i="76"/>
  <c r="L78" i="72"/>
  <c r="L56" i="72"/>
  <c r="L10" i="72"/>
  <c r="O145" i="69"/>
  <c r="L77" i="72"/>
  <c r="J50" i="76"/>
  <c r="L86" i="72"/>
  <c r="L65" i="72"/>
  <c r="O69" i="69"/>
  <c r="M64" i="63"/>
  <c r="N240" i="62"/>
  <c r="N194" i="62"/>
  <c r="N158" i="62"/>
  <c r="N122" i="62"/>
  <c r="N85" i="62"/>
  <c r="N49" i="62"/>
  <c r="N21" i="62"/>
  <c r="T298" i="61"/>
  <c r="T271" i="61"/>
  <c r="O44" i="69"/>
  <c r="K18" i="65"/>
  <c r="M36" i="63"/>
  <c r="N239" i="62"/>
  <c r="N185" i="62"/>
  <c r="N130" i="62"/>
  <c r="N84" i="62"/>
  <c r="N29" i="62"/>
  <c r="T294" i="61"/>
  <c r="T252" i="61"/>
  <c r="O89" i="69"/>
  <c r="O68" i="69"/>
  <c r="O41" i="69"/>
  <c r="J9" i="67"/>
  <c r="M66" i="63"/>
  <c r="M30" i="63"/>
  <c r="N232" i="62"/>
  <c r="N199" i="62"/>
  <c r="N160" i="62"/>
  <c r="N127" i="62"/>
  <c r="N90" i="62"/>
  <c r="N54" i="62"/>
  <c r="N26" i="62"/>
  <c r="T291" i="61"/>
  <c r="T255" i="61"/>
  <c r="K13" i="65"/>
  <c r="M56" i="63"/>
  <c r="M25" i="63"/>
  <c r="N238" i="62"/>
  <c r="N247" i="62"/>
  <c r="N177" i="62"/>
  <c r="N144" i="62"/>
  <c r="N107" i="62"/>
  <c r="N77" i="62"/>
  <c r="N43" i="62"/>
  <c r="T308" i="61"/>
  <c r="T269" i="61"/>
  <c r="O129" i="69"/>
  <c r="O91" i="69"/>
  <c r="O73" i="69"/>
  <c r="O55" i="69"/>
  <c r="O37" i="69"/>
  <c r="O17" i="69"/>
  <c r="K15" i="66"/>
  <c r="N9" i="64"/>
  <c r="M28" i="63"/>
  <c r="N241" i="62"/>
  <c r="N198" i="62"/>
  <c r="N153" i="62"/>
  <c r="N117" i="62"/>
  <c r="N71" i="62"/>
  <c r="N34" i="62"/>
  <c r="T305" i="61"/>
  <c r="T272" i="61"/>
  <c r="T249" i="61"/>
  <c r="T220" i="61"/>
  <c r="T179" i="61"/>
  <c r="T145" i="61"/>
  <c r="T112" i="61"/>
  <c r="T82" i="61"/>
  <c r="T49" i="61"/>
  <c r="T13" i="61"/>
  <c r="Q15" i="59"/>
  <c r="T216" i="61"/>
  <c r="T182" i="61"/>
  <c r="T142" i="61"/>
  <c r="T100" i="61"/>
  <c r="T61" i="61"/>
  <c r="T22" i="61"/>
  <c r="Q25" i="59"/>
  <c r="T211" i="61"/>
  <c r="T166" i="61"/>
  <c r="T132" i="61"/>
  <c r="T96" i="61"/>
  <c r="T63" i="61"/>
  <c r="T30" i="61"/>
  <c r="Q39" i="59"/>
  <c r="Q26" i="59"/>
  <c r="T232" i="61"/>
  <c r="T208" i="61"/>
  <c r="T184" i="61"/>
  <c r="T141" i="61"/>
  <c r="T105" i="61"/>
  <c r="T66" i="61"/>
  <c r="T27" i="61"/>
  <c r="Q24" i="59"/>
  <c r="T259" i="61"/>
  <c r="T234" i="61"/>
  <c r="T210" i="61"/>
  <c r="T192" i="61"/>
  <c r="T174" i="61"/>
  <c r="T156" i="61"/>
  <c r="T128" i="61"/>
  <c r="T110" i="61"/>
  <c r="T92" i="61"/>
  <c r="T74" i="61"/>
  <c r="T56" i="61"/>
  <c r="T38" i="61"/>
  <c r="T20" i="61"/>
  <c r="L35" i="72"/>
  <c r="O51" i="69"/>
  <c r="M46" i="63"/>
  <c r="N230" i="62"/>
  <c r="N192" i="62"/>
  <c r="N155" i="62"/>
  <c r="N119" i="62"/>
  <c r="N82" i="62"/>
  <c r="N45" i="62"/>
  <c r="N18" i="62"/>
  <c r="T295" i="61"/>
  <c r="T268" i="61"/>
  <c r="O35" i="69"/>
  <c r="K11" i="65"/>
  <c r="M33" i="63"/>
  <c r="N236" i="62"/>
  <c r="N178" i="62"/>
  <c r="N124" i="62"/>
  <c r="N75" i="62"/>
  <c r="N23" i="62"/>
  <c r="T288" i="61"/>
  <c r="O135" i="69"/>
  <c r="O86" i="69"/>
  <c r="O62" i="69"/>
  <c r="O38" i="69"/>
  <c r="K12" i="66"/>
  <c r="M60" i="63"/>
  <c r="M22" i="63"/>
  <c r="N226" i="62"/>
  <c r="N193" i="62"/>
  <c r="N157" i="62"/>
  <c r="N121" i="62"/>
  <c r="N87" i="62"/>
  <c r="N51" i="62"/>
  <c r="N20" i="62"/>
  <c r="T285" i="61"/>
  <c r="Q83" i="78"/>
  <c r="N22" i="64"/>
  <c r="M53" i="63"/>
  <c r="M18" i="63"/>
  <c r="N231" i="62"/>
  <c r="N201" i="62"/>
  <c r="N171" i="62"/>
  <c r="N138" i="62"/>
  <c r="N101" i="62"/>
  <c r="N74" i="62"/>
  <c r="N37" i="62"/>
  <c r="T302" i="61"/>
  <c r="T263" i="61"/>
  <c r="O118" i="69"/>
  <c r="O88" i="69"/>
  <c r="O70" i="69"/>
  <c r="O52" i="69"/>
  <c r="O34" i="69"/>
  <c r="O14" i="69"/>
  <c r="K11" i="66"/>
  <c r="M65" i="63"/>
  <c r="M21" i="63"/>
  <c r="N234" i="62"/>
  <c r="N235" i="62"/>
  <c r="N147" i="62"/>
  <c r="N110" i="62"/>
  <c r="N65" i="62"/>
  <c r="N31" i="62"/>
  <c r="T299" i="61"/>
  <c r="T266" i="61"/>
  <c r="T245" i="61"/>
  <c r="T212" i="61"/>
  <c r="T173" i="61"/>
  <c r="T139" i="61"/>
  <c r="T106" i="61"/>
  <c r="T76" i="61"/>
  <c r="T43" i="61"/>
  <c r="Q47" i="59"/>
  <c r="Q12" i="59"/>
  <c r="T209" i="61"/>
  <c r="T176" i="61"/>
  <c r="T136" i="61"/>
  <c r="T94" i="61"/>
  <c r="T55" i="61"/>
  <c r="T16" i="61"/>
  <c r="Q18" i="59"/>
  <c r="T193" i="61"/>
  <c r="T160" i="61"/>
  <c r="T126" i="61"/>
  <c r="T90" i="61"/>
  <c r="T60" i="61"/>
  <c r="T24" i="61"/>
  <c r="Q33" i="59"/>
  <c r="T247" i="61"/>
  <c r="T228" i="61"/>
  <c r="T205" i="61"/>
  <c r="T178" i="61"/>
  <c r="T135" i="61"/>
  <c r="T99" i="61"/>
  <c r="T57" i="61"/>
  <c r="T18" i="61"/>
  <c r="Q17" i="59"/>
  <c r="T250" i="61"/>
  <c r="T231" i="61"/>
  <c r="T207" i="61"/>
  <c r="T189" i="61"/>
  <c r="T171" i="61"/>
  <c r="T152" i="61"/>
  <c r="T125" i="61"/>
  <c r="T107" i="61"/>
  <c r="T89" i="61"/>
  <c r="T71" i="61"/>
  <c r="T53" i="61"/>
  <c r="T35" i="61"/>
  <c r="T17" i="61"/>
  <c r="Q35" i="59"/>
  <c r="Q13" i="59"/>
  <c r="K48" i="58"/>
  <c r="K30" i="58"/>
  <c r="K12" i="58"/>
  <c r="D25" i="88"/>
  <c r="K50" i="58"/>
  <c r="K32" i="58"/>
  <c r="K11" i="58"/>
  <c r="D38" i="88"/>
  <c r="K22" i="58"/>
  <c r="K52" i="58"/>
  <c r="K46" i="58"/>
  <c r="D35" i="88"/>
  <c r="D10" i="88"/>
  <c r="T103" i="61"/>
  <c r="Q41" i="59"/>
  <c r="T203" i="61"/>
  <c r="T170" i="61"/>
  <c r="T85" i="61"/>
  <c r="T46" i="61"/>
  <c r="Q9" i="59"/>
  <c r="T187" i="61"/>
  <c r="T120" i="61"/>
  <c r="T87" i="61"/>
  <c r="T21" i="61"/>
  <c r="Q27" i="59"/>
  <c r="T225" i="61"/>
  <c r="T202" i="61"/>
  <c r="T129" i="61"/>
  <c r="T93" i="61"/>
  <c r="T12" i="61"/>
  <c r="T246" i="61"/>
  <c r="T227" i="61"/>
  <c r="T204" i="61"/>
  <c r="T168" i="61"/>
  <c r="T149" i="61"/>
  <c r="T104" i="61"/>
  <c r="T86" i="61"/>
  <c r="T68" i="61"/>
  <c r="L13" i="72"/>
  <c r="O33" i="69"/>
  <c r="M27" i="63"/>
  <c r="N221" i="62"/>
  <c r="N186" i="62"/>
  <c r="N149" i="62"/>
  <c r="N112" i="62"/>
  <c r="N76" i="62"/>
  <c r="N39" i="62"/>
  <c r="N12" i="62"/>
  <c r="T289" i="61"/>
  <c r="J424" i="76"/>
  <c r="O23" i="69"/>
  <c r="N13" i="64"/>
  <c r="M16" i="63"/>
  <c r="N223" i="62"/>
  <c r="N169" i="62"/>
  <c r="N111" i="62"/>
  <c r="N69" i="62"/>
  <c r="N17" i="62"/>
  <c r="T282" i="61"/>
  <c r="O123" i="69"/>
  <c r="O80" i="69"/>
  <c r="O59" i="69"/>
  <c r="O32" i="69"/>
  <c r="K14" i="65"/>
  <c r="M54" i="63"/>
  <c r="M19" i="63"/>
  <c r="N220" i="62"/>
  <c r="N188" i="62"/>
  <c r="N151" i="62"/>
  <c r="N115" i="62"/>
  <c r="N81" i="62"/>
  <c r="N48" i="62"/>
  <c r="N14" i="62"/>
  <c r="T279" i="61"/>
  <c r="O126" i="69"/>
  <c r="N15" i="64"/>
  <c r="M47" i="63"/>
  <c r="M9" i="63"/>
  <c r="N228" i="62"/>
  <c r="N195" i="62"/>
  <c r="N168" i="62"/>
  <c r="N135" i="62"/>
  <c r="N95" i="62"/>
  <c r="N68" i="62"/>
  <c r="N28" i="62"/>
  <c r="T296" i="61"/>
  <c r="T257" i="61"/>
  <c r="O111" i="69"/>
  <c r="O85" i="69"/>
  <c r="O67" i="69"/>
  <c r="O49" i="69"/>
  <c r="O31" i="69"/>
  <c r="O21" i="69"/>
  <c r="K20" i="65"/>
  <c r="M59" i="63"/>
  <c r="M15" i="63"/>
  <c r="N225" i="62"/>
  <c r="N180" i="62"/>
  <c r="N141" i="62"/>
  <c r="N104" i="62"/>
  <c r="N59" i="62"/>
  <c r="N25" i="62"/>
  <c r="T293" i="61"/>
  <c r="T260" i="61"/>
  <c r="T239" i="61"/>
  <c r="T206" i="61"/>
  <c r="T167" i="61"/>
  <c r="T133" i="61"/>
  <c r="T73" i="61"/>
  <c r="T37" i="61"/>
  <c r="T146" i="61"/>
  <c r="T130" i="61"/>
  <c r="T10" i="61"/>
  <c r="T154" i="61"/>
  <c r="T54" i="61"/>
  <c r="T244" i="61"/>
  <c r="T169" i="61"/>
  <c r="T51" i="61"/>
  <c r="Q11" i="59"/>
  <c r="T186" i="61"/>
  <c r="T122" i="61"/>
  <c r="R10" i="71"/>
  <c r="O13" i="69"/>
  <c r="M17" i="63"/>
  <c r="N211" i="62"/>
  <c r="N176" i="62"/>
  <c r="N140" i="62"/>
  <c r="N103" i="62"/>
  <c r="N67" i="62"/>
  <c r="N36" i="62"/>
  <c r="N9" i="62"/>
  <c r="T286" i="61"/>
  <c r="O127" i="69"/>
  <c r="O15" i="69"/>
  <c r="M69" i="63"/>
  <c r="M13" i="63"/>
  <c r="N217" i="62"/>
  <c r="N163" i="62"/>
  <c r="N105" i="62"/>
  <c r="N60" i="62"/>
  <c r="N11" i="62"/>
  <c r="T276" i="61"/>
  <c r="O105" i="69"/>
  <c r="O77" i="69"/>
  <c r="O56" i="69"/>
  <c r="O26" i="69"/>
  <c r="N23" i="64"/>
  <c r="M51" i="63"/>
  <c r="N258" i="62"/>
  <c r="N213" i="62"/>
  <c r="N181" i="62"/>
  <c r="N145" i="62"/>
  <c r="N108" i="62"/>
  <c r="N72" i="62"/>
  <c r="N44" i="62"/>
  <c r="T312" i="61"/>
  <c r="T270" i="61"/>
  <c r="O115" i="69"/>
  <c r="N12" i="64"/>
  <c r="M41" i="63"/>
  <c r="N254" i="62"/>
  <c r="N222" i="62"/>
  <c r="N190" i="62"/>
  <c r="N162" i="62"/>
  <c r="N126" i="62"/>
  <c r="N92" i="62"/>
  <c r="N62" i="62"/>
  <c r="N22" i="62"/>
  <c r="T290" i="61"/>
  <c r="T254" i="61"/>
  <c r="O100" i="69"/>
  <c r="O82" i="69"/>
  <c r="O64" i="69"/>
  <c r="O46" i="69"/>
  <c r="O28" i="69"/>
  <c r="J14" i="67"/>
  <c r="K17" i="65"/>
  <c r="M50" i="63"/>
  <c r="M12" i="63"/>
  <c r="N219" i="62"/>
  <c r="N174" i="62"/>
  <c r="N132" i="62"/>
  <c r="N98" i="62"/>
  <c r="N56" i="62"/>
  <c r="N19" i="62"/>
  <c r="T287" i="61"/>
  <c r="T251" i="61"/>
  <c r="T236" i="61"/>
  <c r="T197" i="61"/>
  <c r="T161" i="61"/>
  <c r="T127" i="61"/>
  <c r="T97" i="61"/>
  <c r="T67" i="61"/>
  <c r="T34" i="61"/>
  <c r="Q34" i="59"/>
  <c r="T242" i="61"/>
  <c r="T200" i="61"/>
  <c r="T164" i="61"/>
  <c r="T121" i="61"/>
  <c r="T79" i="61"/>
  <c r="T40" i="61"/>
  <c r="Q45" i="59"/>
  <c r="T134" i="61"/>
  <c r="T181" i="61"/>
  <c r="T150" i="61"/>
  <c r="T117" i="61"/>
  <c r="O117" i="69"/>
  <c r="K13" i="66"/>
  <c r="N259" i="62"/>
  <c r="N208" i="62"/>
  <c r="N173" i="62"/>
  <c r="N137" i="62"/>
  <c r="N100" i="62"/>
  <c r="N64" i="62"/>
  <c r="N30" i="62"/>
  <c r="T307" i="61"/>
  <c r="T280" i="61"/>
  <c r="O109" i="69"/>
  <c r="J12" i="67"/>
  <c r="M57" i="63"/>
  <c r="N255" i="62"/>
  <c r="N204" i="62"/>
  <c r="N148" i="62"/>
  <c r="N102" i="62"/>
  <c r="N57" i="62"/>
  <c r="T309" i="61"/>
  <c r="T264" i="61"/>
  <c r="O98" i="69"/>
  <c r="O74" i="69"/>
  <c r="O53" i="69"/>
  <c r="O18" i="69"/>
  <c r="N16" i="64"/>
  <c r="M45" i="63"/>
  <c r="N252" i="62"/>
  <c r="N207" i="62"/>
  <c r="N172" i="62"/>
  <c r="N139" i="62"/>
  <c r="N99" i="62"/>
  <c r="N66" i="62"/>
  <c r="N38" i="62"/>
  <c r="T303" i="61"/>
  <c r="T267" i="61"/>
  <c r="O108" i="69"/>
  <c r="M68" i="63"/>
  <c r="M35" i="63"/>
  <c r="N251" i="62"/>
  <c r="N215" i="62"/>
  <c r="N187" i="62"/>
  <c r="N156" i="62"/>
  <c r="N120" i="62"/>
  <c r="N86" i="62"/>
  <c r="N53" i="62"/>
  <c r="N16" i="62"/>
  <c r="T284" i="61"/>
  <c r="T248" i="61"/>
  <c r="O97" i="69"/>
  <c r="O79" i="69"/>
  <c r="O61" i="69"/>
  <c r="O43" i="69"/>
  <c r="O25" i="69"/>
  <c r="J11" i="67"/>
  <c r="K10" i="65"/>
  <c r="M44" i="63"/>
  <c r="N257" i="62"/>
  <c r="N212" i="62"/>
  <c r="N165" i="62"/>
  <c r="N129" i="62"/>
  <c r="N89" i="62"/>
  <c r="N47" i="62"/>
  <c r="N13" i="62"/>
  <c r="T281" i="61"/>
  <c r="T262" i="61"/>
  <c r="T230" i="61"/>
  <c r="T191" i="61"/>
  <c r="T155" i="61"/>
  <c r="T124" i="61"/>
  <c r="T91" i="61"/>
  <c r="T58" i="61"/>
  <c r="T28" i="61"/>
  <c r="Q28" i="59"/>
  <c r="T233" i="61"/>
  <c r="T194" i="61"/>
  <c r="T158" i="61"/>
  <c r="T115" i="61"/>
  <c r="T70" i="61"/>
  <c r="T31" i="61"/>
  <c r="Q37" i="59"/>
  <c r="O121" i="69"/>
  <c r="T175" i="61"/>
  <c r="T144" i="61"/>
  <c r="T108" i="61"/>
  <c r="O87" i="69"/>
  <c r="N21" i="64"/>
  <c r="N250" i="62"/>
  <c r="N203" i="62"/>
  <c r="N167" i="62"/>
  <c r="N131" i="62"/>
  <c r="N94" i="62"/>
  <c r="N58" i="62"/>
  <c r="N27" i="62"/>
  <c r="T304" i="61"/>
  <c r="T277" i="61"/>
  <c r="O102" i="69"/>
  <c r="K16" i="66"/>
  <c r="M48" i="63"/>
  <c r="N249" i="62"/>
  <c r="N196" i="62"/>
  <c r="N142" i="62"/>
  <c r="N93" i="62"/>
  <c r="N41" i="62"/>
  <c r="T300" i="61"/>
  <c r="T258" i="61"/>
  <c r="O92" i="69"/>
  <c r="O71" i="69"/>
  <c r="O50" i="69"/>
  <c r="J15" i="67"/>
  <c r="N10" i="64"/>
  <c r="M39" i="63"/>
  <c r="N242" i="62"/>
  <c r="N202" i="62"/>
  <c r="N166" i="62"/>
  <c r="N133" i="62"/>
  <c r="N96" i="62"/>
  <c r="N63" i="62"/>
  <c r="N32" i="62"/>
  <c r="T297" i="61"/>
  <c r="T261" i="61"/>
  <c r="J17" i="67"/>
  <c r="M62" i="63"/>
  <c r="M32" i="63"/>
  <c r="N244" i="62"/>
  <c r="N209" i="62"/>
  <c r="N183" i="62"/>
  <c r="N150" i="62"/>
  <c r="N113" i="62"/>
  <c r="N83" i="62"/>
  <c r="N50" i="62"/>
  <c r="N10" i="62"/>
  <c r="T278" i="61"/>
  <c r="O138" i="69"/>
  <c r="O94" i="69"/>
  <c r="O76" i="69"/>
  <c r="O58" i="69"/>
  <c r="O40" i="69"/>
  <c r="O22" i="69"/>
  <c r="K18" i="66"/>
  <c r="N19" i="64"/>
  <c r="M38" i="63"/>
  <c r="N248" i="62"/>
  <c r="N206" i="62"/>
  <c r="T275" i="61"/>
  <c r="T88" i="61"/>
  <c r="T148" i="61"/>
  <c r="T172" i="61"/>
  <c r="T48" i="61"/>
  <c r="Q20" i="59"/>
  <c r="T222" i="61"/>
  <c r="T163" i="61"/>
  <c r="T84" i="61"/>
  <c r="Q46" i="59"/>
  <c r="T243" i="61"/>
  <c r="T201" i="61"/>
  <c r="T165" i="61"/>
  <c r="T119" i="61"/>
  <c r="T83" i="61"/>
  <c r="T50" i="61"/>
  <c r="T26" i="61"/>
  <c r="Q38" i="59"/>
  <c r="Q10" i="59"/>
  <c r="K42" i="58"/>
  <c r="K21" i="58"/>
  <c r="D24" i="88"/>
  <c r="D19" i="88"/>
  <c r="K47" i="58"/>
  <c r="K26" i="58"/>
  <c r="D20" i="88"/>
  <c r="K40" i="58"/>
  <c r="D41" i="88"/>
  <c r="K37" i="58"/>
  <c r="D29" i="88"/>
  <c r="T253" i="61"/>
  <c r="T52" i="61"/>
  <c r="T109" i="61"/>
  <c r="T138" i="61"/>
  <c r="T42" i="61"/>
  <c r="Q14" i="59"/>
  <c r="T219" i="61"/>
  <c r="T157" i="61"/>
  <c r="T75" i="61"/>
  <c r="Q36" i="59"/>
  <c r="T240" i="61"/>
  <c r="T162" i="61"/>
  <c r="T116" i="61"/>
  <c r="T80" i="61"/>
  <c r="T47" i="61"/>
  <c r="T23" i="61"/>
  <c r="Q32" i="59"/>
  <c r="K60" i="58"/>
  <c r="K39" i="58"/>
  <c r="K18" i="58"/>
  <c r="D30" i="88"/>
  <c r="K44" i="58"/>
  <c r="K23" i="58"/>
  <c r="D26" i="88"/>
  <c r="K31" i="58"/>
  <c r="K43" i="58"/>
  <c r="K10" i="58"/>
  <c r="K19" i="58"/>
  <c r="T19" i="61"/>
  <c r="T102" i="61"/>
  <c r="T218" i="61"/>
  <c r="T147" i="61"/>
  <c r="Q30" i="59"/>
  <c r="T237" i="61"/>
  <c r="T159" i="61"/>
  <c r="T77" i="61"/>
  <c r="T44" i="61"/>
  <c r="Q29" i="59"/>
  <c r="K36" i="58"/>
  <c r="K15" i="58"/>
  <c r="D31" i="88"/>
  <c r="D15" i="88"/>
  <c r="D32" i="88"/>
  <c r="K34" i="58"/>
  <c r="D34" i="88"/>
  <c r="T140" i="61"/>
  <c r="T183" i="61"/>
  <c r="T101" i="61"/>
  <c r="T11" i="61"/>
  <c r="Q22" i="59"/>
  <c r="K9" i="58"/>
  <c r="K38" i="58"/>
  <c r="D21" i="88"/>
  <c r="D22" i="88"/>
  <c r="K55" i="58"/>
  <c r="D12" i="88"/>
  <c r="K56" i="58"/>
  <c r="K8" i="58"/>
  <c r="K16" i="58"/>
  <c r="T311" i="61"/>
  <c r="Q43" i="59"/>
  <c r="T235" i="61"/>
  <c r="T33" i="61"/>
  <c r="T95" i="61"/>
  <c r="Q42" i="59"/>
  <c r="K24" i="58"/>
  <c r="K53" i="58"/>
  <c r="D14" i="88"/>
  <c r="N159" i="62"/>
  <c r="T198" i="61"/>
  <c r="D37" i="88"/>
  <c r="T215" i="61"/>
  <c r="T113" i="61"/>
  <c r="K57" i="58"/>
  <c r="K41" i="58"/>
  <c r="K13" i="58"/>
  <c r="D16" i="88"/>
  <c r="T143" i="61"/>
  <c r="K33" i="58"/>
  <c r="K14" i="58"/>
  <c r="K25" i="58"/>
  <c r="D39" i="88"/>
  <c r="K58" i="58"/>
  <c r="T69" i="61"/>
  <c r="T177" i="61"/>
  <c r="D18" i="88"/>
  <c r="D23" i="88"/>
  <c r="N123" i="62"/>
  <c r="T226" i="61"/>
  <c r="T64" i="61"/>
  <c r="T36" i="61"/>
  <c r="T72" i="61"/>
  <c r="T195" i="61"/>
  <c r="T14" i="61"/>
  <c r="K17" i="58"/>
  <c r="T65" i="61"/>
  <c r="K54" i="58"/>
  <c r="D33" i="88"/>
  <c r="D17" i="88"/>
  <c r="D40" i="88"/>
  <c r="T118" i="61"/>
  <c r="T190" i="61"/>
  <c r="T131" i="61"/>
  <c r="K45" i="58"/>
  <c r="K49" i="58"/>
  <c r="N80" i="62"/>
  <c r="T185" i="61"/>
  <c r="Q21" i="59"/>
  <c r="T25" i="61"/>
  <c r="T81" i="61"/>
  <c r="T15" i="61"/>
  <c r="T241" i="61"/>
  <c r="T199" i="61"/>
  <c r="T123" i="61"/>
  <c r="T45" i="61"/>
  <c r="T224" i="61"/>
  <c r="T41" i="61"/>
  <c r="D27" i="88"/>
  <c r="T188" i="61"/>
  <c r="O103" i="69"/>
  <c r="D13" i="88"/>
  <c r="D11" i="88"/>
  <c r="N40" i="62"/>
  <c r="T151" i="61"/>
  <c r="T223" i="61"/>
  <c r="Q31" i="59"/>
  <c r="T78" i="61"/>
  <c r="T9" i="61"/>
  <c r="T238" i="61"/>
  <c r="T196" i="61"/>
  <c r="T114" i="61"/>
  <c r="T39" i="61"/>
  <c r="O114" i="69"/>
  <c r="T221" i="61"/>
  <c r="T180" i="61"/>
  <c r="T137" i="61"/>
  <c r="T98" i="61"/>
  <c r="T62" i="61"/>
  <c r="T32" i="61"/>
  <c r="Q48" i="59"/>
  <c r="Q19" i="59"/>
  <c r="K51" i="58"/>
  <c r="K27" i="58"/>
  <c r="K35" i="58"/>
  <c r="K28" i="58"/>
  <c r="T256" i="61"/>
  <c r="T111" i="61"/>
  <c r="T213" i="61"/>
  <c r="T59" i="61"/>
  <c r="Q16" i="59"/>
  <c r="K29" i="58"/>
  <c r="D28" i="88"/>
  <c r="T29" i="61"/>
  <c r="J17" i="81"/>
  <c r="J9" i="81"/>
  <c r="J8" i="81"/>
  <c r="D36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8">
    <s v="Migdal Hashkaot Neches Boded"/>
    <s v="{[Time].[Hie Time].[Yom].&amp;[20231231]}"/>
    <s v="{[Medida].[Medida].&amp;[2]}"/>
    <s v="{[Keren].[Keren].[All]}"/>
    <s v="{[Cheshbon KM].[Hie Peilut].[Chevra].&amp;[372]&amp;[Kod_Peilut_L7_306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9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3" si="28">
        <n x="1" s="1"/>
        <n x="26"/>
        <n x="27"/>
      </t>
    </mdx>
    <mdx n="0" f="v">
      <t c="3" si="28">
        <n x="1" s="1"/>
        <n x="29"/>
        <n x="27"/>
      </t>
    </mdx>
    <mdx n="0" f="v">
      <t c="3" si="28">
        <n x="1" s="1"/>
        <n x="30"/>
        <n x="27"/>
      </t>
    </mdx>
    <mdx n="0" f="v">
      <t c="3" si="28">
        <n x="1" s="1"/>
        <n x="31"/>
        <n x="27"/>
      </t>
    </mdx>
    <mdx n="0" f="v">
      <t c="3" si="28">
        <n x="1" s="1"/>
        <n x="32"/>
        <n x="27"/>
      </t>
    </mdx>
    <mdx n="0" f="v">
      <t c="3" si="28">
        <n x="1" s="1"/>
        <n x="33"/>
        <n x="27"/>
      </t>
    </mdx>
    <mdx n="0" f="v">
      <t c="3" si="28">
        <n x="1" s="1"/>
        <n x="34"/>
        <n x="27"/>
      </t>
    </mdx>
    <mdx n="0" f="v">
      <t c="3" si="28">
        <n x="1" s="1"/>
        <n x="35"/>
        <n x="27"/>
      </t>
    </mdx>
    <mdx n="0" f="v">
      <t c="3" si="28">
        <n x="1" s="1"/>
        <n x="36"/>
        <n x="27"/>
      </t>
    </mdx>
    <mdx n="0" f="v">
      <t c="3" si="28">
        <n x="1" s="1"/>
        <n x="37"/>
        <n x="27"/>
      </t>
    </mdx>
  </mdxMetadata>
  <valueMetadata count="2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</valueMetadata>
</metadata>
</file>

<file path=xl/sharedStrings.xml><?xml version="1.0" encoding="utf-8"?>
<sst xmlns="http://schemas.openxmlformats.org/spreadsheetml/2006/main" count="18320" uniqueCount="3888">
  <si>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</si>
  <si>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</si>
  <si>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</si>
  <si>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</si>
  <si>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</si>
  <si>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</si>
  <si>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</si>
  <si>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</si>
  <si>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</si>
  <si>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</si>
  <si>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</si>
  <si>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</si>
  <si>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</si>
  <si>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</si>
  <si>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</si>
  <si>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</si>
  <si>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</si>
  <si>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</si>
  <si>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</si>
  <si>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</si>
  <si>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</si>
  <si>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</si>
  <si>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</si>
  <si>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</si>
  <si>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</si>
  <si>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</si>
  <si>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</si>
  <si>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</si>
  <si>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</si>
  <si>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</si>
  <si>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</si>
  <si>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</si>
  <si>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</si>
  <si>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</si>
  <si>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</si>
  <si>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</si>
  <si>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</si>
  <si>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</si>
  <si>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</si>
  <si>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</si>
  <si>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</si>
  <si>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</si>
  <si>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</si>
  <si>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</si>
  <si>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</si>
  <si>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</si>
  <si>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</si>
  <si>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</si>
  <si>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</si>
  <si>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</si>
  <si>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</si>
  <si>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</si>
  <si>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</si>
  <si>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</si>
  <si>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</si>
  <si>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</si>
  <si>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</si>
  <si>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</si>
  <si>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</si>
  <si>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</si>
  <si>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</si>
  <si>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</si>
  <si>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</si>
  <si>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</si>
  <si>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</si>
  <si>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</si>
  <si>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</si>
  <si>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</si>
  <si>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</si>
  <si>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</si>
  <si>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</si>
  <si>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</si>
  <si>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</si>
  <si>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</si>
  <si>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</si>
  <si>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</si>
  <si>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</si>
  <si>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</si>
  <si>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</si>
  <si>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</si>
  <si>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</si>
  <si>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</si>
  <si>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</si>
  <si>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</si>
  <si>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</si>
  <si>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</si>
  <si>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</si>
  <si>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</si>
  <si>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</si>
  <si>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</si>
  <si>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</si>
  <si>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</si>
  <si>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</si>
  <si>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</si>
  <si>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</si>
  <si>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</si>
  <si>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</si>
  <si>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</si>
  <si>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</si>
  <si>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</si>
  <si>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</si>
  <si>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</si>
  <si>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</si>
  <si>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</si>
  <si>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</si>
  <si>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</si>
  <si>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</si>
  <si>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</si>
  <si>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</si>
  <si>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</si>
  <si>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</si>
  <si>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</si>
  <si>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</si>
  <si>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</si>
  <si>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</si>
  <si>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</si>
  <si>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</si>
  <si>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</si>
  <si>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</si>
  <si>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</si>
  <si>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</si>
  <si>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</si>
  <si>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</si>
  <si>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</si>
  <si>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</si>
  <si>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</si>
  <si>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</si>
  <si>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</si>
  <si>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</si>
  <si>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</si>
  <si>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</si>
  <si>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</si>
  <si>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</si>
  <si>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</si>
  <si>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</si>
  <si>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</si>
  <si>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</si>
  <si>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</si>
  <si>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</si>
  <si>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</si>
  <si>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</si>
  <si>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</si>
  <si>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</si>
  <si>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</si>
  <si>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</si>
  <si>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</si>
  <si>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</si>
  <si>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</si>
  <si>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</si>
  <si>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</si>
  <si>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</si>
  <si>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</si>
  <si>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</si>
  <si>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</si>
  <si>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</si>
  <si>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</si>
  <si>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</si>
  <si>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</si>
  <si>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</si>
  <si>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</si>
  <si>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</si>
  <si>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</si>
  <si>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</si>
  <si>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</si>
  <si>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</si>
  <si>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</si>
  <si>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</si>
  <si>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</si>
  <si>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</si>
  <si>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</si>
  <si>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</si>
  <si>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</si>
  <si>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</si>
  <si>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</si>
  <si>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</si>
  <si>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</si>
  <si>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</si>
  <si>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</si>
  <si>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</si>
  <si>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</si>
  <si>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סה"כ מסגרת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</si>
  <si>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</si>
  <si>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</si>
  <si>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</si>
  <si>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</si>
  <si>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</si>
  <si>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</si>
  <si>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</si>
  <si>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</si>
  <si>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</si>
  <si>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</si>
  <si>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</si>
  <si>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</si>
  <si>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</si>
  <si>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</si>
  <si>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</si>
  <si>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</si>
  <si>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</si>
  <si>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</si>
  <si>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</si>
  <si>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</si>
  <si>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</si>
  <si>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</si>
  <si>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</si>
  <si>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</si>
  <si>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</si>
  <si>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</si>
  <si>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</si>
  <si>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</si>
  <si>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</si>
  <si>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</si>
  <si>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</si>
  <si>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</si>
  <si>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</si>
  <si>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</si>
  <si>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</si>
  <si>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</si>
  <si>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</si>
  <si>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</si>
  <si>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</si>
  <si>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</si>
  <si>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</si>
  <si>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</si>
  <si>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</si>
  <si>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</si>
  <si>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</si>
  <si>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</si>
  <si>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>מגדל מקפת אישית (מספר אוצר 162) - מסלול כללי</t>
  </si>
  <si>
    <t>מ.ק.מ. 1114</t>
  </si>
  <si>
    <t>8241119</t>
  </si>
  <si>
    <t>RF</t>
  </si>
  <si>
    <t>מ.ק.מ. 114</t>
  </si>
  <si>
    <t>8240111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</si>
  <si>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</si>
  <si>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</si>
  <si>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</si>
  <si>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</si>
  <si>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</si>
  <si>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</si>
  <si>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</si>
  <si>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</si>
  <si>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</si>
  <si>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</si>
  <si>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</si>
  <si>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</si>
  <si>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814</t>
  </si>
  <si>
    <t>8240814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</si>
  <si>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</si>
  <si>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</si>
  <si>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</si>
  <si>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</si>
  <si>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</si>
  <si>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</si>
  <si>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</si>
  <si>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</si>
  <si>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</si>
  <si>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</si>
  <si>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</si>
  <si>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</si>
  <si>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</si>
  <si>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</si>
  <si>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</si>
  <si>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</si>
  <si>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</si>
  <si>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</si>
  <si>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</si>
  <si>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</si>
  <si>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</si>
  <si>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</si>
  <si>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</si>
  <si>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</si>
  <si>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</si>
  <si>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</si>
  <si>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</si>
  <si>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</si>
  <si>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</si>
  <si>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</si>
  <si>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</si>
  <si>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</si>
  <si>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</si>
  <si>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</si>
  <si>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</si>
  <si>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</si>
  <si>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</si>
  <si>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</si>
  <si>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</si>
  <si>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</si>
  <si>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</si>
  <si>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</si>
  <si>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</si>
  <si>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</si>
  <si>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</si>
  <si>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</si>
  <si>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</si>
  <si>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</si>
  <si>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</si>
  <si>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</si>
  <si>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</si>
  <si>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</si>
  <si>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</si>
  <si>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</si>
  <si>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</si>
  <si>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</si>
  <si>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</si>
  <si>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</si>
  <si>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</si>
  <si>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</si>
  <si>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</si>
  <si>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</si>
  <si>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</si>
  <si>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</si>
  <si>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</si>
  <si>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</si>
  <si>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</si>
  <si>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</si>
  <si>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</si>
  <si>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</si>
  <si>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</si>
  <si>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</si>
  <si>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</si>
  <si>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</si>
  <si>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</si>
  <si>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</si>
  <si>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</si>
  <si>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</si>
  <si>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</si>
  <si>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</si>
  <si>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</si>
  <si>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</si>
  <si>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</si>
  <si>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</si>
  <si>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</si>
  <si>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</si>
  <si>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</si>
  <si>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</si>
  <si>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</si>
  <si>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</si>
  <si>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</si>
  <si>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</si>
  <si>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</si>
  <si>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</si>
  <si>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</si>
  <si>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</si>
  <si>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</si>
  <si>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</si>
  <si>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</si>
  <si>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</si>
  <si>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</si>
  <si>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</si>
  <si>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</si>
  <si>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</si>
  <si>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</si>
  <si>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</si>
  <si>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</si>
  <si>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</si>
  <si>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</si>
  <si>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</si>
  <si>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</si>
  <si>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</si>
  <si>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</si>
  <si>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</si>
  <si>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</si>
  <si>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</si>
  <si>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</si>
  <si>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</si>
  <si>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</si>
  <si>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</si>
  <si>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</si>
  <si>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</si>
  <si>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</si>
  <si>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</si>
  <si>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</si>
  <si>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</si>
  <si>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</si>
  <si>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</si>
  <si>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</si>
  <si>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</si>
  <si>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</si>
  <si>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</si>
  <si>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</si>
  <si>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</si>
  <si>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</si>
  <si>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</si>
  <si>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</si>
  <si>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</si>
  <si>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</si>
  <si>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</si>
  <si>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</si>
  <si>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</si>
  <si>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</si>
  <si>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</si>
  <si>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</si>
  <si>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</si>
  <si>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</si>
  <si>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</si>
  <si>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</si>
  <si>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</si>
  <si>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</si>
  <si>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</si>
  <si>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</si>
  <si>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</si>
  <si>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</si>
  <si>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</si>
  <si>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</si>
  <si>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</si>
  <si>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</si>
  <si>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</si>
  <si>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</si>
  <si>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</si>
  <si>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</si>
  <si>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</si>
  <si>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</si>
  <si>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</si>
  <si>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</si>
  <si>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</si>
  <si>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</si>
  <si>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</si>
  <si>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</si>
  <si>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</si>
  <si>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</si>
  <si>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</si>
  <si>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</si>
  <si>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</si>
  <si>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</si>
  <si>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</si>
  <si>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</si>
  <si>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</si>
  <si>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</si>
  <si>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</si>
  <si>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</si>
  <si>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</si>
  <si>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</si>
  <si>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</si>
  <si>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</si>
  <si>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</si>
  <si>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</si>
  <si>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</si>
  <si>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</si>
  <si>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</si>
  <si>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</si>
  <si>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</si>
  <si>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</si>
  <si>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</si>
  <si>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</si>
  <si>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</si>
  <si>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</si>
  <si>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</si>
  <si>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</si>
  <si>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</si>
  <si>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</si>
  <si>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</si>
  <si>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</si>
  <si>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</si>
  <si>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</si>
  <si>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</si>
  <si>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</si>
  <si>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</si>
  <si>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</si>
  <si>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</si>
  <si>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</si>
  <si>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</si>
  <si>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</si>
  <si>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</si>
  <si>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</si>
  <si>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</si>
  <si>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</si>
  <si>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</si>
  <si>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</si>
  <si>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</si>
  <si>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</si>
  <si>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</si>
  <si>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</si>
  <si>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</si>
  <si>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</si>
  <si>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</si>
  <si>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</si>
  <si>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</si>
  <si>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</si>
  <si>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</si>
  <si>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</si>
  <si>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</si>
  <si>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</si>
  <si>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</si>
  <si>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</si>
  <si>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</si>
  <si>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</si>
  <si>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</si>
  <si>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</si>
  <si>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</si>
  <si>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</si>
  <si>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</si>
  <si>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</si>
  <si>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</si>
  <si>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</si>
  <si>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</si>
  <si>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</si>
  <si>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</si>
  <si>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</si>
  <si>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</si>
  <si>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</si>
  <si>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</si>
  <si>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</si>
  <si>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</si>
  <si>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</si>
  <si>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</si>
  <si>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</si>
  <si>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</si>
  <si>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</si>
  <si>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</si>
  <si>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</si>
  <si>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</si>
  <si>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</si>
  <si>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</si>
  <si>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</si>
  <si>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</si>
  <si>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</si>
  <si>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</si>
  <si>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</si>
  <si>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</si>
  <si>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</si>
  <si>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</si>
  <si>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</si>
  <si>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</si>
  <si>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</si>
  <si>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</si>
  <si>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</si>
  <si>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</si>
  <si>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</si>
  <si>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</si>
  <si>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</si>
  <si>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</si>
  <si>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</si>
  <si>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</si>
  <si>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</si>
  <si>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</si>
  <si>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</si>
  <si>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</si>
  <si>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</si>
  <si>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</si>
  <si>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</si>
  <si>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</si>
  <si>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</si>
  <si>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</si>
  <si>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</si>
  <si>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</si>
  <si>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</si>
  <si>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</si>
  <si>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</si>
  <si>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</si>
  <si>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</si>
  <si>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</si>
  <si>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</si>
  <si>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</si>
  <si>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</si>
  <si>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</si>
  <si>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</si>
  <si>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</si>
  <si>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</si>
  <si>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</si>
  <si>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</si>
  <si>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</si>
  <si>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</si>
  <si>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</si>
  <si>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</si>
  <si>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</si>
  <si>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</si>
  <si>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</si>
  <si>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</si>
  <si>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</si>
  <si>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</si>
  <si>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</si>
  <si>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</si>
  <si>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</si>
  <si>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</si>
  <si>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</si>
  <si>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</si>
  <si>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</si>
  <si>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</si>
  <si>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</si>
  <si>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</si>
  <si>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</si>
  <si>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</si>
  <si>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</si>
  <si>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</si>
  <si>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</si>
  <si>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</si>
  <si>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</si>
  <si>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</si>
  <si>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</si>
  <si>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</si>
  <si>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</si>
  <si>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</si>
  <si>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</si>
  <si>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</si>
  <si>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</si>
  <si>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</si>
  <si>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</si>
  <si>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</si>
  <si>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</si>
  <si>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</si>
  <si>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</si>
  <si>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</si>
  <si>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</si>
  <si>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</si>
  <si>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</si>
  <si>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</si>
  <si>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</si>
  <si>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</si>
  <si>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</si>
  <si>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</si>
  <si>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</si>
  <si>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</si>
  <si>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</si>
  <si>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</si>
  <si>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</si>
  <si>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</si>
  <si>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</si>
  <si>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</si>
  <si>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</si>
  <si>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</si>
  <si>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</si>
  <si>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</si>
  <si>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</si>
  <si>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</si>
  <si>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</si>
  <si>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</si>
  <si>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</si>
  <si>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</si>
  <si>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</si>
  <si>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</si>
  <si>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</si>
  <si>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</si>
  <si>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</si>
  <si>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</si>
  <si>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</si>
  <si>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</si>
  <si>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</si>
  <si>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</si>
  <si>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</si>
  <si>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</si>
  <si>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</si>
  <si>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</si>
  <si>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</si>
  <si>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</si>
  <si>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</si>
  <si>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</si>
  <si>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</si>
  <si>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</si>
  <si>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</si>
  <si>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</si>
  <si>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</si>
  <si>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</si>
  <si>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</si>
  <si>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</si>
  <si>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</si>
  <si>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</si>
  <si>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</si>
  <si>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</si>
  <si>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</si>
  <si>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</si>
  <si>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</si>
  <si>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</si>
  <si>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</si>
  <si>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</si>
  <si>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</si>
  <si>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</si>
  <si>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</si>
  <si>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</si>
  <si>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</si>
  <si>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</si>
  <si>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</si>
  <si>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</si>
  <si>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</si>
  <si>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</si>
  <si>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</si>
  <si>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</si>
  <si>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</si>
  <si>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</si>
  <si>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</si>
  <si>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</si>
  <si>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</si>
  <si>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</si>
  <si>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</si>
  <si>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</si>
  <si>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</si>
  <si>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</si>
  <si>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</si>
  <si>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</si>
  <si>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</si>
  <si>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</si>
  <si>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</si>
  <si>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</si>
  <si>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</si>
  <si>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</si>
  <si>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</si>
  <si>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</si>
  <si>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</si>
  <si>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</si>
  <si>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</si>
  <si>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</si>
  <si>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</si>
  <si>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</si>
  <si>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</si>
  <si>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</si>
  <si>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</si>
  <si>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</si>
  <si>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</si>
  <si>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</si>
  <si>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</si>
  <si>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</si>
  <si>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</si>
  <si>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</si>
  <si>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</si>
  <si>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</si>
  <si>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</si>
  <si>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</si>
  <si>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</si>
  <si>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</si>
  <si>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</si>
  <si>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</si>
  <si>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</si>
  <si>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</si>
  <si>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</si>
  <si>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</si>
  <si>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</si>
  <si>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</si>
  <si>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</si>
  <si>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</si>
  <si>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</si>
  <si>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</si>
  <si>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</si>
  <si>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</si>
  <si>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</si>
  <si>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</si>
  <si>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</si>
  <si>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</si>
  <si>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</si>
  <si>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</si>
  <si>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</si>
  <si>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</si>
  <si>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</si>
  <si>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</si>
  <si>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</si>
  <si>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</si>
  <si>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</si>
  <si>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</si>
  <si>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</si>
  <si>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</si>
  <si>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</si>
  <si>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</si>
  <si>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</si>
  <si>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</si>
  <si>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</si>
  <si>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</si>
  <si>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</si>
  <si>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</si>
  <si>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</si>
  <si>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</si>
  <si>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</si>
  <si>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</si>
  <si>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</si>
  <si>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</si>
  <si>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</si>
  <si>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</si>
  <si>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</si>
  <si>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</si>
  <si>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</si>
  <si>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</si>
  <si>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</si>
  <si>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</si>
  <si>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</si>
  <si>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</si>
  <si>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</si>
  <si>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</si>
  <si>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</si>
  <si>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</si>
  <si>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</si>
  <si>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</si>
  <si>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</si>
  <si>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</si>
  <si>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</si>
  <si>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</si>
  <si>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</si>
  <si>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</si>
  <si>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</si>
  <si>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</si>
  <si>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</si>
  <si>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</si>
  <si>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</si>
  <si>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</si>
  <si>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</si>
  <si>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</si>
  <si>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</si>
  <si>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</si>
  <si>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</si>
  <si>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</si>
  <si>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</si>
  <si>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</si>
  <si>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</si>
  <si>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</si>
  <si>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</si>
  <si>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</si>
  <si>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</si>
  <si>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</si>
  <si>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</si>
  <si>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</si>
  <si>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</si>
  <si>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</si>
  <si>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</si>
  <si>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</si>
  <si>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</si>
  <si>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</si>
  <si>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</si>
  <si>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</si>
  <si>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</si>
  <si>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</si>
  <si>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</si>
  <si>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</si>
  <si>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</si>
  <si>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</si>
  <si>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</si>
  <si>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</si>
  <si>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</si>
  <si>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</si>
  <si>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</si>
  <si>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</si>
  <si>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</si>
  <si>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</si>
  <si>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</si>
  <si>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</si>
  <si>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</si>
  <si>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</si>
  <si>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</si>
  <si>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</si>
  <si>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</si>
  <si>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</si>
  <si>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</si>
  <si>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</si>
  <si>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</si>
  <si>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</si>
  <si>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</si>
  <si>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</si>
  <si>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</si>
  <si>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</si>
  <si>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</si>
  <si>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</si>
  <si>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</si>
  <si>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</si>
  <si>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</si>
  <si>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</si>
  <si>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</si>
  <si>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</si>
  <si>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</si>
  <si>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</si>
  <si>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</si>
  <si>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</si>
  <si>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</si>
  <si>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INTNED 4.125 08/33</t>
  </si>
  <si>
    <t>XS2524746687</t>
  </si>
  <si>
    <t>MQGAU 6.798 01/33</t>
  </si>
  <si>
    <t>USQ568A9SS79</t>
  </si>
  <si>
    <t>PRU 6 09/52</t>
  </si>
  <si>
    <t>US744320BK76</t>
  </si>
  <si>
    <t>TD 8.125 10/82</t>
  </si>
  <si>
    <t>US89117F8Z56</t>
  </si>
  <si>
    <t>TPR 7.85 11/27/33</t>
  </si>
  <si>
    <t>US876030AF42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</si>
  <si>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</si>
  <si>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</si>
  <si>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</si>
  <si>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</si>
  <si>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</si>
  <si>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</si>
  <si>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</si>
  <si>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</si>
  <si>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</si>
  <si>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</si>
  <si>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</si>
  <si>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</si>
  <si>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</si>
  <si>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</si>
  <si>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</si>
  <si>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</si>
  <si>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</si>
  <si>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</si>
  <si>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J 5.9 03/33</t>
  </si>
  <si>
    <t>US469814AA50</t>
  </si>
  <si>
    <t>KD 3.15 10/31</t>
  </si>
  <si>
    <t>US50155QAL41</t>
  </si>
  <si>
    <t>LKQ 6.25 6/33</t>
  </si>
  <si>
    <t>US501889AF63</t>
  </si>
  <si>
    <t>MTZ 4.5 08/28</t>
  </si>
  <si>
    <t>US576323AP42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</si>
  <si>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</si>
  <si>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</si>
  <si>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</si>
  <si>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</si>
  <si>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</si>
  <si>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</si>
  <si>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</si>
  <si>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</si>
  <si>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</si>
  <si>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</si>
  <si>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</si>
  <si>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</si>
  <si>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</si>
  <si>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</si>
  <si>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</si>
  <si>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</si>
  <si>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</si>
  <si>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</si>
  <si>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</si>
  <si>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</si>
  <si>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</si>
  <si>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</si>
  <si>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</si>
  <si>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AER 6.5 06/45</t>
  </si>
  <si>
    <t>US00773HAA59</t>
  </si>
  <si>
    <t>BB+</t>
  </si>
  <si>
    <t>AY 4.125 06/28</t>
  </si>
  <si>
    <t>US04916WAA27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</si>
  <si>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</si>
  <si>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</si>
  <si>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</si>
  <si>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</si>
  <si>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</si>
  <si>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</si>
  <si>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</si>
  <si>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</si>
  <si>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</si>
  <si>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</si>
  <si>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</si>
  <si>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</si>
  <si>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</si>
  <si>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</si>
  <si>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</si>
  <si>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</si>
  <si>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</si>
  <si>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</si>
  <si>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</si>
  <si>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</si>
  <si>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</si>
  <si>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</si>
  <si>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</si>
  <si>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</si>
  <si>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</si>
  <si>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</si>
  <si>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</si>
  <si>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</si>
  <si>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</si>
  <si>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</si>
  <si>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</si>
  <si>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</si>
  <si>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</si>
  <si>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</si>
  <si>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</si>
  <si>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</si>
  <si>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</si>
  <si>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</si>
  <si>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</si>
  <si>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</si>
  <si>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</si>
  <si>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</si>
  <si>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</si>
  <si>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</si>
  <si>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</si>
  <si>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</si>
  <si>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</si>
  <si>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</si>
  <si>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</si>
  <si>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</si>
  <si>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</si>
  <si>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</si>
  <si>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</si>
  <si>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</si>
  <si>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</si>
  <si>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</si>
  <si>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</si>
  <si>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</si>
  <si>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</si>
  <si>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</si>
  <si>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</si>
  <si>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</si>
  <si>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</si>
  <si>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</si>
  <si>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</si>
  <si>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</si>
  <si>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</si>
  <si>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</si>
  <si>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</si>
  <si>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</si>
  <si>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</si>
  <si>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</si>
  <si>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</si>
  <si>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</si>
  <si>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</si>
  <si>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</si>
  <si>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</si>
  <si>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</si>
  <si>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</si>
  <si>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</si>
  <si>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</si>
  <si>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</si>
  <si>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</si>
  <si>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</si>
  <si>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</si>
  <si>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</si>
  <si>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</si>
  <si>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</si>
  <si>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</si>
  <si>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</si>
  <si>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</si>
  <si>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</si>
  <si>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</si>
  <si>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</si>
  <si>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</si>
  <si>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</si>
  <si>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</si>
  <si>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</si>
  <si>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</si>
  <si>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</si>
  <si>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</si>
  <si>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</si>
  <si>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</si>
  <si>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</si>
  <si>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</si>
  <si>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</si>
  <si>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</si>
  <si>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</si>
  <si>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</si>
  <si>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</si>
  <si>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</si>
  <si>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</si>
  <si>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</si>
  <si>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</si>
  <si>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</si>
  <si>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</si>
  <si>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</si>
  <si>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</si>
  <si>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</si>
  <si>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</si>
  <si>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</si>
  <si>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</si>
  <si>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</si>
  <si>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</si>
  <si>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</si>
  <si>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</si>
  <si>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</si>
  <si>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</si>
  <si>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</si>
  <si>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</si>
  <si>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</si>
  <si>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</si>
  <si>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</si>
  <si>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</si>
  <si>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</si>
  <si>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</si>
  <si>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</si>
  <si>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</si>
  <si>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</si>
  <si>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</si>
  <si>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</si>
  <si>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</si>
  <si>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</si>
  <si>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</si>
  <si>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</si>
  <si>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</si>
  <si>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</si>
  <si>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</si>
  <si>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</si>
  <si>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</si>
  <si>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</si>
  <si>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</si>
  <si>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</si>
  <si>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</si>
  <si>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</si>
  <si>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</si>
  <si>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</si>
  <si>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</si>
  <si>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</si>
  <si>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</si>
  <si>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</si>
  <si>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</si>
  <si>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</si>
  <si>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</si>
  <si>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</si>
  <si>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</si>
  <si>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</si>
  <si>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</si>
  <si>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</si>
  <si>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</si>
  <si>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</si>
  <si>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</si>
  <si>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</si>
  <si>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</si>
  <si>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</si>
  <si>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</si>
  <si>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</si>
  <si>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</si>
  <si>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</si>
  <si>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</si>
  <si>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</si>
  <si>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</si>
  <si>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</si>
  <si>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</si>
  <si>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</si>
  <si>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</si>
  <si>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</si>
  <si>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</si>
  <si>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</si>
  <si>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</si>
  <si>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</si>
  <si>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</si>
  <si>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</si>
  <si>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</si>
  <si>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</si>
  <si>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</si>
  <si>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</si>
  <si>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</si>
  <si>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</si>
  <si>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</si>
  <si>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</si>
  <si>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</si>
  <si>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</si>
  <si>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</si>
  <si>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</si>
  <si>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</si>
  <si>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</si>
  <si>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</si>
  <si>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</si>
  <si>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</si>
  <si>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</si>
  <si>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</si>
  <si>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</si>
  <si>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</si>
  <si>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</si>
  <si>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</si>
  <si>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</si>
  <si>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</si>
  <si>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</si>
  <si>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</si>
  <si>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</si>
  <si>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</si>
  <si>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</si>
  <si>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</si>
  <si>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</si>
  <si>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</si>
  <si>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</si>
  <si>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</si>
  <si>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</si>
  <si>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</si>
  <si>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</si>
  <si>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</si>
  <si>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</si>
  <si>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</si>
  <si>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</si>
  <si>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</si>
  <si>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</si>
  <si>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</si>
  <si>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</si>
  <si>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</si>
  <si>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</si>
  <si>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</si>
  <si>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</si>
  <si>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</si>
  <si>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</si>
  <si>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</si>
  <si>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</si>
  <si>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</si>
  <si>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</si>
  <si>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</si>
  <si>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</si>
  <si>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</si>
  <si>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</si>
  <si>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</si>
  <si>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</si>
  <si>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</si>
  <si>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</si>
  <si>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</si>
  <si>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</si>
  <si>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</si>
  <si>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</si>
  <si>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</si>
  <si>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</si>
  <si>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</si>
  <si>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</si>
  <si>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</si>
  <si>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</si>
  <si>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</si>
  <si>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</si>
  <si>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</si>
  <si>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</si>
  <si>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</si>
  <si>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</si>
  <si>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</si>
  <si>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</si>
  <si>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</si>
  <si>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</si>
  <si>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</si>
  <si>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</si>
  <si>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</si>
  <si>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</si>
  <si>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</si>
  <si>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</si>
  <si>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</si>
  <si>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</si>
  <si>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</si>
  <si>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</si>
  <si>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</si>
  <si>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</si>
  <si>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</si>
  <si>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</si>
  <si>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</si>
  <si>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</si>
  <si>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</si>
  <si>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</si>
  <si>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</si>
  <si>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</si>
  <si>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</si>
  <si>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</si>
  <si>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</si>
  <si>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</si>
  <si>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</si>
  <si>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</si>
  <si>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</si>
  <si>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</si>
  <si>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</si>
  <si>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</si>
  <si>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</si>
  <si>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</si>
  <si>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</si>
  <si>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</si>
  <si>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</si>
  <si>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</si>
  <si>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</si>
  <si>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</si>
  <si>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</si>
  <si>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</si>
  <si>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</si>
  <si>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</si>
  <si>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</si>
  <si>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</si>
  <si>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</si>
  <si>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</si>
  <si>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</si>
  <si>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</si>
  <si>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</si>
  <si>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</si>
  <si>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</si>
  <si>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</si>
  <si>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</si>
  <si>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</si>
  <si>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</si>
  <si>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</si>
  <si>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</si>
  <si>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</si>
  <si>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</si>
  <si>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</si>
  <si>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</si>
  <si>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</si>
  <si>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</si>
  <si>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</si>
  <si>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</si>
  <si>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</si>
  <si>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</si>
  <si>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</si>
  <si>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</si>
  <si>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</si>
  <si>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</si>
  <si>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</si>
  <si>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</si>
  <si>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</si>
  <si>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</si>
  <si>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</si>
  <si>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</si>
  <si>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</si>
  <si>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</si>
  <si>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</si>
  <si>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</si>
  <si>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</si>
  <si>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</si>
  <si>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</si>
  <si>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</si>
  <si>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</si>
  <si>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</si>
  <si>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</si>
  <si>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</si>
  <si>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</si>
  <si>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</si>
  <si>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</si>
  <si>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</si>
  <si>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</si>
  <si>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</si>
  <si>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</si>
  <si>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</si>
  <si>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</si>
  <si>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</si>
  <si>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</si>
  <si>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</si>
  <si>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</si>
  <si>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</si>
  <si>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</si>
  <si>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</si>
  <si>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</si>
  <si>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</si>
  <si>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</si>
  <si>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</si>
  <si>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</si>
  <si>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</si>
  <si>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</si>
  <si>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</si>
  <si>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</si>
  <si>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</si>
  <si>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</si>
  <si>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</si>
  <si>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</si>
  <si>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</si>
  <si>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</si>
  <si>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</si>
  <si>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</si>
  <si>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</si>
  <si>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</si>
  <si>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</si>
  <si>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</si>
  <si>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</si>
  <si>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</si>
  <si>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</si>
  <si>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</si>
  <si>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</si>
  <si>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</si>
  <si>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</si>
  <si>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</si>
  <si>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</si>
  <si>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</si>
  <si>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</si>
  <si>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</si>
  <si>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</si>
  <si>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</si>
  <si>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</si>
  <si>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</si>
  <si>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</si>
  <si>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</si>
  <si>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</si>
  <si>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</si>
  <si>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</si>
  <si>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</si>
  <si>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</si>
  <si>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</si>
  <si>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</si>
  <si>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</si>
  <si>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</si>
  <si>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</si>
  <si>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</si>
  <si>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</si>
  <si>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</si>
  <si>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</si>
  <si>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</si>
  <si>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</si>
  <si>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</si>
  <si>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</si>
  <si>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</si>
  <si>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</si>
  <si>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</si>
  <si>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</si>
  <si>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</si>
  <si>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</si>
  <si>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</si>
  <si>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</si>
  <si>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</si>
  <si>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</si>
  <si>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</si>
  <si>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</si>
  <si>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</si>
  <si>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</si>
  <si>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</si>
  <si>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</si>
  <si>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</si>
  <si>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</si>
  <si>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</si>
  <si>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</si>
  <si>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</si>
  <si>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</si>
  <si>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</si>
  <si>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</si>
  <si>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</si>
  <si>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</si>
  <si>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</si>
  <si>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</si>
  <si>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</si>
  <si>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</si>
  <si>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</si>
  <si>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</si>
  <si>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</si>
  <si>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</si>
  <si>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</si>
  <si>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</si>
  <si>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</si>
  <si>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</si>
  <si>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</si>
  <si>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</si>
  <si>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</si>
  <si>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</si>
  <si>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</si>
  <si>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</si>
  <si>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</si>
  <si>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</si>
  <si>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</si>
  <si>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</si>
  <si>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</si>
  <si>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</si>
  <si>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</si>
  <si>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</si>
  <si>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</si>
  <si>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</si>
  <si>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</si>
  <si>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</si>
  <si>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</si>
  <si>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</si>
  <si>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</si>
  <si>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</si>
  <si>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</si>
  <si>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</si>
  <si>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</si>
  <si>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</si>
  <si>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</si>
  <si>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</si>
  <si>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</si>
  <si>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</si>
  <si>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</si>
  <si>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</si>
  <si>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</si>
  <si>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</si>
  <si>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</si>
  <si>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</si>
  <si>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</si>
  <si>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</si>
  <si>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</si>
  <si>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</si>
  <si>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</si>
  <si>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</si>
  <si>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</si>
  <si>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</si>
  <si>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</si>
  <si>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</si>
  <si>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</si>
  <si>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</si>
  <si>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</si>
  <si>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</si>
  <si>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</si>
  <si>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</si>
  <si>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</si>
  <si>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</si>
  <si>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</si>
  <si>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</si>
  <si>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</si>
  <si>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</si>
  <si>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</si>
  <si>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</si>
  <si>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</si>
  <si>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</si>
  <si>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</si>
  <si>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</si>
  <si>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</si>
  <si>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</si>
  <si>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</si>
  <si>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</si>
  <si>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</si>
  <si>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</si>
  <si>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</si>
  <si>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</si>
  <si>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</si>
  <si>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</si>
  <si>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</si>
  <si>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</si>
  <si>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</si>
  <si>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</si>
  <si>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515333128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</si>
  <si>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</si>
  <si>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</si>
  <si>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</si>
  <si>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</si>
  <si>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</si>
  <si>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</si>
  <si>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</si>
  <si>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</si>
  <si>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</si>
  <si>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</si>
  <si>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</si>
  <si>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</si>
  <si>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</si>
  <si>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</si>
  <si>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</si>
  <si>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</si>
  <si>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</si>
  <si>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</si>
  <si>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</si>
  <si>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</si>
  <si>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</si>
  <si>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</si>
  <si>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</si>
  <si>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</si>
  <si>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</si>
  <si>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</si>
  <si>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</si>
  <si>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</si>
  <si>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</si>
  <si>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</si>
  <si>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</si>
  <si>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</si>
  <si>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</si>
  <si>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</si>
  <si>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</si>
  <si>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</si>
  <si>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</si>
  <si>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</si>
  <si>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</si>
  <si>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</si>
  <si>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</si>
  <si>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</si>
  <si>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</si>
  <si>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</si>
  <si>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</si>
  <si>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</si>
  <si>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</si>
  <si>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</si>
  <si>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</si>
  <si>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</si>
  <si>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</si>
  <si>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</si>
  <si>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</si>
  <si>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</si>
  <si>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</si>
  <si>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</si>
  <si>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</si>
  <si>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</si>
  <si>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</si>
  <si>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</si>
  <si>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</si>
  <si>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</si>
  <si>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</si>
  <si>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</si>
  <si>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</si>
  <si>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</si>
  <si>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</si>
  <si>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</si>
  <si>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</si>
  <si>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</si>
  <si>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</si>
  <si>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</si>
  <si>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Valens Semiconductor Ltd</t>
  </si>
  <si>
    <t>IL0011796880</t>
  </si>
  <si>
    <t>513887042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</si>
  <si>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</si>
  <si>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</si>
  <si>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</si>
  <si>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</si>
  <si>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</si>
  <si>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</si>
  <si>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</si>
  <si>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</si>
  <si>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</si>
  <si>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</si>
  <si>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</si>
  <si>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</si>
  <si>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</si>
  <si>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</si>
  <si>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</si>
  <si>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</si>
  <si>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</si>
  <si>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</si>
  <si>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</si>
  <si>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</si>
  <si>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</si>
  <si>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</si>
  <si>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</si>
  <si>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</si>
  <si>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</si>
  <si>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</si>
  <si>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</si>
  <si>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</si>
  <si>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</si>
  <si>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</si>
  <si>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</si>
  <si>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</si>
  <si>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</si>
  <si>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</si>
  <si>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</si>
  <si>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</si>
  <si>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</si>
  <si>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</si>
  <si>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</si>
  <si>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</si>
  <si>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</si>
  <si>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</si>
  <si>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</si>
  <si>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</si>
  <si>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</si>
  <si>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</si>
  <si>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</si>
  <si>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</si>
  <si>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</si>
  <si>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</si>
  <si>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</si>
  <si>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</si>
  <si>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</si>
  <si>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</si>
  <si>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</si>
  <si>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</si>
  <si>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</si>
  <si>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</si>
  <si>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</si>
  <si>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</si>
  <si>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</si>
  <si>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</si>
  <si>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</si>
  <si>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</si>
  <si>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</si>
  <si>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</si>
  <si>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</si>
  <si>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</si>
  <si>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</si>
  <si>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</si>
  <si>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</si>
  <si>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</si>
  <si>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</si>
  <si>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</si>
  <si>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</si>
  <si>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</si>
  <si>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</si>
  <si>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</si>
  <si>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</si>
  <si>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</si>
  <si>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</si>
  <si>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</si>
  <si>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</si>
  <si>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UDMY US</t>
  </si>
  <si>
    <t xml:space="preserve"> US9026851066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</si>
  <si>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</si>
  <si>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</si>
  <si>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</si>
  <si>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</si>
  <si>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</si>
  <si>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</si>
  <si>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</si>
  <si>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</si>
  <si>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</si>
  <si>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</si>
  <si>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</si>
  <si>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</si>
  <si>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</si>
  <si>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</si>
  <si>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</si>
  <si>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</si>
  <si>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</si>
  <si>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</si>
  <si>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</si>
  <si>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</si>
  <si>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סל תא ביטוח</t>
  </si>
  <si>
    <t>1197698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</si>
  <si>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</si>
  <si>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</si>
  <si>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</si>
  <si>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</si>
  <si>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</si>
  <si>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</si>
  <si>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</si>
  <si>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</si>
  <si>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</si>
  <si>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</si>
  <si>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</si>
  <si>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</si>
  <si>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</si>
  <si>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</si>
  <si>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</si>
  <si>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</si>
  <si>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</si>
  <si>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</si>
  <si>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</si>
  <si>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</si>
  <si>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</si>
  <si>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</si>
  <si>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</si>
  <si>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</si>
  <si>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</si>
  <si>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</si>
  <si>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</si>
  <si>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</si>
  <si>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</si>
  <si>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</si>
  <si>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</si>
  <si>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</si>
  <si>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</si>
  <si>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</si>
  <si>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</si>
  <si>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</si>
  <si>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</si>
  <si>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</si>
  <si>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</si>
  <si>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</si>
  <si>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</si>
  <si>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</si>
  <si>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</si>
  <si>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</si>
  <si>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</si>
  <si>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</si>
  <si>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</si>
  <si>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</si>
  <si>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</si>
  <si>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</si>
  <si>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</si>
  <si>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</si>
  <si>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</si>
  <si>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</si>
  <si>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</si>
  <si>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</si>
  <si>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</si>
  <si>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</si>
  <si>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</si>
  <si>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</si>
  <si>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</si>
  <si>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</si>
  <si>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</si>
  <si>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</si>
  <si>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</si>
  <si>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</si>
  <si>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</si>
  <si>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</si>
  <si>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</si>
  <si>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</si>
  <si>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</si>
  <si>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</si>
  <si>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</si>
  <si>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</si>
  <si>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</si>
  <si>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</si>
  <si>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</si>
  <si>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</si>
  <si>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</si>
  <si>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</si>
  <si>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</si>
  <si>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</si>
  <si>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</si>
  <si>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</si>
  <si>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</si>
  <si>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</si>
  <si>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</si>
  <si>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</si>
  <si>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</si>
  <si>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</si>
  <si>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</si>
  <si>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</si>
  <si>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</si>
  <si>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</si>
  <si>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</si>
  <si>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</si>
  <si>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</si>
  <si>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</si>
  <si>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</si>
  <si>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</si>
  <si>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</si>
  <si>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</si>
  <si>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</si>
  <si>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</si>
  <si>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</si>
  <si>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</si>
  <si>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</si>
  <si>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</si>
  <si>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</si>
  <si>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</si>
  <si>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</si>
  <si>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</si>
  <si>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</si>
  <si>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</si>
  <si>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</si>
  <si>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</si>
  <si>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</si>
  <si>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</si>
  <si>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</si>
  <si>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</si>
  <si>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</si>
  <si>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</si>
  <si>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</si>
  <si>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</si>
  <si>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</si>
  <si>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</si>
  <si>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</si>
  <si>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</si>
  <si>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</si>
  <si>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</si>
  <si>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</si>
  <si>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</si>
  <si>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</si>
  <si>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</si>
  <si>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</si>
  <si>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</si>
  <si>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</si>
  <si>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</si>
  <si>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</si>
  <si>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</si>
  <si>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</si>
  <si>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</si>
  <si>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</si>
  <si>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</si>
  <si>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</si>
  <si>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</si>
  <si>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</si>
  <si>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US 10YR ULTRA FUT MAR24</t>
  </si>
  <si>
    <t>UXYH4</t>
  </si>
  <si>
    <t>US ULTRA BOND CBT MAR24</t>
  </si>
  <si>
    <t>WNH4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</si>
  <si>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</si>
  <si>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</si>
  <si>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</si>
  <si>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</si>
  <si>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</si>
  <si>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</si>
  <si>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</si>
  <si>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</si>
  <si>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</si>
  <si>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</si>
  <si>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</si>
  <si>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</si>
  <si>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</si>
  <si>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</si>
  <si>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</si>
  <si>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</si>
  <si>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</si>
  <si>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</si>
  <si>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</si>
  <si>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</si>
  <si>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</si>
  <si>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</si>
  <si>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</si>
  <si>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</si>
  <si>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</si>
  <si>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</si>
  <si>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</si>
  <si>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</si>
  <si>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</si>
  <si>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</si>
  <si>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</si>
  <si>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</si>
  <si>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</si>
  <si>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</si>
  <si>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</si>
  <si>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</si>
  <si>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</si>
  <si>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</si>
  <si>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</si>
  <si>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</si>
  <si>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</si>
  <si>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</si>
  <si>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</si>
  <si>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</si>
  <si>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</si>
  <si>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</si>
  <si>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</si>
  <si>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</si>
  <si>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</si>
  <si>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</si>
  <si>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</si>
  <si>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</si>
  <si>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</si>
  <si>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</si>
  <si>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</si>
  <si>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</si>
  <si>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</si>
  <si>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</si>
  <si>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</si>
  <si>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</si>
  <si>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</si>
  <si>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</si>
  <si>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</si>
  <si>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</si>
  <si>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</si>
  <si>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</si>
  <si>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</si>
  <si>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</si>
  <si>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</si>
  <si>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</si>
  <si>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</si>
  <si>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</si>
  <si>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</si>
  <si>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</si>
  <si>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</si>
  <si>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</si>
  <si>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</si>
  <si>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</si>
  <si>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</si>
  <si>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</si>
  <si>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</si>
  <si>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</si>
  <si>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</si>
  <si>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</si>
  <si>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</si>
  <si>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</si>
  <si>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</si>
  <si>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</si>
  <si>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</si>
  <si>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</si>
  <si>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</si>
  <si>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</si>
  <si>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</si>
  <si>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</si>
  <si>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</si>
  <si>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</si>
  <si>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</si>
  <si>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</si>
  <si>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</si>
  <si>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</si>
  <si>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</si>
  <si>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</si>
  <si>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</si>
  <si>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</si>
  <si>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</si>
  <si>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</si>
  <si>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</si>
  <si>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</si>
  <si>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</si>
  <si>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</si>
  <si>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</si>
  <si>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</si>
  <si>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</si>
  <si>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</si>
  <si>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</si>
  <si>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</si>
  <si>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</si>
  <si>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</si>
  <si>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</si>
  <si>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</si>
  <si>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</si>
  <si>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</si>
  <si>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</si>
  <si>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</si>
  <si>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</si>
  <si>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</si>
  <si>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</si>
  <si>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</si>
  <si>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</si>
  <si>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</si>
  <si>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</si>
  <si>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</si>
  <si>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</si>
  <si>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</si>
  <si>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</si>
  <si>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</si>
  <si>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</si>
  <si>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</si>
  <si>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</si>
  <si>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</si>
  <si>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</si>
  <si>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</si>
  <si>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</si>
  <si>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</si>
  <si>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</si>
  <si>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</si>
  <si>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</si>
  <si>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</si>
  <si>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</si>
  <si>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</si>
  <si>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</si>
  <si>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</si>
  <si>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</si>
  <si>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</si>
  <si>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</si>
  <si>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</si>
  <si>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</si>
  <si>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</si>
  <si>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</si>
  <si>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</si>
  <si>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</si>
  <si>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</si>
  <si>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</si>
  <si>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</si>
  <si>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</si>
  <si>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</si>
  <si>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</si>
  <si>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</si>
  <si>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</si>
  <si>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</si>
  <si>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</si>
  <si>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</si>
  <si>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</si>
  <si>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</si>
  <si>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</si>
  <si>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</si>
  <si>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</si>
  <si>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</si>
  <si>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</si>
  <si>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</si>
  <si>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</si>
  <si>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</si>
  <si>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</si>
  <si>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</si>
  <si>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</si>
  <si>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</si>
  <si>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</si>
  <si>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</si>
  <si>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</si>
  <si>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</si>
  <si>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</si>
  <si>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</si>
  <si>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</si>
  <si>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</si>
  <si>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</si>
  <si>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</si>
  <si>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</si>
  <si>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</si>
  <si>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</si>
  <si>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</si>
  <si>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</si>
  <si>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</si>
  <si>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</si>
  <si>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</si>
  <si>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</si>
  <si>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</si>
  <si>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</si>
  <si>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</si>
  <si>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</si>
  <si>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</si>
  <si>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</si>
  <si>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</si>
  <si>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</si>
  <si>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</si>
  <si>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</si>
  <si>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</si>
  <si>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</si>
  <si>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</si>
  <si>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</si>
  <si>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</si>
  <si>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</si>
  <si>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</si>
  <si>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</si>
  <si>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</si>
  <si>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</si>
  <si>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</si>
  <si>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</si>
  <si>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</si>
  <si>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</si>
  <si>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</si>
  <si>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</si>
  <si>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</si>
  <si>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</si>
  <si>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</si>
  <si>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</si>
  <si>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</si>
  <si>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</si>
  <si>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</si>
  <si>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</si>
  <si>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</si>
  <si>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</si>
  <si>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</si>
  <si>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</si>
  <si>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</si>
  <si>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</si>
  <si>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</si>
  <si>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</si>
  <si>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</si>
  <si>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</si>
  <si>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</si>
  <si>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</si>
  <si>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</si>
  <si>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</si>
  <si>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</si>
  <si>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</si>
  <si>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</si>
  <si>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</si>
  <si>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</si>
  <si>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</si>
  <si>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</si>
  <si>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</si>
  <si>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</si>
  <si>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</si>
  <si>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</si>
  <si>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</si>
  <si>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</si>
  <si>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</si>
  <si>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</si>
  <si>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</si>
  <si>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</si>
  <si>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</si>
  <si>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</si>
  <si>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</si>
  <si>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</si>
  <si>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</si>
  <si>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</si>
  <si>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</si>
  <si>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AA</t>
  </si>
  <si>
    <t>מקורות אג סדרה 6 ל.ס 4.9%</t>
  </si>
  <si>
    <t>מקורות אגח 8 רמ</t>
  </si>
  <si>
    <t>רפאל אגח ג רצף מוסדי</t>
  </si>
  <si>
    <t>520042185</t>
  </si>
  <si>
    <t>לאומי למשכנתאות שה</t>
  </si>
  <si>
    <t>נתיבי גז  סדרה א ל.ס 5.6%</t>
  </si>
  <si>
    <t>513436394</t>
  </si>
  <si>
    <t>אגד אגח 1 רצף מוסדיים</t>
  </si>
  <si>
    <t>570012377</t>
  </si>
  <si>
    <t>יהב כתב התחייבות סדרה ד (לס)  לא ברצף</t>
  </si>
  <si>
    <t>520020421</t>
  </si>
  <si>
    <t>אלון  חברה לדלק ל.ס</t>
  </si>
  <si>
    <t>520041690</t>
  </si>
  <si>
    <t>מימון ישיר אג"ח 16  רצף מוסדיים</t>
  </si>
  <si>
    <t>516100120</t>
  </si>
  <si>
    <t>אול יר אגח ג לא סחיר</t>
  </si>
  <si>
    <t>1841580</t>
  </si>
  <si>
    <t>אול יר אגח ה ל א סחיר</t>
  </si>
  <si>
    <t>נתיבים אגח א</t>
  </si>
  <si>
    <t>513502229</t>
  </si>
  <si>
    <t>CRSLNX 4.555 06/51</t>
  </si>
  <si>
    <t>CA22766TAB04</t>
  </si>
  <si>
    <t>TRANSED PARTNERS 3.951 09/50 12/37</t>
  </si>
  <si>
    <t>CA89366TAA57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</si>
  <si>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</si>
  <si>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</si>
  <si>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</si>
  <si>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</si>
  <si>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</si>
  <si>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</si>
  <si>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</si>
  <si>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</si>
  <si>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</si>
  <si>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</si>
  <si>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</si>
  <si>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</si>
  <si>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</si>
  <si>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</si>
  <si>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</si>
  <si>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</si>
  <si>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</si>
  <si>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</si>
  <si>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</si>
  <si>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</si>
  <si>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</si>
  <si>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</si>
  <si>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</si>
  <si>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</si>
  <si>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</si>
  <si>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</si>
  <si>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</si>
  <si>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</si>
  <si>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</si>
  <si>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</si>
  <si>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</si>
  <si>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</si>
  <si>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</si>
  <si>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</si>
  <si>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</si>
  <si>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</si>
  <si>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</si>
  <si>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</si>
  <si>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</si>
  <si>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</si>
  <si>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</si>
  <si>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</si>
  <si>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</si>
  <si>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</si>
  <si>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</si>
  <si>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</si>
  <si>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</si>
  <si>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</si>
  <si>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</si>
  <si>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</si>
  <si>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</si>
  <si>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>פרויקט תענך   אקוויטי</t>
  </si>
  <si>
    <t>540278835</t>
  </si>
  <si>
    <t>פרויקט תענך   הלוואת בעלים</t>
  </si>
  <si>
    <t>תביעה יצוגית טבע</t>
  </si>
  <si>
    <t xml:space="preserve"> Michelson Program*</t>
  </si>
  <si>
    <t>120 Wall Street*</t>
  </si>
  <si>
    <t>330507</t>
  </si>
  <si>
    <t>1735 MARKET INVESTOR HOLDC MAKEFET*</t>
  </si>
  <si>
    <t>180 Livingston equity*</t>
  </si>
  <si>
    <t>45499</t>
  </si>
  <si>
    <t>240 West 35th Street  mkf*</t>
  </si>
  <si>
    <t>494382</t>
  </si>
  <si>
    <t>425 Lexington*</t>
  </si>
  <si>
    <t>820 Washington*</t>
  </si>
  <si>
    <t>330506</t>
  </si>
  <si>
    <t>901 Fifth Seattle*</t>
  </si>
  <si>
    <t>BERO CENTER*</t>
  </si>
  <si>
    <t>330500</t>
  </si>
  <si>
    <t>Data Center Atlanta*</t>
  </si>
  <si>
    <t>330509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</si>
  <si>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</si>
  <si>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</si>
  <si>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</si>
  <si>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</si>
  <si>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</si>
  <si>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</si>
  <si>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</si>
  <si>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</si>
  <si>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</si>
  <si>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</si>
  <si>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</si>
  <si>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</si>
  <si>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</si>
  <si>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NLS LLC*</t>
  </si>
  <si>
    <t>Migdal WORE 2021 1 Holdings*</t>
  </si>
  <si>
    <t>MM Texas*</t>
  </si>
  <si>
    <t>386423</t>
  </si>
  <si>
    <t>NORDIC POWER 2*</t>
  </si>
  <si>
    <t>NORDIC POWER 3*</t>
  </si>
  <si>
    <t>NORDIC POWER 4*</t>
  </si>
  <si>
    <t>North LaSalle   HG 4*</t>
  </si>
  <si>
    <t>OHA Private Credit Advisors</t>
  </si>
  <si>
    <t>OPC Power Ventures LP</t>
  </si>
  <si>
    <t>ORDH</t>
  </si>
  <si>
    <t>Project Hush*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</si>
  <si>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</si>
  <si>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</si>
  <si>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</si>
  <si>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</si>
  <si>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</si>
  <si>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</si>
  <si>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</si>
  <si>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</si>
  <si>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</si>
  <si>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Terraces*</t>
  </si>
  <si>
    <t>Town Center   HG 6*</t>
  </si>
  <si>
    <t>USBT INVESTOR HOLDCO 2 LP*</t>
  </si>
  <si>
    <t>Walgreens*</t>
  </si>
  <si>
    <t>330511</t>
  </si>
  <si>
    <t>White Oak*</t>
  </si>
  <si>
    <t>white oak 2*</t>
  </si>
  <si>
    <t>white oak 3 mkf*</t>
  </si>
  <si>
    <t>494381</t>
  </si>
  <si>
    <t>הילטון מלונות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</si>
  <si>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</si>
  <si>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</si>
  <si>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</si>
  <si>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</si>
  <si>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</si>
  <si>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Cynet Security LTD (ISR)</t>
  </si>
  <si>
    <t>Evergreen V</t>
  </si>
  <si>
    <t>F2 Capital Partners 3 LP</t>
  </si>
  <si>
    <t>F2 Select I LP</t>
  </si>
  <si>
    <t>Greenfield Partners II L.P</t>
  </si>
  <si>
    <t>Israel Cleantech Ventures Cayman I A</t>
  </si>
  <si>
    <t>Israel Cleantech Ventures II Israel LP</t>
  </si>
  <si>
    <t>Magma Venture Capital II Israel Fund LP</t>
  </si>
  <si>
    <t>Medica III Investments Israel B LP</t>
  </si>
  <si>
    <t>Orbimed Israel Partners II LP</t>
  </si>
  <si>
    <t>Orbimed Israel Partners LP</t>
  </si>
  <si>
    <t>Stage One Venture Capital Fund IV</t>
  </si>
  <si>
    <t>StageOne S.P.V R.S</t>
  </si>
  <si>
    <t>קרן אנטומיה טכנולוגיה רפואית I ש מ</t>
  </si>
  <si>
    <t>קרן אנטומיה טכנולוגיה רפואית II ש מ</t>
  </si>
  <si>
    <t>Noked Long L.P</t>
  </si>
  <si>
    <t>JTLV III LIMITED PARTNERSHIP</t>
  </si>
  <si>
    <t>ריאליטי קרן השקעות בנדל"ן III ש מ</t>
  </si>
  <si>
    <t>ריאליטי קרן השקעות בנדל"ן IV</t>
  </si>
  <si>
    <t>Diagnostic Robotics Ltd</t>
  </si>
  <si>
    <t>Evolution Venture Capital Fun I</t>
  </si>
  <si>
    <t>F2 Capital Partners II, L.P.</t>
  </si>
  <si>
    <t>FIMI ISRAEL OPPORTUNITY 6</t>
  </si>
  <si>
    <t>Fimi Israel Opportunity II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</si>
  <si>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</si>
  <si>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</si>
  <si>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</si>
  <si>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</si>
  <si>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</si>
  <si>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Fortissimo Capital Fund V L.P.</t>
  </si>
  <si>
    <t>Fortissimo Partners VI</t>
  </si>
  <si>
    <t>Gad</t>
  </si>
  <si>
    <t>GESM Via Maris Limited Partnership</t>
  </si>
  <si>
    <t>Green Lantern GL II LP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</si>
  <si>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</si>
  <si>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</si>
  <si>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</si>
  <si>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</si>
  <si>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</si>
  <si>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Panorays. Ltd (ISR)</t>
  </si>
  <si>
    <t>Pitango Venture Capital Fund VIII, L.P.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</si>
  <si>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</si>
  <si>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</si>
  <si>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</si>
  <si>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</si>
  <si>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</si>
  <si>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</si>
  <si>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</si>
  <si>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</si>
  <si>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Shamrock Israel Growth Fund LP</t>
  </si>
  <si>
    <t>Tene Growth Capital III PEF</t>
  </si>
  <si>
    <t>TENE GROWTH CAPITAL IV</t>
  </si>
  <si>
    <t>Tene Growth Capital LP</t>
  </si>
  <si>
    <t>Vertex III Israel Fund LP</t>
  </si>
  <si>
    <t>Vintage fund of funds ISRAEL V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</si>
  <si>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</si>
  <si>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</si>
  <si>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</si>
  <si>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</si>
  <si>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</si>
  <si>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</si>
  <si>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</si>
  <si>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</si>
  <si>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</si>
  <si>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</si>
  <si>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</si>
  <si>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</si>
  <si>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</si>
  <si>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</si>
  <si>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</si>
  <si>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</si>
  <si>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</si>
  <si>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</si>
  <si>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</si>
  <si>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</si>
  <si>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</si>
  <si>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Omega fund lll</t>
  </si>
  <si>
    <t>R Software Inc.</t>
  </si>
  <si>
    <t>Zeev Opportunity Fund I</t>
  </si>
  <si>
    <t>קרנות גידור</t>
  </si>
  <si>
    <t>Cheyne CRECH3/9/15</t>
  </si>
  <si>
    <t>XD0297816635</t>
  </si>
  <si>
    <t>ION TECH FEEDER FUND</t>
  </si>
  <si>
    <t>KYG4939W1188</t>
  </si>
  <si>
    <t>LUCID ALTERNATIVE u 7/23</t>
  </si>
  <si>
    <t>LUCID ALTERNATIVE U 8/23</t>
  </si>
  <si>
    <t>Blackstone R E Partners VIII F LP</t>
  </si>
  <si>
    <t>Blackstone Real Estate Partners IX.F L.P</t>
  </si>
  <si>
    <t>Brookfield SREP III F3</t>
  </si>
  <si>
    <t>Brookfield Strategic R E Partners II</t>
  </si>
  <si>
    <t>Co Invest Antlia BSREP III</t>
  </si>
  <si>
    <t>E d R Europportunities S.C.A. SICAR</t>
  </si>
  <si>
    <t>Electra America Multifamily III</t>
  </si>
  <si>
    <t>ELECTRA AMERICA PRINCIPAL HOSPITALITY</t>
  </si>
  <si>
    <t>EQT Exeter Main Fund</t>
  </si>
  <si>
    <t>Europan Office Incom Venture S.C.A</t>
  </si>
  <si>
    <t>Faropoint III FEEDER 6</t>
  </si>
  <si>
    <t>LCN European Fund IV SLP</t>
  </si>
  <si>
    <t>Portfolio EDGE</t>
  </si>
  <si>
    <t>Waterton Residential P V XIII</t>
  </si>
  <si>
    <t>חשבון ריט WATERTON EDGE</t>
  </si>
  <si>
    <t>83North FXV III, L.P.</t>
  </si>
  <si>
    <t>Accelmed Partners II</t>
  </si>
  <si>
    <t>Accelmed Partners LP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</si>
  <si>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</si>
  <si>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</si>
  <si>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</si>
  <si>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</si>
  <si>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</si>
  <si>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</si>
  <si>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</si>
  <si>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</si>
  <si>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Aksia Capital III LP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</si>
  <si>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</si>
  <si>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</si>
  <si>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</si>
  <si>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</si>
  <si>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</si>
  <si>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</si>
  <si>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</si>
  <si>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</si>
  <si>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</si>
  <si>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</si>
  <si>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Energy Partners Fund II LP</t>
  </si>
  <si>
    <t>ArcLight Fund VII AIV L.P</t>
  </si>
  <si>
    <t>Arcmont SLF II</t>
  </si>
  <si>
    <t>Ardonagh*</t>
  </si>
  <si>
    <t>Ares Capital Europe VI</t>
  </si>
  <si>
    <t>Ares Private Capital Solutions II*</t>
  </si>
  <si>
    <t>Ares Special Situations Fund IV F3*</t>
  </si>
  <si>
    <t>Argan Capital LP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</si>
  <si>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</si>
  <si>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</si>
  <si>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</si>
  <si>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</si>
  <si>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</si>
  <si>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</si>
  <si>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</si>
  <si>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</si>
  <si>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</si>
  <si>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</si>
  <si>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</si>
  <si>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</si>
  <si>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</si>
  <si>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</si>
  <si>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</si>
  <si>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</si>
  <si>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</si>
  <si>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</si>
  <si>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</si>
  <si>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</si>
  <si>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</si>
  <si>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</si>
  <si>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</si>
  <si>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</si>
  <si>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</si>
  <si>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</si>
  <si>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</si>
  <si>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</si>
  <si>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</si>
  <si>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</si>
  <si>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</si>
  <si>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</si>
  <si>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</si>
  <si>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Core Infrastructure India Fund Pte Ltd</t>
  </si>
  <si>
    <t>Court Square Capital Lancet Holdings L.P</t>
  </si>
  <si>
    <t>Court Square IV</t>
  </si>
  <si>
    <t>Creandum VI Select</t>
  </si>
  <si>
    <t>CRECH V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</si>
  <si>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</si>
  <si>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</si>
  <si>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</si>
  <si>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</si>
  <si>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</si>
  <si>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</si>
  <si>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</si>
  <si>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</si>
  <si>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</si>
  <si>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</si>
  <si>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</si>
  <si>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</si>
  <si>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</si>
  <si>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</si>
  <si>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</si>
  <si>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</si>
  <si>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</si>
  <si>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Esprit Capital I Fund</t>
  </si>
  <si>
    <t>Euromoney*</t>
  </si>
  <si>
    <t>European Camping Group ECG*</t>
  </si>
  <si>
    <t>Fastmarkets*</t>
  </si>
  <si>
    <t>Fitzgerald Fund US LP</t>
  </si>
  <si>
    <t>Francisco Partners VI</t>
  </si>
  <si>
    <t>Gavea Investment Fund III LP</t>
  </si>
  <si>
    <t>Gavea Investment Fund IV LP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</si>
  <si>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</si>
  <si>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</si>
  <si>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</si>
  <si>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</si>
  <si>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</si>
  <si>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</si>
  <si>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</si>
  <si>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</si>
  <si>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</si>
  <si>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</si>
  <si>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</si>
  <si>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</si>
  <si>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GrafTech Co Invest LP</t>
  </si>
  <si>
    <t>GTCR Fund XII/A&amp;B LP</t>
  </si>
  <si>
    <t>H.I.G. Advantage Buyout Fund, L.P.</t>
  </si>
  <si>
    <t>HarbourVest International V</t>
  </si>
  <si>
    <t>HarbourVest Partners Co-Investment Fund IV L.P.</t>
  </si>
  <si>
    <t>Havea*</t>
  </si>
  <si>
    <t>HBOS Mezzanine Portfolio</t>
  </si>
  <si>
    <t>Horsley Bridge XII Ventures</t>
  </si>
  <si>
    <t>Hunter Acquisition Limited</t>
  </si>
  <si>
    <t>ICG Real Estate Debt VI</t>
  </si>
  <si>
    <t>ICG Senior Debt Partners Fund 5 A SCSp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</si>
  <si>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</si>
  <si>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</si>
  <si>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</si>
  <si>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</si>
  <si>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</si>
  <si>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</si>
  <si>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</si>
  <si>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</si>
  <si>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</si>
  <si>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</si>
  <si>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</si>
  <si>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</si>
  <si>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</si>
  <si>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</si>
  <si>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</si>
  <si>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</si>
  <si>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</si>
  <si>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</si>
  <si>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</si>
  <si>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</si>
  <si>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</si>
  <si>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</si>
  <si>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</si>
  <si>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</si>
  <si>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</si>
  <si>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II LP</t>
  </si>
  <si>
    <t>Klirmark Opportunity Fund IV</t>
  </si>
  <si>
    <t>Klirmark Opportunity Fund LP</t>
  </si>
  <si>
    <t>KSO</t>
  </si>
  <si>
    <t>Lightspeed Venture Partners Select IV, L.P.</t>
  </si>
  <si>
    <t>Lightspeed Venture Partners XIII, L.P.</t>
  </si>
  <si>
    <t>LS POWER FUND IV F2</t>
  </si>
  <si>
    <t>Lytx, Inc.</t>
  </si>
  <si>
    <t>Magna Legal Services</t>
  </si>
  <si>
    <t>MCP V</t>
  </si>
  <si>
    <t>Meridiam Infrastructure Europe III SLP</t>
  </si>
  <si>
    <t>MIE III Co Investment Fund II S.L.P</t>
  </si>
  <si>
    <t>Mirasol Co Invest Fund L.P</t>
  </si>
  <si>
    <t>Monarch MCP VI</t>
  </si>
  <si>
    <t>MORE B 1</t>
  </si>
  <si>
    <t>MTDL</t>
  </si>
  <si>
    <t>NCA Co Invest L.P</t>
  </si>
  <si>
    <t>Ned Stevens</t>
  </si>
  <si>
    <t>Nirvana Holdings I LP</t>
  </si>
  <si>
    <t>Oak Hill Advisors   OCREDIT</t>
  </si>
  <si>
    <t>Odevo*</t>
  </si>
  <si>
    <t>Olympus Capital Asia III LP</t>
  </si>
  <si>
    <t>ORCC III</t>
  </si>
  <si>
    <t>Pamlico Capital IV, L.P.</t>
  </si>
  <si>
    <t>Pantheon Global Co Inv Opportunities V</t>
  </si>
  <si>
    <t>Pantheon Global Secondary Fund VI</t>
  </si>
  <si>
    <t>Pantheon Global Secondary VII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</si>
  <si>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</si>
  <si>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</si>
  <si>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</si>
  <si>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</si>
  <si>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</si>
  <si>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</si>
  <si>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</si>
  <si>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</si>
  <si>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</si>
  <si>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</si>
  <si>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</si>
  <si>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</si>
  <si>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</si>
  <si>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</si>
  <si>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</si>
  <si>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</si>
  <si>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</si>
  <si>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</si>
  <si>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</si>
  <si>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Rhone Offshore Partners V LP</t>
  </si>
  <si>
    <t>Rocket Dog L.P</t>
  </si>
  <si>
    <t>SDP IV</t>
  </si>
  <si>
    <t>SDPIII</t>
  </si>
  <si>
    <t>Selene RMOF</t>
  </si>
  <si>
    <t>Silverfleet Capital Partners II LP</t>
  </si>
  <si>
    <t>SLF1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</si>
  <si>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</si>
  <si>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</si>
  <si>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</si>
  <si>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</si>
  <si>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</si>
  <si>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</si>
  <si>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</si>
  <si>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</si>
  <si>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</si>
  <si>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</si>
  <si>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</si>
  <si>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</si>
  <si>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</si>
  <si>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</si>
  <si>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</si>
  <si>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</si>
  <si>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</si>
  <si>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</si>
  <si>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</si>
  <si>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</si>
  <si>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</si>
  <si>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</si>
  <si>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</si>
  <si>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</si>
  <si>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</si>
  <si>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</si>
  <si>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</si>
  <si>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</si>
  <si>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</si>
  <si>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</si>
  <si>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</si>
  <si>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</si>
  <si>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</si>
  <si>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</si>
  <si>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</si>
  <si>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</si>
  <si>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</si>
  <si>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</si>
  <si>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</si>
  <si>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</si>
  <si>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Infinity I China Fund Israel 2 אופ לס</t>
  </si>
  <si>
    <t>50581</t>
  </si>
  <si>
    <t>אופציה על מניה לא סחירה Agritask</t>
  </si>
  <si>
    <t>הגנה ממשלתית מסלול 43</t>
  </si>
  <si>
    <t>₪ / מט"ח</t>
  </si>
  <si>
    <t>C +USD/-ILS 3.675 03-14 (11)</t>
  </si>
  <si>
    <t>10004365</t>
  </si>
  <si>
    <t>P -USD/+ILS 3.6 03-14 (11)</t>
  </si>
  <si>
    <t>10004364</t>
  </si>
  <si>
    <t>10000643</t>
  </si>
  <si>
    <t>או פי סי אנרגיה</t>
  </si>
  <si>
    <t>10000668</t>
  </si>
  <si>
    <t>בזק</t>
  </si>
  <si>
    <t>10000669</t>
  </si>
  <si>
    <t>10000676</t>
  </si>
  <si>
    <t>10000667</t>
  </si>
  <si>
    <t>10000757</t>
  </si>
  <si>
    <t>10000721</t>
  </si>
  <si>
    <t>10000854</t>
  </si>
  <si>
    <t>+ILS/-USD 3.56 22-01-24 (11) -320</t>
  </si>
  <si>
    <t>10001003</t>
  </si>
  <si>
    <t>10003961</t>
  </si>
  <si>
    <t>+ILS/-USD 3.563 22-01-24 (20) -320</t>
  </si>
  <si>
    <t>10013938</t>
  </si>
  <si>
    <t>10001005</t>
  </si>
  <si>
    <t>+ILS/-USD 3.564 22-01-24 (10) -320</t>
  </si>
  <si>
    <t>10003959</t>
  </si>
  <si>
    <t>+ILS/-USD 3.6527 25-01-24 (12) -333</t>
  </si>
  <si>
    <t>10003972</t>
  </si>
  <si>
    <t>+ILS/-USD 3.6654 23-01-24 (12) -346</t>
  </si>
  <si>
    <t>10000788</t>
  </si>
  <si>
    <t>10013942</t>
  </si>
  <si>
    <t>+ILS/-USD 3.67 22-01-24 (11) -340</t>
  </si>
  <si>
    <t>10013946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</si>
  <si>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</si>
  <si>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</si>
  <si>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</si>
  <si>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</si>
  <si>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</si>
  <si>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</si>
  <si>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</si>
  <si>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</si>
  <si>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 23-01-24 (20) -342</t>
  </si>
  <si>
    <t>10013940</t>
  </si>
  <si>
    <t>+ILS/-USD 3.6801 23-01-24 (11) -339</t>
  </si>
  <si>
    <t>10003967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</si>
  <si>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</si>
  <si>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</si>
  <si>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</si>
  <si>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</si>
  <si>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</si>
  <si>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</si>
  <si>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</si>
  <si>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</si>
  <si>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</si>
  <si>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</si>
  <si>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</si>
  <si>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</si>
  <si>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</si>
  <si>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</si>
  <si>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10013976</t>
  </si>
  <si>
    <t>10004046</t>
  </si>
  <si>
    <t>+ILS/-USD 3.7656 21-02-24 (12) -324</t>
  </si>
  <si>
    <t>10013978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</si>
  <si>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</si>
  <si>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</si>
  <si>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</si>
  <si>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</si>
  <si>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</si>
  <si>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</si>
  <si>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10013974</t>
  </si>
  <si>
    <t>+ILS/-USD 3.7691 29-01-24 (20) -309</t>
  </si>
  <si>
    <t>10013971</t>
  </si>
  <si>
    <t>+ILS/-USD 3.7697 25-01-24 (10) -308</t>
  </si>
  <si>
    <t>10000265</t>
  </si>
  <si>
    <t>+ILS/-USD 3.77 28-02-24 (11) -340</t>
  </si>
  <si>
    <t>10000801</t>
  </si>
  <si>
    <t>10004077</t>
  </si>
  <si>
    <t>10013994</t>
  </si>
  <si>
    <t>+ILS/-USD 3.77 28-02-24 (20) -340</t>
  </si>
  <si>
    <t>10013996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</si>
  <si>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</si>
  <si>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</si>
  <si>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</si>
  <si>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</si>
  <si>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</si>
  <si>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</si>
  <si>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</si>
  <si>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</si>
  <si>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</si>
  <si>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</si>
  <si>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</si>
  <si>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10013980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</si>
  <si>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</si>
  <si>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</si>
  <si>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</si>
  <si>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</si>
  <si>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</si>
  <si>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</si>
  <si>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10014010</t>
  </si>
  <si>
    <t>10004105</t>
  </si>
  <si>
    <t>+ILS/-USD 3.777 12-03-24 (20) -330</t>
  </si>
  <si>
    <t>10004112</t>
  </si>
  <si>
    <t>+ILS/-USD 3.78 06-03-24 (11) -331</t>
  </si>
  <si>
    <t>10014008</t>
  </si>
  <si>
    <t>10004102</t>
  </si>
  <si>
    <t>+ILS/-USD 3.78 06-03-24 (12) -331</t>
  </si>
  <si>
    <t>10004100</t>
  </si>
  <si>
    <t>+ILS/-USD 3.78 12-03-24 (11) -330</t>
  </si>
  <si>
    <t>10014013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</si>
  <si>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</si>
  <si>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</si>
  <si>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</si>
  <si>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</si>
  <si>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</si>
  <si>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</si>
  <si>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</si>
  <si>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</si>
  <si>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</si>
  <si>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10013998</t>
  </si>
  <si>
    <t>+ILS/-USD 3.785 29-02-24 (12) -353</t>
  </si>
  <si>
    <t>10014000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</si>
  <si>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</si>
  <si>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</si>
  <si>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</si>
  <si>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</si>
  <si>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</si>
  <si>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</si>
  <si>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</si>
  <si>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</si>
  <si>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</si>
  <si>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</si>
  <si>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</si>
  <si>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</si>
  <si>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</si>
  <si>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</si>
  <si>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</si>
  <si>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</si>
  <si>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10014006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</si>
  <si>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</si>
  <si>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</si>
  <si>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</si>
  <si>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</si>
  <si>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</si>
  <si>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</si>
  <si>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</si>
  <si>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</si>
  <si>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</si>
  <si>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</si>
  <si>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</si>
  <si>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</si>
  <si>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</si>
  <si>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</si>
  <si>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</si>
  <si>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</si>
  <si>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</si>
  <si>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</si>
  <si>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10014004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</si>
  <si>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</si>
  <si>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</si>
  <si>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</si>
  <si>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</si>
  <si>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</si>
  <si>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10013986</t>
  </si>
  <si>
    <t>10000282</t>
  </si>
  <si>
    <t>+ILS/-USD 3.814 26-02-24 (12) -322</t>
  </si>
  <si>
    <t>10013988</t>
  </si>
  <si>
    <t>+ILS/-USD 3.818 22-02-24 (20) -305</t>
  </si>
  <si>
    <t>10004126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</si>
  <si>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</si>
  <si>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</si>
  <si>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</si>
  <si>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</si>
  <si>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</si>
  <si>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</si>
  <si>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+USD/-ILS 3.8145 21-02-24 (11) -280</t>
  </si>
  <si>
    <t>10014014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</si>
  <si>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</si>
  <si>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</si>
  <si>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</si>
  <si>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</si>
  <si>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</si>
  <si>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</si>
  <si>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</si>
  <si>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</si>
  <si>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 23-05-24 (12) -373</t>
  </si>
  <si>
    <t>10014074</t>
  </si>
  <si>
    <t>+ILS/-USD 3.6652 29-05-24 (12) -348</t>
  </si>
  <si>
    <t>10001169</t>
  </si>
  <si>
    <t>+ILS/-USD 3.6655 22-05-24 (10) -370</t>
  </si>
  <si>
    <t>10004343</t>
  </si>
  <si>
    <t>+ILS/-USD 3.67 23-05-24 (10) -370</t>
  </si>
  <si>
    <t>10014070</t>
  </si>
  <si>
    <t>10000869</t>
  </si>
  <si>
    <t>+ILS/-USD 3.67 23-05-24 (11) -365</t>
  </si>
  <si>
    <t>10001159</t>
  </si>
  <si>
    <t>10014072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</si>
  <si>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</si>
  <si>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</si>
  <si>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</si>
  <si>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</si>
  <si>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</si>
  <si>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</si>
  <si>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</si>
  <si>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</si>
  <si>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</si>
  <si>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</si>
  <si>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</si>
  <si>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10014066</t>
  </si>
  <si>
    <t>10000860</t>
  </si>
  <si>
    <t>+ILS/-USD 3.678 03-06-24 (11) -313</t>
  </si>
  <si>
    <t>10014083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</si>
  <si>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</si>
  <si>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</si>
  <si>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</si>
  <si>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</si>
  <si>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</si>
  <si>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</si>
  <si>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10014080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</si>
  <si>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</si>
  <si>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</si>
  <si>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</si>
  <si>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</si>
  <si>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</si>
  <si>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</si>
  <si>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</si>
  <si>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</si>
  <si>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</si>
  <si>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10014068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</si>
  <si>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</si>
  <si>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</si>
  <si>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</si>
  <si>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</si>
  <si>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</si>
  <si>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</si>
  <si>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</si>
  <si>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</si>
  <si>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</si>
  <si>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</si>
  <si>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</si>
  <si>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</si>
  <si>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10014076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</si>
  <si>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</si>
  <si>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</si>
  <si>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</si>
  <si>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</si>
  <si>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</si>
  <si>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</si>
  <si>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</si>
  <si>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</si>
  <si>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</si>
  <si>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</si>
  <si>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</si>
  <si>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</si>
  <si>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</si>
  <si>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</si>
  <si>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</si>
  <si>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</si>
  <si>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</si>
  <si>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</si>
  <si>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</si>
  <si>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</si>
  <si>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</si>
  <si>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</si>
  <si>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</si>
  <si>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</si>
  <si>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</si>
  <si>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</si>
  <si>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</si>
  <si>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</si>
  <si>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</si>
  <si>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</si>
  <si>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</si>
  <si>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10014060</t>
  </si>
  <si>
    <t>10000853</t>
  </si>
  <si>
    <t>+ILS/-USD 3.743 08-05-24 (10) -373</t>
  </si>
  <si>
    <t>10004276</t>
  </si>
  <si>
    <t>+ILS/-USD 3.7431 09-05-24 (12) -369</t>
  </si>
  <si>
    <t>10004281</t>
  </si>
  <si>
    <t>10014062</t>
  </si>
  <si>
    <t>+ILS/-USD 3.744 08-05-24 (12) -376</t>
  </si>
  <si>
    <t>10004270</t>
  </si>
  <si>
    <t>+ILS/-USD 3.7482 09-05-24 (93) -368</t>
  </si>
  <si>
    <t>10014064</t>
  </si>
  <si>
    <t>+ILS/-USD 3.79 17-04-24 (11) -383</t>
  </si>
  <si>
    <t>10000845</t>
  </si>
  <si>
    <t>+ILS/-USD 3.7918 17-04-24 (12) -382</t>
  </si>
  <si>
    <t>10001132</t>
  </si>
  <si>
    <t>+ILS/-USD 3.793 17-04-24 (20) -383</t>
  </si>
  <si>
    <t>10001134</t>
  </si>
  <si>
    <t>+ILS/-USD 3.796 13-03-24 (12) -340</t>
  </si>
  <si>
    <t>10004129</t>
  </si>
  <si>
    <t>+ILS/-USD 3.806 07-05-24 (12) -400</t>
  </si>
  <si>
    <t>10001139</t>
  </si>
  <si>
    <t>10014058</t>
  </si>
  <si>
    <t>10004268</t>
  </si>
  <si>
    <t>+ILS/-USD 3.81 07-05-24 (10) -398</t>
  </si>
  <si>
    <t>10004266</t>
  </si>
  <si>
    <t>+ILS/-USD 3.81 07-05-24 (11) -397</t>
  </si>
  <si>
    <t>10014056</t>
  </si>
  <si>
    <t>10000849</t>
  </si>
  <si>
    <t>+ILS/-USD 3.81 07-05-24 (20) -397</t>
  </si>
  <si>
    <t>10001141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</si>
  <si>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</si>
  <si>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</si>
  <si>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</si>
  <si>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</si>
  <si>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</si>
  <si>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</si>
  <si>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</si>
  <si>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</si>
  <si>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</si>
  <si>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</si>
  <si>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</si>
  <si>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</si>
  <si>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</si>
  <si>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</si>
  <si>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</si>
  <si>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</si>
  <si>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</si>
  <si>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</si>
  <si>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</si>
  <si>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</si>
  <si>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</si>
  <si>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</si>
  <si>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10014054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</si>
  <si>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</si>
  <si>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</si>
  <si>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</si>
  <si>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</si>
  <si>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</si>
  <si>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</si>
  <si>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</si>
  <si>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</si>
  <si>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</si>
  <si>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</si>
  <si>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</si>
  <si>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</si>
  <si>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</si>
  <si>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</si>
  <si>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</si>
  <si>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</si>
  <si>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</si>
  <si>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</si>
  <si>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</si>
  <si>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</si>
  <si>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</si>
  <si>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</si>
  <si>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</si>
  <si>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</si>
  <si>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</si>
  <si>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</si>
  <si>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</si>
  <si>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</si>
  <si>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</si>
  <si>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</si>
  <si>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</si>
  <si>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</si>
  <si>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</si>
  <si>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</si>
  <si>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</si>
  <si>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10014019</t>
  </si>
  <si>
    <t>10000819</t>
  </si>
  <si>
    <t>+ILS/-USD 3.96 17-01-24 (20) -292</t>
  </si>
  <si>
    <t>10014021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</si>
  <si>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</si>
  <si>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</si>
  <si>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</si>
  <si>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</si>
  <si>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</si>
  <si>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</si>
  <si>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</si>
  <si>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</si>
  <si>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</si>
  <si>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</si>
  <si>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</si>
  <si>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</si>
  <si>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</si>
  <si>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10014023</t>
  </si>
  <si>
    <t>10000823</t>
  </si>
  <si>
    <t>+ILS/-USD 3.99 08-02-24 (12) -338</t>
  </si>
  <si>
    <t>10014025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</si>
  <si>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</si>
  <si>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</si>
  <si>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</si>
  <si>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</si>
  <si>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</si>
  <si>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</si>
  <si>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</si>
  <si>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</si>
  <si>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</si>
  <si>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</si>
  <si>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</si>
  <si>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</si>
  <si>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</si>
  <si>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</si>
  <si>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</si>
  <si>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</si>
  <si>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</si>
  <si>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</si>
  <si>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</si>
  <si>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</si>
  <si>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</si>
  <si>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10014029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</si>
  <si>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</si>
  <si>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</si>
  <si>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</si>
  <si>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</si>
  <si>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</si>
  <si>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</si>
  <si>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4.0235 07-02-24 (20) -305</t>
  </si>
  <si>
    <t>10014032</t>
  </si>
  <si>
    <t>10000129</t>
  </si>
  <si>
    <t>+ILS/-USD 4.028 07-02-24 (11) -310</t>
  </si>
  <si>
    <t>10014027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</si>
  <si>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</si>
  <si>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</si>
  <si>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</si>
  <si>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</si>
  <si>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</si>
  <si>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</si>
  <si>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10001112</t>
  </si>
  <si>
    <t>10000832</t>
  </si>
  <si>
    <t>10014034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</si>
  <si>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</si>
  <si>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</si>
  <si>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</si>
  <si>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</si>
  <si>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</si>
  <si>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</si>
  <si>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</si>
  <si>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</si>
  <si>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</si>
  <si>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</si>
  <si>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</si>
  <si>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</si>
  <si>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</si>
  <si>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</si>
  <si>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</si>
  <si>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</si>
  <si>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</si>
  <si>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</si>
  <si>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</si>
  <si>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</si>
  <si>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</si>
  <si>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</si>
  <si>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</si>
  <si>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</si>
  <si>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</si>
  <si>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</si>
  <si>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+USD/-ILS 4.0557 26-02-24 (10) -318</t>
  </si>
  <si>
    <t>10014039</t>
  </si>
  <si>
    <t>+USD/-EUR 1.11079 10-01-24 (10) +112.9</t>
  </si>
  <si>
    <t>10000253</t>
  </si>
  <si>
    <t>10003867</t>
  </si>
  <si>
    <t>10000979</t>
  </si>
  <si>
    <t>10013890</t>
  </si>
  <si>
    <t>+USD/-EUR 1.11079 10-01-24 (20) +112.9</t>
  </si>
  <si>
    <t>10013894</t>
  </si>
  <si>
    <t>+USD/-EUR 1.1108 10-01-24 (12) +113</t>
  </si>
  <si>
    <t>10013892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</si>
  <si>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</si>
  <si>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</si>
  <si>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</si>
  <si>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</si>
  <si>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</si>
  <si>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</si>
  <si>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</si>
  <si>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</si>
  <si>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1.34218 22-01-24 (11) -33.2</t>
  </si>
  <si>
    <t>10013964</t>
  </si>
  <si>
    <t>+CAD/-USD 1.3422 22-01-24 (10) -33</t>
  </si>
  <si>
    <t>10013965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</si>
  <si>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</si>
  <si>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</si>
  <si>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</si>
  <si>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</si>
  <si>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</si>
  <si>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</si>
  <si>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</si>
  <si>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</si>
  <si>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</si>
  <si>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</si>
  <si>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</si>
  <si>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</si>
  <si>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</si>
  <si>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</si>
  <si>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</si>
  <si>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</si>
  <si>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</si>
  <si>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</si>
  <si>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</si>
  <si>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</si>
  <si>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</si>
  <si>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</si>
  <si>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</si>
  <si>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</si>
  <si>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</si>
  <si>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</si>
  <si>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</si>
  <si>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</si>
  <si>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</si>
  <si>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</si>
  <si>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</si>
  <si>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</si>
  <si>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</si>
  <si>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</si>
  <si>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</si>
  <si>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</si>
  <si>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0.68645 16-01-24 (12) +34.5</t>
  </si>
  <si>
    <t>10013928</t>
  </si>
  <si>
    <t>+USD/-AUD 0.68695 16-01-24 (10) +34.5</t>
  </si>
  <si>
    <t>10000015</t>
  </si>
  <si>
    <t>+USD/-CAD 1.30937 22-01-24 (10) -33.3</t>
  </si>
  <si>
    <t>10003942</t>
  </si>
  <si>
    <t>10013930</t>
  </si>
  <si>
    <t>+USD/-CAD 1.30967 22-01-24 (11) -33.3</t>
  </si>
  <si>
    <t>10013932</t>
  </si>
  <si>
    <t>10003944</t>
  </si>
  <si>
    <t>+USD/-CAD 1.30967 22-01-24 (20) -33.3</t>
  </si>
  <si>
    <t>10013934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</si>
  <si>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</si>
  <si>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</si>
  <si>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</si>
  <si>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</si>
  <si>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</si>
  <si>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</si>
  <si>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1.08135 04-03-24 (12) +95.5</t>
  </si>
  <si>
    <t>10004073</t>
  </si>
  <si>
    <t>10013992</t>
  </si>
  <si>
    <t>+USD/-EUR 1.08155 04-03-24 (11) +95.5</t>
  </si>
  <si>
    <t>10004071</t>
  </si>
  <si>
    <t>10013990</t>
  </si>
  <si>
    <t>+USD/-EUR 1.08159 18-03-24 (12) +105.9</t>
  </si>
  <si>
    <t>10013984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</si>
  <si>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</si>
  <si>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</si>
  <si>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</si>
  <si>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</si>
  <si>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</si>
  <si>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</si>
  <si>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</si>
  <si>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10013982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</si>
  <si>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</si>
  <si>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</si>
  <si>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</si>
  <si>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</si>
  <si>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</si>
  <si>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10014002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</si>
  <si>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</si>
  <si>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</si>
  <si>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</si>
  <si>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</si>
  <si>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</si>
  <si>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</si>
  <si>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</si>
  <si>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</si>
  <si>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1.11325 27-02-24 (11) +110.5</t>
  </si>
  <si>
    <t>10013955</t>
  </si>
  <si>
    <t>+USD/-EUR 1.11352 27-02-24 (10) +111</t>
  </si>
  <si>
    <t>10001019</t>
  </si>
  <si>
    <t>+USD/-EUR 1.11501 27-02-24 (20) +110.1</t>
  </si>
  <si>
    <t>10003983</t>
  </si>
  <si>
    <t>10013959</t>
  </si>
  <si>
    <t>10001021</t>
  </si>
  <si>
    <t>+USD/-EUR 1.11605 27-02-24 (12) +110.5</t>
  </si>
  <si>
    <t>10013957</t>
  </si>
  <si>
    <t>+USD/-EUR 1.1168 18-01-24 (20) +100</t>
  </si>
  <si>
    <t>10013945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</si>
  <si>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</si>
  <si>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</si>
  <si>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</si>
  <si>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</si>
  <si>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</si>
  <si>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</si>
  <si>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</si>
  <si>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10013944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</si>
  <si>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</si>
  <si>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</si>
  <si>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</si>
  <si>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</si>
  <si>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</si>
  <si>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</si>
  <si>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</si>
  <si>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</si>
  <si>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10013926</t>
  </si>
  <si>
    <t>+USD/-GBP 1.22007 11-03-24 (11) +13.7</t>
  </si>
  <si>
    <t>10004114</t>
  </si>
  <si>
    <t>+USD/-GBP 1.268895 20-02-24 (11) -3.05</t>
  </si>
  <si>
    <t>10013967</t>
  </si>
  <si>
    <t>10003989</t>
  </si>
  <si>
    <t>+USD/-GBP 1.269 20-02-24 (12) -3.2</t>
  </si>
  <si>
    <t>10003991</t>
  </si>
  <si>
    <t>10013969</t>
  </si>
  <si>
    <t>+USD/-GBP 1.2692 11-03-24 (10) +1</t>
  </si>
  <si>
    <t>10013961</t>
  </si>
  <si>
    <t>10001023</t>
  </si>
  <si>
    <t>+USD/-GBP 1.2692 20-02-24 (10) -3</t>
  </si>
  <si>
    <t>10003987</t>
  </si>
  <si>
    <t>+USD/-GBP 1.2696 11-03-24 (20) +1</t>
  </si>
  <si>
    <t>10013963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</si>
  <si>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</si>
  <si>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</si>
  <si>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</si>
  <si>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</si>
  <si>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</si>
  <si>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</si>
  <si>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</si>
  <si>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135.582 16-01-24 (12) -391.8</t>
  </si>
  <si>
    <t>10013936</t>
  </si>
  <si>
    <t>+USD/-JPY 139.172 16-01-24 (10) -377</t>
  </si>
  <si>
    <t>10003976</t>
  </si>
  <si>
    <t>+EUR/-USD 1.07864 18-01-24 (10) +36.4</t>
  </si>
  <si>
    <t>10004236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</si>
  <si>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</si>
  <si>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</si>
  <si>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</si>
  <si>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</si>
  <si>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</si>
  <si>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</si>
  <si>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+GBP/-USD 1.2188 11-01-24 (10) +8</t>
  </si>
  <si>
    <t>10001086</t>
  </si>
  <si>
    <t>+GBP/-USD 1.2193 11-03-24 (10) +13</t>
  </si>
  <si>
    <t>10001088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</si>
  <si>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</si>
  <si>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</si>
  <si>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</si>
  <si>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</si>
  <si>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</si>
  <si>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</si>
  <si>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</si>
  <si>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</si>
  <si>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0.65797 16-01-24 (10) +7.7</t>
  </si>
  <si>
    <t>10004351</t>
  </si>
  <si>
    <t>+USD/-CAD 1.36025 22-01-24 (11) -8.5</t>
  </si>
  <si>
    <t>10004352</t>
  </si>
  <si>
    <t>+USD/-EUR 1.0673 03-04-24 (12) +73</t>
  </si>
  <si>
    <t>10014050</t>
  </si>
  <si>
    <t>+USD/-EUR 1.06732 03-04-24 (11) +73.2</t>
  </si>
  <si>
    <t>10014048</t>
  </si>
  <si>
    <t>+USD/-EUR 1.0682 25-03-24 (12) +82</t>
  </si>
  <si>
    <t>10001079</t>
  </si>
  <si>
    <t>+USD/-EUR 1.0683 03-04-24 (20) +73</t>
  </si>
  <si>
    <t>10014052</t>
  </si>
  <si>
    <t>10004225</t>
  </si>
  <si>
    <t>+USD/-EUR 1.0688 03-04-24 (10) +73</t>
  </si>
  <si>
    <t>10004223</t>
  </si>
  <si>
    <t>10001123</t>
  </si>
  <si>
    <t>+USD/-EUR 1.0845 03-04-24 (10) +55</t>
  </si>
  <si>
    <t>10001174</t>
  </si>
  <si>
    <t>+USD/-EUR 1.09035 10-01-24 (10) +11.5</t>
  </si>
  <si>
    <t>10004360</t>
  </si>
  <si>
    <t>+USD/-EUR 1.09635 10-01-24 (20) +9.5</t>
  </si>
  <si>
    <t>10004369</t>
  </si>
  <si>
    <t>+USD/-EUR 1.09725 10-01-24 (20) +9.5</t>
  </si>
  <si>
    <t>10004368</t>
  </si>
  <si>
    <t>+USD/-EUR 1.09965 18-03-24 (10) +39.5</t>
  </si>
  <si>
    <t>10014086</t>
  </si>
  <si>
    <t>+USD/-EUR 1.1105 02-01-24 (10) +0</t>
  </si>
  <si>
    <t>10004377</t>
  </si>
  <si>
    <t>+USD/-EUR 1.1115 02-01-24 (10) +0</t>
  </si>
  <si>
    <t>10004376</t>
  </si>
  <si>
    <t>+USD/-GBP 1.268098 11-03-24 (11) +5.98</t>
  </si>
  <si>
    <t>10004370</t>
  </si>
  <si>
    <t>+USD/-GBP 1.26925 11-03-24 (20) +5.5</t>
  </si>
  <si>
    <t>10004371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</si>
  <si>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</si>
  <si>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</si>
  <si>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</si>
  <si>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</si>
  <si>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</si>
  <si>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</si>
  <si>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</si>
  <si>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</si>
  <si>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</si>
  <si>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</si>
  <si>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</si>
  <si>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</si>
  <si>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</si>
  <si>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</si>
  <si>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SW1132__TELBOR3M/3.16_2</t>
  </si>
  <si>
    <t>10013625</t>
  </si>
  <si>
    <t>SW1132__TELBOR3M/3.2_13</t>
  </si>
  <si>
    <t>10013624</t>
  </si>
  <si>
    <t>SW1132__TELBOR3M/3.22_11</t>
  </si>
  <si>
    <t>10013623</t>
  </si>
  <si>
    <t>SW1132__TELBOR3M/3.25_5</t>
  </si>
  <si>
    <t>10013617</t>
  </si>
  <si>
    <t>SW1232__TELBOR3M/3.23_5</t>
  </si>
  <si>
    <t>10013631</t>
  </si>
  <si>
    <t>SW1232__TELBOR3M/3.235_1</t>
  </si>
  <si>
    <t>10013629</t>
  </si>
  <si>
    <t>SW1232__TELBOR3M/3.235_3</t>
  </si>
  <si>
    <t>10013630</t>
  </si>
  <si>
    <t>SW1232__TELBOR3M/3.27_1</t>
  </si>
  <si>
    <t>10013633</t>
  </si>
  <si>
    <t>SW0433__TELBOR3M/3.79_3</t>
  </si>
  <si>
    <t>10013803</t>
  </si>
  <si>
    <t>SW0433__TELBOR3M/3.805_1</t>
  </si>
  <si>
    <t>10013801</t>
  </si>
  <si>
    <t>SW0433__TELBOR3M/3.805_5</t>
  </si>
  <si>
    <t>10013802</t>
  </si>
  <si>
    <t>SW0433__TELBOR3M/3.83_3</t>
  </si>
  <si>
    <t>10013798</t>
  </si>
  <si>
    <t>SW0433__TELBOR3M/3.86_1</t>
  </si>
  <si>
    <t>10013797</t>
  </si>
  <si>
    <t>SW1228__3.2/TELBOR3M_2</t>
  </si>
  <si>
    <t>10000046</t>
  </si>
  <si>
    <t>SW1228__3.205/TELBOR3M</t>
  </si>
  <si>
    <t>10000045</t>
  </si>
  <si>
    <t>SW1228__3.28/TELBOR3M</t>
  </si>
  <si>
    <t>10000044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</si>
  <si>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</si>
  <si>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</si>
  <si>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</si>
  <si>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</si>
  <si>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</si>
  <si>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</si>
  <si>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</si>
  <si>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</si>
  <si>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</si>
  <si>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</si>
  <si>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</si>
  <si>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</si>
  <si>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10001151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</si>
  <si>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</si>
  <si>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</si>
  <si>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</si>
  <si>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</si>
  <si>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</si>
  <si>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</si>
  <si>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</si>
  <si>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</si>
  <si>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</si>
  <si>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יו בנק</t>
  </si>
  <si>
    <t>JP MORGAN</t>
  </si>
  <si>
    <t>דירוג פנימי</t>
  </si>
  <si>
    <t>לא</t>
  </si>
  <si>
    <t>333360107</t>
  </si>
  <si>
    <t>AA+</t>
  </si>
  <si>
    <t>333360307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</si>
  <si>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</si>
  <si>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</si>
  <si>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</si>
  <si>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</si>
  <si>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</si>
  <si>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</si>
  <si>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</si>
  <si>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</si>
  <si>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</si>
  <si>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</si>
  <si>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</si>
  <si>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</si>
  <si>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</si>
  <si>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</si>
  <si>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</si>
  <si>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</si>
  <si>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</si>
  <si>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</si>
  <si>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</si>
  <si>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</si>
  <si>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</si>
  <si>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</si>
  <si>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</si>
  <si>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</si>
  <si>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</si>
  <si>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</si>
  <si>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</si>
  <si>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</si>
  <si>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</si>
  <si>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</si>
  <si>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</si>
  <si>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</si>
  <si>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</si>
  <si>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</si>
  <si>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</si>
  <si>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</si>
  <si>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</si>
  <si>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</si>
  <si>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</si>
  <si>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</si>
  <si>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</si>
  <si>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</si>
  <si>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</si>
  <si>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</si>
  <si>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</si>
  <si>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</si>
  <si>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</si>
  <si>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</si>
  <si>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</si>
  <si>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</si>
  <si>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</si>
  <si>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</si>
  <si>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</si>
  <si>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</si>
  <si>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</si>
  <si>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</si>
  <si>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</si>
  <si>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</si>
  <si>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</si>
  <si>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</si>
  <si>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</si>
  <si>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</si>
  <si>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</si>
  <si>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</si>
  <si>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</si>
  <si>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</si>
  <si>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</si>
  <si>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</si>
  <si>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</si>
  <si>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</si>
  <si>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</si>
  <si>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</si>
  <si>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</si>
  <si>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</si>
  <si>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</si>
  <si>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</si>
  <si>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</si>
  <si>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</si>
  <si>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</si>
  <si>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</si>
  <si>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</si>
  <si>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</si>
  <si>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</si>
  <si>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</si>
  <si>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</si>
  <si>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</si>
  <si>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</si>
  <si>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</si>
  <si>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</si>
  <si>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</si>
  <si>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</si>
  <si>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</si>
  <si>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</si>
  <si>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</si>
  <si>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</si>
  <si>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</si>
  <si>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</si>
  <si>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</si>
  <si>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</si>
  <si>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</si>
  <si>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</si>
  <si>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</si>
  <si>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</si>
  <si>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</si>
  <si>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</si>
  <si>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</si>
  <si>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</si>
  <si>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</si>
  <si>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</si>
  <si>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</si>
  <si>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</si>
  <si>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</si>
  <si>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</si>
  <si>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</si>
  <si>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</si>
  <si>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</si>
  <si>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</si>
  <si>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</si>
  <si>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</si>
  <si>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</si>
  <si>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</si>
  <si>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</si>
  <si>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</si>
  <si>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90143221</t>
  </si>
  <si>
    <t>90145362</t>
  </si>
  <si>
    <t>90312001</t>
  </si>
  <si>
    <t>90312002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</si>
  <si>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</si>
  <si>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</si>
  <si>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</si>
  <si>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</si>
  <si>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</si>
  <si>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</si>
  <si>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</si>
  <si>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</si>
  <si>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</si>
  <si>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</si>
  <si>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</si>
  <si>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</si>
  <si>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</si>
  <si>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455954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</si>
  <si>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</si>
  <si>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</si>
  <si>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</si>
  <si>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</si>
  <si>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</si>
  <si>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</si>
  <si>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</si>
  <si>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</si>
  <si>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</si>
  <si>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</si>
  <si>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</si>
  <si>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</si>
  <si>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</si>
  <si>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</si>
  <si>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</si>
  <si>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</si>
  <si>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</si>
  <si>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</si>
  <si>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</si>
  <si>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</si>
  <si>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</si>
  <si>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</si>
  <si>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</si>
  <si>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</si>
  <si>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</si>
  <si>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</si>
  <si>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</si>
  <si>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</si>
  <si>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</si>
  <si>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66624</t>
  </si>
  <si>
    <t>535150</t>
  </si>
  <si>
    <t>508309</t>
  </si>
  <si>
    <t>464740</t>
  </si>
  <si>
    <t>491862</t>
  </si>
  <si>
    <t>491863</t>
  </si>
  <si>
    <t>491864</t>
  </si>
  <si>
    <t>469140</t>
  </si>
  <si>
    <t>471677</t>
  </si>
  <si>
    <t>95004024</t>
  </si>
  <si>
    <t>אדנים 2028 5.65%</t>
  </si>
  <si>
    <t>7252851</t>
  </si>
  <si>
    <t>בנק הפועלים פקדון</t>
  </si>
  <si>
    <t>6620405</t>
  </si>
  <si>
    <t>טפחות פקדון 2029 5.75%</t>
  </si>
  <si>
    <t>6682264</t>
  </si>
  <si>
    <t>משכן 2028 5.6%</t>
  </si>
  <si>
    <t>6477574</t>
  </si>
  <si>
    <t>פועלים 2024 5.1%</t>
  </si>
  <si>
    <t>6620264</t>
  </si>
  <si>
    <t>פועלים פקדון 5.05%</t>
  </si>
  <si>
    <t>6620447</t>
  </si>
  <si>
    <t>פועלים פקדון 5.05% 2027</t>
  </si>
  <si>
    <t>6620512</t>
  </si>
  <si>
    <t>נדלן קרית הלאום</t>
  </si>
  <si>
    <t>השכרה</t>
  </si>
  <si>
    <t>ישראל גלילי 3, ראשון לציון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</si>
  <si>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</si>
  <si>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</si>
  <si>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</si>
  <si>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</si>
  <si>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</si>
  <si>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</si>
  <si>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קניון הזהב ראשלצ</t>
  </si>
  <si>
    <t>קניון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</si>
  <si>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</si>
  <si>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</si>
  <si>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</si>
  <si>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</si>
  <si>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</si>
  <si>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</si>
  <si>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</si>
  <si>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</si>
  <si>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</si>
  <si>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</si>
  <si>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</si>
  <si>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</si>
  <si>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</si>
  <si>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</si>
  <si>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</si>
  <si>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</si>
  <si>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</si>
  <si>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</si>
  <si>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</si>
  <si>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</si>
  <si>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</si>
  <si>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</si>
  <si>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</si>
  <si>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</si>
  <si>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</si>
  <si>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סופר פארם בת ים</t>
  </si>
  <si>
    <t>שד העצמאות 67, בת ים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</si>
  <si>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</si>
  <si>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</si>
  <si>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</si>
  <si>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</si>
  <si>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</si>
  <si>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</si>
  <si>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פסגות ירושלים</t>
  </si>
  <si>
    <t>מרכז מסחרי, שכונת רוממה, ירושלים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</si>
  <si>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</si>
  <si>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</si>
  <si>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</si>
  <si>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</si>
  <si>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</si>
  <si>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</si>
  <si>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מקרקעין להשכרה - סטריט מול רמת ישי</t>
  </si>
  <si>
    <t>האקליפטוס 3, פינת רח' הצפצפה, א.ת. רמת ישי</t>
  </si>
  <si>
    <t>נדלן ויוה חדרה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</si>
  <si>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</si>
  <si>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</si>
  <si>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</si>
  <si>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</si>
  <si>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</si>
  <si>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</si>
  <si>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</si>
  <si>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</si>
  <si>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</si>
  <si>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</si>
  <si>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</si>
  <si>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בית גהה</t>
  </si>
  <si>
    <t>אפעל 15, קריית אריה, פתח תקוה</t>
  </si>
  <si>
    <t>נדלן מגדלי הסיבים פתח תקווה</t>
  </si>
  <si>
    <t>נדלן מתחם האלף</t>
  </si>
  <si>
    <t>ראשל"צ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</si>
  <si>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</si>
  <si>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</si>
  <si>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</si>
  <si>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</si>
  <si>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</si>
  <si>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</si>
  <si>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</si>
  <si>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</si>
  <si>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</si>
  <si>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באר טוביה (מרלוג)</t>
  </si>
  <si>
    <t>באר טוביה</t>
  </si>
  <si>
    <t>אגח הפחתת שווי ניירות חסומים</t>
  </si>
  <si>
    <t>259026600</t>
  </si>
  <si>
    <t>מניות הפחתת שווי ניירות חסומים</t>
  </si>
  <si>
    <t>112239100</t>
  </si>
  <si>
    <t>90150200</t>
  </si>
  <si>
    <t>סה"כ מוצרים מובנים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</si>
  <si>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</si>
  <si>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</si>
  <si>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</si>
  <si>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</si>
  <si>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Diversified Financials</t>
  </si>
  <si>
    <t>אפיק מובטח תשואה</t>
  </si>
  <si>
    <t xml:space="preserve"> </t>
  </si>
  <si>
    <t>Transportation</t>
  </si>
  <si>
    <t>Citymark Building*</t>
  </si>
  <si>
    <t>Real Estate</t>
  </si>
  <si>
    <t>הלוואות לעמיתים – בריבית פריים</t>
  </si>
  <si>
    <t>הלוואות לעמיתים – צמודות מדד</t>
  </si>
  <si>
    <t>Silverfort</t>
  </si>
  <si>
    <t>Capital Goods</t>
  </si>
  <si>
    <t>Automobiles &amp; Components</t>
  </si>
  <si>
    <t>Consumer Durables &amp; Apparel</t>
  </si>
  <si>
    <t>ENERGY</t>
  </si>
  <si>
    <t>UTILITIES</t>
  </si>
  <si>
    <t>Commercial &amp; Professional Services</t>
  </si>
  <si>
    <t>Software &amp; Services</t>
  </si>
  <si>
    <t>TELECOMMUNICATION SERVICES</t>
  </si>
  <si>
    <t>Health Care Equipment &amp; Services</t>
  </si>
  <si>
    <t>Pharmaceuticals &amp; Biotechnology</t>
  </si>
  <si>
    <t>Technology Hardware &amp; Equipment</t>
  </si>
  <si>
    <t>Retailing</t>
  </si>
  <si>
    <t>Accelmed Medical Partners LP</t>
  </si>
  <si>
    <t>Accelmed Growth Partners</t>
  </si>
  <si>
    <t>ANATOMY 2</t>
  </si>
  <si>
    <t>ANATOMY I</t>
  </si>
  <si>
    <t>Arkin Bio Ventures II</t>
  </si>
  <si>
    <t>Evergreen V, L.P.</t>
  </si>
  <si>
    <t>Fimi Israel Opportunity 6</t>
  </si>
  <si>
    <t>Fortissimo Capital Fund II</t>
  </si>
  <si>
    <t>Fortissimo Capital Fund III</t>
  </si>
  <si>
    <t>Fortissimo Capital Fund V</t>
  </si>
  <si>
    <t>Greenfield Cobra Investments L.P</t>
  </si>
  <si>
    <t>Greenfield Partners II, L.P</t>
  </si>
  <si>
    <t>Greenfield Partners Panorays LP</t>
  </si>
  <si>
    <t>Israel Cleantech Ventures II</t>
  </si>
  <si>
    <t>JTLV III</t>
  </si>
  <si>
    <t>Kedma Capital Partners III</t>
  </si>
  <si>
    <t>Kedma Capital Partners IV LP</t>
  </si>
  <si>
    <t>M.A Movilim Renewable Energies, Limited Partnership</t>
  </si>
  <si>
    <t>Manor Evergreen Investments Fund L.P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</si>
  <si>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</si>
  <si>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</si>
  <si>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</si>
  <si>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</si>
  <si>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</si>
  <si>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</si>
  <si>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</si>
  <si>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</si>
  <si>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Silverfort Co-Investment</t>
  </si>
  <si>
    <t>Stage One IV Annex Fund L.P</t>
  </si>
  <si>
    <t>Stage One S.P.V D.R</t>
  </si>
  <si>
    <t>Stage One S.P.V R.S</t>
  </si>
  <si>
    <t>Stage One Venture Capital Fund IV L.P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</si>
  <si>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</si>
  <si>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</si>
  <si>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</si>
  <si>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</si>
  <si>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</si>
  <si>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</si>
  <si>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</si>
  <si>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</si>
  <si>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</si>
  <si>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</si>
  <si>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</si>
  <si>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</si>
  <si>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</si>
  <si>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</si>
  <si>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</si>
  <si>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</si>
  <si>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</si>
  <si>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</si>
  <si>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</si>
  <si>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Ares Special Situations Fund IV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</si>
  <si>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</si>
  <si>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</si>
  <si>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</si>
  <si>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</si>
  <si>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</si>
  <si>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</si>
  <si>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Europe VII SCSp</t>
  </si>
  <si>
    <t>Blackstone Real Estate Partners IX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</si>
  <si>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</si>
  <si>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</si>
  <si>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</si>
  <si>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</si>
  <si>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</si>
  <si>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</si>
  <si>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</si>
  <si>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</si>
  <si>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</si>
  <si>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</si>
  <si>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</si>
  <si>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</si>
  <si>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Core Infrastructure India Fund PTE. Ltd</t>
  </si>
  <si>
    <t>Court Sqaure Capital Partners V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</si>
  <si>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</si>
  <si>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</si>
  <si>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</si>
  <si>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</si>
  <si>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</si>
  <si>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DLF IV Co-invest Vehicle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</si>
  <si>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</si>
  <si>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</si>
  <si>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</si>
  <si>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</si>
  <si>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</si>
  <si>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</si>
  <si>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</si>
  <si>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</si>
  <si>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</si>
  <si>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</si>
  <si>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</si>
  <si>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</si>
  <si>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</si>
  <si>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</si>
  <si>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</si>
  <si>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</si>
  <si>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Infrastrcture Partners V</t>
  </si>
  <si>
    <t>Global Infrastructure Partners Core C L.P</t>
  </si>
  <si>
    <t>Global Infrastructure Partners IV</t>
  </si>
  <si>
    <t>GrafTech Co-Investment</t>
  </si>
  <si>
    <t>Greenfield Partners FloLIVE Co-Investment</t>
  </si>
  <si>
    <t>HARBOURVEST INTERNATIONAL V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</si>
  <si>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</si>
  <si>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</si>
  <si>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</si>
  <si>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</si>
  <si>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</si>
  <si>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</si>
  <si>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</si>
  <si>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</si>
  <si>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</si>
  <si>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</si>
  <si>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</si>
  <si>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</si>
  <si>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</si>
  <si>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</si>
  <si>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</si>
  <si>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</si>
  <si>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</si>
  <si>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</si>
  <si>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</si>
  <si>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</t>
  </si>
  <si>
    <t>Klirmark Opportunity III</t>
  </si>
  <si>
    <t>LS Power Fund IV</t>
  </si>
  <si>
    <t>Meridiam Infrastructure Europe III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</si>
  <si>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</si>
  <si>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</si>
  <si>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</si>
  <si>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</si>
  <si>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</si>
  <si>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</si>
  <si>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</si>
  <si>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</si>
  <si>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Pantheon Global Secondary Fund VII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</si>
  <si>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</si>
  <si>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</si>
  <si>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</si>
  <si>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</si>
  <si>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</si>
  <si>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</si>
  <si>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</si>
  <si>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</si>
  <si>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</si>
  <si>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</si>
  <si>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</si>
  <si>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</si>
  <si>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</si>
  <si>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</si>
  <si>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</si>
  <si>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</si>
  <si>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</si>
  <si>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</si>
  <si>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</si>
  <si>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</si>
  <si>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</si>
  <si>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</si>
  <si>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</si>
  <si>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Growth Fund IV L.P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</si>
  <si>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</si>
  <si>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</si>
  <si>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</si>
  <si>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</si>
  <si>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</si>
  <si>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</si>
  <si>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</si>
  <si>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Whitehorse Liquidity Partners VI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</si>
  <si>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</si>
  <si>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</si>
  <si>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</si>
  <si>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</si>
  <si>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</si>
  <si>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</si>
  <si>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</si>
  <si>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</si>
  <si>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</si>
  <si>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</si>
  <si>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</si>
  <si>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</si>
  <si>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</si>
  <si>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</si>
  <si>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</si>
  <si>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</si>
  <si>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</si>
  <si>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147</t>
  </si>
  <si>
    <t>בבטחונות אחרים - גורם 152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</si>
  <si>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</si>
  <si>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</si>
  <si>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</si>
  <si>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</si>
  <si>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</si>
  <si>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</si>
  <si>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</si>
  <si>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</si>
  <si>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</si>
  <si>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</si>
  <si>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81</t>
  </si>
  <si>
    <t>בבטחונות אחרים - גורם 90</t>
  </si>
  <si>
    <t>בבטחונות אחרים - גורם 104</t>
  </si>
  <si>
    <t>בבטחונות אחרים - גורם 130</t>
  </si>
  <si>
    <t>בבטחונות אחרים - גורם 41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</si>
  <si>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</si>
  <si>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</si>
  <si>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</si>
  <si>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</si>
  <si>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</si>
  <si>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</si>
  <si>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</si>
  <si>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</si>
  <si>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</si>
  <si>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</si>
  <si>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</si>
  <si>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</si>
  <si>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</si>
  <si>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</si>
  <si>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102</t>
  </si>
  <si>
    <t>בבטחונות אחרים - גורם 132</t>
  </si>
  <si>
    <t>בבטחונות אחרים - גורם 131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</si>
  <si>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</si>
  <si>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</si>
  <si>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</si>
  <si>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</si>
  <si>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</si>
  <si>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</si>
  <si>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</si>
  <si>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</si>
  <si>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</si>
  <si>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</si>
  <si>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</si>
  <si>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</si>
  <si>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</si>
  <si>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</si>
  <si>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</si>
  <si>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</si>
  <si>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</si>
  <si>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</si>
  <si>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</si>
  <si>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</si>
  <si>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</si>
  <si>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</si>
  <si>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07</t>
  </si>
  <si>
    <t>זכאים הלוואות בארץ בגין עמלת up-front</t>
  </si>
  <si>
    <t>חייבים REWIRE 8839</t>
  </si>
  <si>
    <t>זכאים עסקת תענך</t>
  </si>
  <si>
    <t>נדלן דאבל יו אילת</t>
  </si>
  <si>
    <t>זכאים הלוואות חול בגין עמלת upfront</t>
  </si>
  <si>
    <t>חייבים בגין עסקה עתידית SPAC-Byte</t>
  </si>
  <si>
    <t>זכאים הלוואות חול בגין עמלת Upfront GBP</t>
  </si>
  <si>
    <t>זכאים הלוואות בגין עמלת upfront</t>
  </si>
  <si>
    <t>זכאים הלוואות חול בגין עמלת Upfront EUR</t>
  </si>
  <si>
    <t>גורם 180</t>
  </si>
  <si>
    <t>גורם 43</t>
  </si>
  <si>
    <t>גורם 183</t>
  </si>
  <si>
    <t>גורם 37</t>
  </si>
  <si>
    <t>גורם 07</t>
  </si>
  <si>
    <t>גורם 105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</si>
  <si>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</si>
  <si>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</si>
  <si>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</si>
  <si>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</si>
  <si>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</si>
  <si>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</si>
  <si>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</si>
  <si>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</si>
  <si>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168</t>
  </si>
  <si>
    <t>גורם 184</t>
  </si>
  <si>
    <t>גורם 178</t>
  </si>
  <si>
    <t>גורם 148</t>
  </si>
  <si>
    <t>גורם 181</t>
  </si>
  <si>
    <t>גורם 112</t>
  </si>
  <si>
    <t>גורם 153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</si>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</sst>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4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2" fillId="0" borderId="0"/>
  </cellStyleXfs>
  <cellXfs count="17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2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6" fillId="0" borderId="0" xfId="0" applyFont="1" applyAlignment="1">
      <alignment horizontal="right" indent="3"/>
    </xf>
    <xf numFmtId="4" fontId="25" fillId="0" borderId="20" xfId="0" applyNumberFormat="1" applyFont="1" applyBorder="1" applyAlignment="1">
      <alignment horizontal="right"/>
    </xf>
    <xf numFmtId="10" fontId="25" fillId="0" borderId="20" xfId="0" applyNumberFormat="1" applyFont="1" applyBorder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right" indent="1"/>
    </xf>
    <xf numFmtId="0" fontId="25" fillId="0" borderId="0" xfId="0" applyFont="1" applyAlignment="1">
      <alignment horizontal="right" indent="2"/>
    </xf>
    <xf numFmtId="166" fontId="25" fillId="0" borderId="20" xfId="0" applyNumberFormat="1" applyFont="1" applyBorder="1" applyAlignment="1">
      <alignment horizontal="right"/>
    </xf>
    <xf numFmtId="166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26" fillId="0" borderId="21" xfId="0" applyFont="1" applyBorder="1" applyAlignment="1">
      <alignment horizontal="right"/>
    </xf>
    <xf numFmtId="0" fontId="26" fillId="0" borderId="21" xfId="0" applyFont="1" applyBorder="1" applyAlignment="1">
      <alignment horizontal="right" indent="1"/>
    </xf>
    <xf numFmtId="0" fontId="25" fillId="0" borderId="21" xfId="0" applyFont="1" applyBorder="1" applyAlignment="1">
      <alignment horizontal="right" indent="2"/>
    </xf>
    <xf numFmtId="0" fontId="26" fillId="0" borderId="21" xfId="0" applyFont="1" applyBorder="1" applyAlignment="1">
      <alignment horizontal="right" indent="3"/>
    </xf>
    <xf numFmtId="0" fontId="25" fillId="0" borderId="25" xfId="0" applyFont="1" applyBorder="1" applyAlignment="1">
      <alignment horizontal="right"/>
    </xf>
    <xf numFmtId="4" fontId="25" fillId="0" borderId="25" xfId="0" applyNumberFormat="1" applyFont="1" applyBorder="1" applyAlignment="1">
      <alignment horizontal="right"/>
    </xf>
    <xf numFmtId="10" fontId="25" fillId="0" borderId="25" xfId="0" applyNumberFormat="1" applyFont="1" applyBorder="1" applyAlignment="1">
      <alignment horizontal="right"/>
    </xf>
    <xf numFmtId="10" fontId="25" fillId="0" borderId="25" xfId="14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0" fontId="29" fillId="0" borderId="0" xfId="0" applyFont="1" applyAlignment="1">
      <alignment horizontal="right" indent="3"/>
    </xf>
    <xf numFmtId="0" fontId="29" fillId="0" borderId="0" xfId="0" applyFont="1" applyAlignment="1">
      <alignment horizontal="right" indent="1"/>
    </xf>
    <xf numFmtId="0" fontId="29" fillId="0" borderId="0" xfId="0" applyFont="1" applyAlignment="1">
      <alignment horizontal="right"/>
    </xf>
    <xf numFmtId="4" fontId="29" fillId="0" borderId="0" xfId="0" applyNumberFormat="1" applyFont="1" applyAlignment="1">
      <alignment horizontal="right"/>
    </xf>
    <xf numFmtId="10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2"/>
    </xf>
    <xf numFmtId="10" fontId="29" fillId="0" borderId="0" xfId="14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Border="1" applyAlignment="1">
      <alignment horizontal="right"/>
    </xf>
    <xf numFmtId="167" fontId="5" fillId="0" borderId="24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 readingOrder="2"/>
    </xf>
    <xf numFmtId="0" fontId="31" fillId="0" borderId="0" xfId="0" applyFont="1"/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0" fontId="26" fillId="0" borderId="0" xfId="0" applyFont="1" applyAlignment="1">
      <alignment horizontal="right" indent="5"/>
    </xf>
    <xf numFmtId="10" fontId="26" fillId="0" borderId="0" xfId="14" applyNumberFormat="1" applyFont="1" applyFill="1" applyAlignment="1">
      <alignment horizontal="right"/>
    </xf>
    <xf numFmtId="4" fontId="30" fillId="0" borderId="0" xfId="0" applyNumberFormat="1" applyFont="1" applyAlignment="1">
      <alignment horizontal="right"/>
    </xf>
    <xf numFmtId="10" fontId="30" fillId="0" borderId="0" xfId="14" applyNumberFormat="1" applyFont="1" applyFill="1" applyAlignment="1">
      <alignment horizontal="right"/>
    </xf>
    <xf numFmtId="0" fontId="26" fillId="0" borderId="0" xfId="16" applyFont="1" applyAlignment="1">
      <alignment horizontal="right" indent="3"/>
    </xf>
    <xf numFmtId="49" fontId="26" fillId="0" borderId="0" xfId="16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10" fontId="4" fillId="0" borderId="0" xfId="14" applyNumberFormat="1" applyFont="1" applyFill="1" applyAlignment="1">
      <alignment horizontal="center"/>
    </xf>
    <xf numFmtId="0" fontId="29" fillId="0" borderId="0" xfId="17" applyFont="1" applyAlignment="1">
      <alignment horizontal="right" indent="1"/>
    </xf>
    <xf numFmtId="10" fontId="31" fillId="0" borderId="0" xfId="0" applyNumberFormat="1" applyFont="1"/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4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5" fillId="0" borderId="20" xfId="0" applyNumberFormat="1" applyFont="1" applyBorder="1" applyAlignment="1">
      <alignment horizontal="right"/>
    </xf>
    <xf numFmtId="168" fontId="25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/>
    </xf>
    <xf numFmtId="168" fontId="26" fillId="0" borderId="0" xfId="14" applyNumberFormat="1" applyFont="1" applyFill="1" applyBorder="1" applyAlignment="1">
      <alignment horizontal="right"/>
    </xf>
    <xf numFmtId="168" fontId="26" fillId="0" borderId="0" xfId="0" applyNumberFormat="1" applyFont="1" applyAlignment="1">
      <alignment horizontal="right" indent="2"/>
    </xf>
    <xf numFmtId="168" fontId="26" fillId="0" borderId="0" xfId="0" applyNumberFormat="1" applyFont="1" applyAlignment="1">
      <alignment horizontal="right" indent="3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3" fontId="5" fillId="3" borderId="9" xfId="0" applyNumberFormat="1" applyFont="1" applyFill="1" applyBorder="1" applyAlignment="1">
      <alignment horizontal="center" vertical="center" wrapText="1"/>
    </xf>
    <xf numFmtId="16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6" xfId="7" applyNumberFormat="1" applyFont="1" applyFill="1" applyBorder="1" applyAlignment="1">
      <alignment horizontal="center" vertical="center" wrapText="1" readingOrder="2"/>
    </xf>
    <xf numFmtId="0" fontId="5" fillId="2" borderId="27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26" fillId="0" borderId="21" xfId="0" applyNumberFormat="1" applyFont="1" applyBorder="1" applyAlignment="1">
      <alignment horizontal="right" indent="2"/>
    </xf>
    <xf numFmtId="168" fontId="26" fillId="0" borderId="22" xfId="0" applyNumberFormat="1" applyFont="1" applyBorder="1" applyAlignment="1">
      <alignment horizontal="right" indent="2"/>
    </xf>
    <xf numFmtId="168" fontId="26" fillId="0" borderId="23" xfId="0" applyNumberFormat="1" applyFont="1" applyBorder="1" applyAlignment="1">
      <alignment horizontal="right"/>
    </xf>
    <xf numFmtId="168" fontId="29" fillId="0" borderId="0" xfId="0" applyNumberFormat="1" applyFont="1" applyAlignment="1">
      <alignment horizontal="right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168" fontId="25" fillId="0" borderId="25" xfId="0" applyNumberFormat="1" applyFont="1" applyBorder="1" applyAlignment="1">
      <alignment horizontal="right"/>
    </xf>
    <xf numFmtId="168" fontId="33" fillId="0" borderId="0" xfId="0" applyNumberFormat="1" applyFont="1"/>
    <xf numFmtId="168" fontId="33" fillId="0" borderId="0" xfId="0" applyNumberFormat="1" applyFont="1" applyAlignment="1">
      <alignment horizontal="right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  <xf numFmtId="0" fontId="7" fillId="2" borderId="29" xfId="0" applyFont="1" applyFill="1" applyBorder="1" applyAlignment="1">
      <alignment horizontal="center" vertical="center" wrapText="1" readingOrder="2"/>
    </xf>
    <xf numFmtId="0" fontId="7" fillId="2" borderId="30" xfId="0" applyFont="1" applyFill="1" applyBorder="1" applyAlignment="1">
      <alignment horizontal="center" vertical="center" wrapText="1" readingOrder="2"/>
    </xf>
  </cellXfs>
  <cellStyles count="18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2 2" xfId="16" xr:uid="{00000000-0005-0000-0000-000008000000}"/>
    <cellStyle name="Normal 3" xfId="6" xr:uid="{00000000-0005-0000-0000-000009000000}"/>
    <cellStyle name="Normal 4" xfId="12" xr:uid="{00000000-0005-0000-0000-00000A000000}"/>
    <cellStyle name="Normal_2007-16618" xfId="7" xr:uid="{00000000-0005-0000-0000-00000B000000}"/>
    <cellStyle name="Normal_גיליון2" xfId="17" xr:uid="{00000000-0005-0000-0000-00000C000000}"/>
    <cellStyle name="Percent" xfId="14" builtinId="5"/>
    <cellStyle name="Percent 2" xfId="8" xr:uid="{00000000-0005-0000-0000-00000E000000}"/>
    <cellStyle name="Text" xfId="9" xr:uid="{00000000-0005-0000-0000-00000F000000}"/>
    <cellStyle name="Total" xfId="10" xr:uid="{00000000-0005-0000-0000-000010000000}"/>
    <cellStyle name="היפר-קישור" xfId="11" builtinId="8"/>
  </cellStyles>
  <dxfs count="6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159A40-B03F-4BF8-ACCB-DAB2E50B0F24}" name="RowTitleRegion1.b1.c4.1" displayName="RowTitleRegion1.b1.c4.1" ref="B1:C4" totalsRowShown="0" headerRowDxfId="637" dataDxfId="636" tableBorderDxfId="635" headerRowCellStyle="Normal_2007-16618" dataCellStyle="Normal_2007-16618">
  <autoFilter ref="B1:C4" xr:uid="{1B159A40-B03F-4BF8-ACCB-DAB2E50B0F24}">
    <filterColumn colId="0" hiddenButton="1"/>
    <filterColumn colId="1" hiddenButton="1"/>
  </autoFilter>
  <tableColumns count="2">
    <tableColumn id="1" xr3:uid="{8FC8501A-807F-41C4-9F23-59835565FAD3}" name="תאריך הדיווח" dataDxfId="634" dataCellStyle="Normal_2007-16618"/>
    <tableColumn id="2" xr3:uid="{A0E469FE-B167-43C8-AA8C-74EC0C8E5C31}" name="31/12/2023" dataDxfId="633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574D19-4D31-463D-A3CF-43BA2A000E0E}" name="TitleRegion1.a5.d63.2" displayName="TitleRegion1.a5.d63.2" ref="A5:D63" totalsRowShown="0">
  <autoFilter ref="A5:D63" xr:uid="{B1574D19-4D31-463D-A3CF-43BA2A000E0E}">
    <filterColumn colId="0" hiddenButton="1"/>
    <filterColumn colId="1" hiddenButton="1"/>
    <filterColumn colId="2" hiddenButton="1"/>
    <filterColumn colId="3" hiddenButton="1"/>
  </autoFilter>
  <tableColumns count="4">
    <tableColumn id="1" xr3:uid="{C67EAC4F-E796-47D3-95C6-23781689788B}" name="ריק במקור" dataDxfId="632" dataCellStyle="Normal_2007-16618"/>
    <tableColumn id="2" xr3:uid="{C054BA81-87D1-4F06-AA74-051AFB38A754}" name="סכום נכסי ההשקעה:" dataDxfId="631" dataCellStyle="Normal_2007-16618"/>
    <tableColumn id="3" xr3:uid="{4B78708C-1B51-43F6-9199-88239708A0C0}" name="ריק במקור2" dataDxfId="630" dataCellStyle="Normal_2007-16618"/>
    <tableColumn id="4" xr3:uid="{6A4C00F1-42C2-4DB7-A30E-44E70FFB28E3}" name="ריק במקור3" dataDxfId="629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1C1E9E-5DA1-479F-B01E-2627C5469BF0}" name="RowTitleRegion1.a1.b4.1" displayName="RowTitleRegion1.a1.b4.1" ref="A1:B4" totalsRowShown="0" headerRowDxfId="628" dataDxfId="627" tableBorderDxfId="626" headerRowCellStyle="Normal_2007-16618" dataCellStyle="Normal_2007-16618">
  <autoFilter ref="A1:B4" xr:uid="{C01C1E9E-5DA1-479F-B01E-2627C5469BF0}">
    <filterColumn colId="0" hiddenButton="1"/>
    <filterColumn colId="1" hiddenButton="1"/>
  </autoFilter>
  <tableColumns count="2">
    <tableColumn id="1" xr3:uid="{6D9D6122-9C6D-4050-9D65-A26C8D807077}" name="תאריך הדיווח" dataDxfId="625" dataCellStyle="Normal_2007-16618"/>
    <tableColumn id="2" xr3:uid="{7BAA604D-D6DD-41FA-BAE2-FC5D010C89ED}" name="31/12/2023" dataDxfId="624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414850-999A-46AC-99AC-5362E47DC95A}" name="TitleRegion1.a5.k79.1" displayName="TitleRegion1.a5.k79.1" ref="A5:K79" totalsRowShown="0" headerRowDxfId="623" dataDxfId="621" headerRowBorderDxfId="622">
  <autoFilter ref="A5:K79" xr:uid="{CF414850-999A-46AC-99AC-5362E47DC9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2FB64CB-88EF-4468-B257-6B652DBA1173}" name="שם המנפיק/שם נייר ערך " dataDxfId="620"/>
    <tableColumn id="2" xr3:uid="{13A8727A-361B-4F02-8567-F63818C0FC3E}" name="מספר ני&quot;ע" dataDxfId="619"/>
    <tableColumn id="3" xr3:uid="{22B8E3A0-E927-4EF2-864B-3A95D87712AD}" name="מספר מנפיק" dataDxfId="618"/>
    <tableColumn id="4" xr3:uid="{C92AE40C-DF85-4D7A-BE79-8BDDC71BE246}" name="דירוג" dataDxfId="617"/>
    <tableColumn id="5" xr3:uid="{259D4C34-9A08-477D-9CDF-BD88775D1A0D}" name="שם מדרג" dataDxfId="616"/>
    <tableColumn id="6" xr3:uid="{990AF405-1B7A-4C96-8DC0-D5DE84B7ECBB}" name="סוג מטבע" dataDxfId="615"/>
    <tableColumn id="7" xr3:uid="{A76D5E1B-EEA1-4E6A-8F40-7ED7E30FB6A5}" name="שיעור ריבית" dataDxfId="614"/>
    <tableColumn id="8" xr3:uid="{AC205926-0E79-4E0D-94D5-15F8DA1B96F4}" name="תשואה לפידיון" dataDxfId="613"/>
    <tableColumn id="9" xr3:uid="{FB009CBD-EAB9-432B-90BC-F9AEA4BF6E89}" name="שווי שוק" dataDxfId="612"/>
    <tableColumn id="10" xr3:uid="{7DF95C52-E67C-4A6E-889D-160437BFFBA3}" name="שעור מנכסי אפיק ההשקעה" dataDxfId="611"/>
    <tableColumn id="11" xr3:uid="{C1F71274-7E59-4AF3-9AC2-154671EDFAA2}" name="שעור מסך נכסי השקעה" dataDxfId="610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67081B-4C22-4A3C-99E0-4C58B3534BF7}" name="RowTitleRegion1.a1.b4.1" displayName="RowTitleRegion1.a1.b4.1_" ref="A1:B4" totalsRowShown="0" headerRowDxfId="609" dataDxfId="608" tableBorderDxfId="607" headerRowCellStyle="Normal_2007-16618" dataCellStyle="Normal_2007-16618">
  <autoFilter ref="A1:B4" xr:uid="{0667081B-4C22-4A3C-99E0-4C58B3534BF7}">
    <filterColumn colId="0" hiddenButton="1"/>
    <filterColumn colId="1" hiddenButton="1"/>
  </autoFilter>
  <tableColumns count="2">
    <tableColumn id="1" xr3:uid="{1F111FDC-1517-4F54-B42C-C8CB1EB2FD3A}" name="תאריך הדיווח" dataDxfId="606" dataCellStyle="Normal_2007-16618"/>
    <tableColumn id="2" xr3:uid="{1029894D-2D84-4D1C-B36F-EDF127532622}" name="31/12/2023" dataDxfId="605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FC9DA0F-5AA6-41F2-A445-D6C37ECAEEFD}" name="TitleRegion1.a6.q54.1" displayName="TitleRegion1.a6.q54.1" ref="A6:Q54" totalsRowShown="0" headerRowDxfId="604" dataDxfId="602" headerRowBorderDxfId="603" tableBorderDxfId="601">
  <autoFilter ref="A6:Q54" xr:uid="{9FC9DA0F-5AA6-41F2-A445-D6C37ECAEE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E458422E-336D-4A98-B215-789EF115C4FD}" name="שם המנפיק/שם נייר ערך " dataDxfId="600"/>
    <tableColumn id="2" xr3:uid="{1B60C64A-95F4-4A57-BA93-01AEA2A62735}" name="מספר ני&quot;ע"/>
    <tableColumn id="3" xr3:uid="{729E0C84-E2BD-429A-81C7-5997B9628528}" name="זירת מסחר"/>
    <tableColumn id="4" xr3:uid="{5F4434E1-1645-49B3-A9CA-91B0E59D49C6}" name="דירוג" dataDxfId="599"/>
    <tableColumn id="5" xr3:uid="{AC2622F9-08D2-42D9-8BDA-1A2379383C7E}" name="שם מדרג" dataDxfId="598"/>
    <tableColumn id="6" xr3:uid="{9B80FB31-CD5B-4EF4-9D7A-2B0B3BB6606C}" name="תאריך רכישה" dataDxfId="597"/>
    <tableColumn id="7" xr3:uid="{2FD83CA5-0D19-4EFC-842B-DDBF7861FA2F}" name="מח&quot;מ" dataDxfId="596"/>
    <tableColumn id="8" xr3:uid="{DCDFF77B-E6C3-47A7-9B29-A8CE121EC73B}" name="סוג מטבע" dataDxfId="595"/>
    <tableColumn id="9" xr3:uid="{E2A6689E-FF92-4404-B66C-ED11DB364CC8}" name="שיעור ריבית" dataDxfId="594"/>
    <tableColumn id="10" xr3:uid="{575ADE68-FBC0-43BF-82AA-18F5D75F53A2}" name="תשואה לפידיון" dataDxfId="593"/>
    <tableColumn id="11" xr3:uid="{7ACB6E3D-48A8-4646-B69D-EC39D0112414}" name="ערך נקוב****" dataDxfId="592"/>
    <tableColumn id="12" xr3:uid="{2B036C1F-F461-4A6A-9275-7DC4BD5A574E}" name="שער***" dataDxfId="591"/>
    <tableColumn id="13" xr3:uid="{C0846CCB-976B-4F44-9F10-4EEE2F25F360}" name="פדיון/ ריבית/ דיבידנד לקבל*****  " dataDxfId="590"/>
    <tableColumn id="14" xr3:uid="{A0F129DB-33F2-4163-8920-DF7593DD1014}" name="שווי שוק" dataDxfId="589"/>
    <tableColumn id="15" xr3:uid="{FADC6EC1-93B4-4063-BE93-F810535530A7}" name="שעור מערך נקוב**** מונפק" dataDxfId="588"/>
    <tableColumn id="16" xr3:uid="{EFAC3BE2-4EF7-4DAC-921B-3A7EB2EAB32E}" name="שעור מנכסי אפיק ההשקעה" dataDxfId="587"/>
    <tableColumn id="17" xr3:uid="{B3FE5169-1946-4B9F-BF67-8765376DC305}" name="שעור מסך נכסי השקעה**" dataDxfId="58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F8B4124-A563-4B65-95F9-0031911DEFFD}" name="RowTitleRegion1.a1.b4.1" displayName="_RowTitleRegion1.a1.b4.1" ref="A1:B4" totalsRowShown="0" headerRowDxfId="585" dataDxfId="584" tableBorderDxfId="583" headerRowCellStyle="Normal_2007-16618" dataCellStyle="Normal_2007-16618">
  <autoFilter ref="A1:B4" xr:uid="{1F8B4124-A563-4B65-95F9-0031911DEFFD}">
    <filterColumn colId="0" hiddenButton="1"/>
    <filterColumn colId="1" hiddenButton="1"/>
  </autoFilter>
  <tableColumns count="2">
    <tableColumn id="1" xr3:uid="{D46D9069-AE3B-424C-B683-97B3A930F0B7}" name="תאריך הדיווח" dataDxfId="582" dataCellStyle="Normal_2007-16618"/>
    <tableColumn id="2" xr3:uid="{942611F6-FDB9-49C3-ABFC-1C5F61025D7A}" name="31/12/2023" dataDxfId="581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B2C3018-3BAB-423A-9E78-BC5FA56F26C9}" name="TitleRegion1.a6.s16.1" displayName="TitleRegion1.a6.s16.1" ref="A6:S16" totalsRowShown="0" headerRowDxfId="580" dataDxfId="578" headerRowBorderDxfId="579" tableBorderDxfId="577">
  <autoFilter ref="A6:S16" xr:uid="{DB2C3018-3BAB-423A-9E78-BC5FA56F26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ECE050CA-0B85-4A50-A8EB-35065C53A30A}" name="שם המנפיק/שם נייר ערך " dataDxfId="576"/>
    <tableColumn id="2" xr3:uid="{989F4FA9-53AC-4BC9-BFC5-8F4187BD56B9}" name="מספר ני&quot;ע" dataDxfId="575"/>
    <tableColumn id="3" xr3:uid="{53430495-AB3B-4335-AA5B-B11E651E00FC}" name="זירת מסחר" dataDxfId="574"/>
    <tableColumn id="4" xr3:uid="{92A8DBB6-AA3E-4088-BF5F-59DAEE6A9376}" name="ספק מידע" dataDxfId="573"/>
    <tableColumn id="5" xr3:uid="{7EF0518B-6599-411D-9CFF-844C1639C71D}" name="מספר מנפיק" dataDxfId="572"/>
    <tableColumn id="6" xr3:uid="{22CF59A9-8092-4158-A2E7-DBE4FDE2C1E2}" name="ענף מסחר" dataDxfId="571"/>
    <tableColumn id="7" xr3:uid="{7CF264B4-55BA-4B7A-9EC7-B3B96E75D8FD}" name="דירוג" dataDxfId="570"/>
    <tableColumn id="8" xr3:uid="{9852CBD9-2B39-4D1D-8E83-F2F6D7431CEC}" name="שם מדרג" dataDxfId="569"/>
    <tableColumn id="9" xr3:uid="{174A732D-78E1-45D8-9900-A1837FB90D51}" name="תאריך רכישה" dataDxfId="568"/>
    <tableColumn id="10" xr3:uid="{F738A9C8-381A-422D-AAE5-65771924D598}" name="מח&quot;מ" dataDxfId="567"/>
    <tableColumn id="11" xr3:uid="{8CEFF4E5-D304-4AD1-A616-A322018BC8CD}" name="סוג מטבע" dataDxfId="566"/>
    <tableColumn id="12" xr3:uid="{B94C8012-241B-43AD-A161-5C13EB3E9C16}" name="שיעור ריבית" dataDxfId="565"/>
    <tableColumn id="13" xr3:uid="{3D8840E6-3BF3-4989-98CF-1CB6A07C7DF4}" name="תשואה לפידיון" dataDxfId="564"/>
    <tableColumn id="14" xr3:uid="{6A475566-8F00-49A4-862D-A42A81B7203B}" name="ערך נקוב****" dataDxfId="563"/>
    <tableColumn id="15" xr3:uid="{E26D1F59-3416-4D69-80C0-0DC2666010C6}" name="שער***" dataDxfId="562"/>
    <tableColumn id="16" xr3:uid="{D76D298F-BCBC-49DA-97D3-9D82B62FD24B}" name="שווי שוק" dataDxfId="561"/>
    <tableColumn id="17" xr3:uid="{A2E3E1F4-C290-4827-AD9A-9A6CBC49C33D}" name="שעור מערך נקוב מונפק" dataDxfId="560"/>
    <tableColumn id="18" xr3:uid="{D175EE75-8EFC-4DAD-9556-43E242DDB5D6}" name="שעור מנכסי אפיק ההשקעה" dataDxfId="559"/>
    <tableColumn id="19" xr3:uid="{7AC31AB6-AE83-4C1A-AB5E-292425F26945}" name="שעור מסך נכסי השקעה**" dataDxfId="558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B796602-76D0-49C0-865B-E294B54FE686}" name="RowTitleRegion1.a1.b4.1" displayName="_RowTitleRegion1.a1.b4.1_1" ref="A1:B4" totalsRowShown="0" headerRowDxfId="557" dataDxfId="556" tableBorderDxfId="555" headerRowCellStyle="Normal_2007-16618" dataCellStyle="Normal_2007-16618">
  <autoFilter ref="A1:B4" xr:uid="{9B796602-76D0-49C0-865B-E294B54FE686}">
    <filterColumn colId="0" hiddenButton="1"/>
    <filterColumn colId="1" hiddenButton="1"/>
  </autoFilter>
  <tableColumns count="2">
    <tableColumn id="1" xr3:uid="{2213D7F6-C981-49E4-B7D7-A5E0C52A124F}" name="תאריך הדיווח" dataDxfId="554" dataCellStyle="Normal_2007-16618"/>
    <tableColumn id="2" xr3:uid="{19646FC4-FDC7-4A10-8834-A2A7A4E404E0}" name="31/12/2023" dataDxfId="553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C6F2D88-195B-4112-9E38-B5C8A2BEC5E7}" name="TitleRegion1.a6.t320.1" displayName="TitleRegion1.a6.t320.1" ref="A6:T320" totalsRowShown="0" headerRowDxfId="552" dataDxfId="550" headerRowBorderDxfId="551" tableBorderDxfId="549">
  <autoFilter ref="A6:T320" xr:uid="{5C6F2D88-195B-4112-9E38-B5C8A2BEC5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9F84BFE5-0304-4234-811C-FE0359D778CC}" name="שם המנפיק/שם נייר ערך " dataDxfId="548"/>
    <tableColumn id="2" xr3:uid="{07422DFE-C386-474D-BF09-8B0881358363}" name="מספר ני&quot;ע" dataDxfId="547"/>
    <tableColumn id="3" xr3:uid="{C754142D-A85C-4FBD-88A2-5B5DD748FDF8}" name="זירת מסחר" dataDxfId="546"/>
    <tableColumn id="4" xr3:uid="{580AB2C7-347A-49C9-AA11-D0CBEE417861}" name="ספק מידע" dataDxfId="545"/>
    <tableColumn id="5" xr3:uid="{5C70EF4A-8A06-4C9A-A62C-ADCF5A2DC30E}" name="מספר מנפיק" dataDxfId="544"/>
    <tableColumn id="6" xr3:uid="{E1747930-ED71-47CD-BC6A-BDDC832A87BB}" name="ענף מסחר" dataDxfId="543"/>
    <tableColumn id="7" xr3:uid="{01B65EEF-AA6C-4E8B-8CC3-6D486C5FDD6D}" name="דירוג" dataDxfId="542"/>
    <tableColumn id="8" xr3:uid="{B0FA3011-A76E-422E-A79C-B43104C0642D}" name="שם מדרג" dataDxfId="541"/>
    <tableColumn id="9" xr3:uid="{03AC1E9D-E4A8-4A7F-A703-852A5BBE6C77}" name="תאריך רכישה" dataDxfId="540"/>
    <tableColumn id="10" xr3:uid="{88E0187A-A3F0-443C-91ED-2C6C9B5D22C6}" name="מח&quot;מ" dataDxfId="539"/>
    <tableColumn id="11" xr3:uid="{DB9466F1-E758-4C5A-9236-8FADD72CA2EE}" name="סוג מטבע" dataDxfId="538"/>
    <tableColumn id="12" xr3:uid="{6A288978-45EA-473D-9772-B8FA090CFF5A}" name="שיעור ריבית" dataDxfId="537"/>
    <tableColumn id="13" xr3:uid="{CA7AC2A6-FD25-4099-B818-DD14BE8BF551}" name="תשואה לפידיון" dataDxfId="536"/>
    <tableColumn id="14" xr3:uid="{0731045B-7011-4E89-B502-0D8C2949A9D5}" name="ערך נקוב****" dataDxfId="535"/>
    <tableColumn id="15" xr3:uid="{098C7A9C-B405-4B0D-85FF-62AAB3D64F98}" name="שער***" dataDxfId="534"/>
    <tableColumn id="16" xr3:uid="{18659DC5-1E8D-476D-9594-BEAE7BC7DAE4}" name="פדיון/ ריבית/ דיבידנד לקבל*****  " dataDxfId="533"/>
    <tableColumn id="17" xr3:uid="{C829B44F-B984-437A-94D8-B5EE2B06BD8F}" name="שווי שוק" dataDxfId="532"/>
    <tableColumn id="18" xr3:uid="{FD8CC716-2608-4920-8E33-B333A92E8EAB}" name="שעור מערך נקוב מונפק" dataDxfId="531"/>
    <tableColumn id="19" xr3:uid="{4BAB13F9-3EDC-418E-821C-F0D75B3A5D59}" name="שעור מנכסי אפיק ההשקעה" dataDxfId="530"/>
    <tableColumn id="20" xr3:uid="{89663E3B-8E04-46A3-B02F-7508D58E5E99}" name="שעור מסך נכסי השקעה**" dataDxfId="529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C47BD8F-D301-402C-B4ED-20C7B38E466F}" name="RowTitleRegion1.a1.b4.1" displayName="_RowTitleRegion1.a1.b4.1_2" ref="A1:B4" totalsRowShown="0" headerRowDxfId="528" dataDxfId="527" tableBorderDxfId="526" headerRowCellStyle="Normal_2007-16618" dataCellStyle="Normal_2007-16618">
  <autoFilter ref="A1:B4" xr:uid="{3C47BD8F-D301-402C-B4ED-20C7B38E466F}">
    <filterColumn colId="0" hiddenButton="1"/>
    <filterColumn colId="1" hiddenButton="1"/>
  </autoFilter>
  <tableColumns count="2">
    <tableColumn id="1" xr3:uid="{CF89CAF2-176D-4EE7-B59E-839A28760B67}" name="תאריך הדיווח" dataDxfId="525" dataCellStyle="Normal_2007-16618"/>
    <tableColumn id="2" xr3:uid="{1528AC73-7886-4005-9343-BBDA77EA65B1}" name="31/12/2023" dataDxfId="524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DD3706-4C93-4708-B077-F0D3FAA20853}" name="TitleRegion1.a6.n267.1" displayName="TitleRegion1.a6.n267.1" ref="A6:N267" totalsRowShown="0" headerRowDxfId="523" dataDxfId="521" headerRowBorderDxfId="522" tableBorderDxfId="520">
  <autoFilter ref="A6:N267" xr:uid="{3BDD3706-4C93-4708-B077-F0D3FAA208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48A2A0D-E2D8-43EA-89CD-23647EFEFC52}" name="שם המנפיק/שם נייר ערך " dataDxfId="519"/>
    <tableColumn id="2" xr3:uid="{9800DD92-0D25-4657-AFD3-0FB6107D5117}" name="מספר ני&quot;ע" dataDxfId="518"/>
    <tableColumn id="3" xr3:uid="{D0672EDE-ECB2-42F4-97CB-EBD76BE1489E}" name="זירת מסחר" dataDxfId="517"/>
    <tableColumn id="4" xr3:uid="{CA92FEC1-E701-4A16-9B76-721D8505F980}" name="ספק מידע" dataDxfId="516"/>
    <tableColumn id="5" xr3:uid="{673E603A-5DD6-4C22-93DC-2DEE443C6A04}" name="מספר מנפיק" dataDxfId="515"/>
    <tableColumn id="6" xr3:uid="{E4F8D09A-E8EB-4FE5-8157-3F74C04BDBBA}" name="ענף מסחר" dataDxfId="514"/>
    <tableColumn id="7" xr3:uid="{321B42E8-BBA9-4812-A350-A36C21FCF535}" name="סוג מטבע" dataDxfId="513"/>
    <tableColumn id="8" xr3:uid="{48B7817D-78E4-4684-9896-7EF93E695CA7}" name="ערך נקוב****" dataDxfId="512"/>
    <tableColumn id="9" xr3:uid="{97D7EC0B-8FBA-4647-A4A3-62958505175F}" name="שער***" dataDxfId="511"/>
    <tableColumn id="10" xr3:uid="{D8640E06-3A17-4A49-971A-185053CB4611}" name="פדיון/ ריבית/ דיבידנד לקבל*****  " dataDxfId="510"/>
    <tableColumn id="11" xr3:uid="{BFA08225-385D-49D0-8637-A0AB5B63CABF}" name="שווי שוק" dataDxfId="509"/>
    <tableColumn id="12" xr3:uid="{94B460C4-11B3-45FD-9788-17E3AB04EE18}" name="שעור מערך נקוב מונפק" dataDxfId="508"/>
    <tableColumn id="13" xr3:uid="{B775B80C-D9DF-4598-81D0-8734229A1221}" name="שעור מנכסי אפיק ההשקעה" dataDxfId="507"/>
    <tableColumn id="14" xr3:uid="{7FC15021-AF7D-4864-9601-1D0D8EE5126F}" name="שעור מסך נכסי השקעה**" dataDxfId="506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24D234A-6D44-4591-B81B-2B04FEE45EE5}" name="RowTitleRegion1.a1.b4.1" displayName="_RowTitleRegion1.a1.b4.1_3" ref="A1:B4" totalsRowShown="0" headerRowDxfId="505" dataDxfId="504" tableBorderDxfId="503" headerRowCellStyle="Normal_2007-16618" dataCellStyle="Normal_2007-16618">
  <autoFilter ref="A1:B4" xr:uid="{D24D234A-6D44-4591-B81B-2B04FEE45EE5}">
    <filterColumn colId="0" hiddenButton="1"/>
    <filterColumn colId="1" hiddenButton="1"/>
  </autoFilter>
  <tableColumns count="2">
    <tableColumn id="1" xr3:uid="{2DE38126-8A01-4F66-9E3E-1DFF340D2A08}" name="תאריך הדיווח" dataDxfId="502" dataCellStyle="Normal_2007-16618"/>
    <tableColumn id="2" xr3:uid="{18AC7E38-6BA3-4D35-9DBA-C7453A98369D}" name="31/12/2023" dataDxfId="501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A06C1F2-2B64-48CB-B574-DA877BC998D4}" name="TitleRegion1.a6.m78.1" displayName="TitleRegion1.a6.m78.1" ref="A6:M78" totalsRowShown="0" headerRowDxfId="500" dataDxfId="498" headerRowBorderDxfId="499" tableBorderDxfId="497">
  <autoFilter ref="A6:M78" xr:uid="{7A06C1F2-2B64-48CB-B574-DA877BC998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3DA00A7D-8209-4FB2-966E-AB61CB71C759}" name="שם המנפיק/שם נייר ערך " dataDxfId="496"/>
    <tableColumn id="2" xr3:uid="{9F471CCB-BB5E-480E-BCBE-759A45804A1D}" name="מספר ני&quot;ע" dataDxfId="495"/>
    <tableColumn id="3" xr3:uid="{34E34132-6A6E-4B39-B518-1F71BE68C4E1}" name="זירת מסחר" dataDxfId="494"/>
    <tableColumn id="4" xr3:uid="{06197D4A-7B3D-41F8-88C2-5343C64CD46C}" name="מספר מנפיק" dataDxfId="493"/>
    <tableColumn id="5" xr3:uid="{1C7998C1-2D75-49D4-B626-35488D22A8F6}" name="ענף מסחר" dataDxfId="492"/>
    <tableColumn id="6" xr3:uid="{5903DFF0-A103-4F34-90F1-AE9A6FE5378F}" name="סוג מטבע" dataDxfId="491"/>
    <tableColumn id="7" xr3:uid="{52343D1E-F1A4-4482-B9EC-56845732139A}" name="ערך נקוב****" dataDxfId="490"/>
    <tableColumn id="8" xr3:uid="{2878F756-F82C-488C-9F9A-ADA1B557C12E}" name="שער***" dataDxfId="489"/>
    <tableColumn id="9" xr3:uid="{B98E8413-EFE8-43FA-BEDA-E4E49B5E7ED1}" name="פדיון/ ריבית/ דיבידנד לקבל*****  " dataDxfId="488"/>
    <tableColumn id="10" xr3:uid="{196C8F4D-4929-4373-8B1B-EF4018775DD0}" name="שווי שוק" dataDxfId="487"/>
    <tableColumn id="11" xr3:uid="{67BC1E8C-95C0-4EBD-A1A5-95D656C8637C}" name="שעור מערך נקוב מונפק" dataDxfId="486"/>
    <tableColumn id="12" xr3:uid="{9D48EAC9-E273-48D3-8661-E8E15471AB13}" name="שעור מנכסי אפיק ההשקעה" dataDxfId="485"/>
    <tableColumn id="13" xr3:uid="{AF58106A-468B-45B7-9DDC-D61F4B94A1DE}" name="שעור מסך נכסי השקעה**" dataDxfId="484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560CA42-E120-4E78-816A-68E5406A66B3}" name="RowTitleRegion1.a1.b4.1" displayName="_RowTitleRegion1.a1.b4.1_4" ref="A1:B4" totalsRowShown="0" headerRowDxfId="483" dataDxfId="482" tableBorderDxfId="481" headerRowCellStyle="Normal_2007-16618" dataCellStyle="Normal_2007-16618">
  <autoFilter ref="A1:B4" xr:uid="{E560CA42-E120-4E78-816A-68E5406A66B3}">
    <filterColumn colId="0" hiddenButton="1"/>
    <filterColumn colId="1" hiddenButton="1"/>
  </autoFilter>
  <tableColumns count="2">
    <tableColumn id="1" xr3:uid="{1AB83D83-E056-47A9-B0CC-7A02EB68341B}" name="תאריך הדיווח" dataDxfId="480" dataCellStyle="Normal_2007-16618"/>
    <tableColumn id="2" xr3:uid="{EF83F7DF-C2C8-47B8-B1EA-28DF8F790EAE}" name="31/12/2023" dataDxfId="479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36930A5-121D-4521-9BC9-26E87485AE45}" name="TitleRegion1.a6.n30.1" displayName="TitleRegion1.a6.n30.1" ref="A6:N30" totalsRowShown="0" headerRowDxfId="478" dataDxfId="476" headerRowBorderDxfId="477" tableBorderDxfId="475">
  <autoFilter ref="A6:N30" xr:uid="{236930A5-121D-4521-9BC9-26E87485AE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8B7946D-0D82-4CB4-8E8E-8279CE262197}" name="שם המנפיק/שם נייר ערך " dataDxfId="474"/>
    <tableColumn id="2" xr3:uid="{B3ECE43C-8B97-41F0-9263-4A0338957019}" name="מספר ני&quot;ע" dataDxfId="473"/>
    <tableColumn id="3" xr3:uid="{93926AFD-8053-4ABB-B6D1-0B8204327E46}" name="זירת מסחר" dataDxfId="472"/>
    <tableColumn id="4" xr3:uid="{F3ABB4BC-B398-4385-A033-DED23906DEFF}" name="מספר מנפיק" dataDxfId="471"/>
    <tableColumn id="5" xr3:uid="{96DC7054-1955-413B-9F6A-1CC4FB3EC4C6}" name="ענף מסחר" dataDxfId="470"/>
    <tableColumn id="6" xr3:uid="{AF676111-82CD-4959-B681-1A830C5477AF}" name="דירוג" dataDxfId="469"/>
    <tableColumn id="7" xr3:uid="{6D0F45ED-F6D3-493B-A9FF-F034F35AD31E}" name="שם מדרג" dataDxfId="468"/>
    <tableColumn id="8" xr3:uid="{B690C77C-C137-40A2-BCC5-1D1D14A6D819}" name="סוג מטבע" dataDxfId="467"/>
    <tableColumn id="9" xr3:uid="{5292B076-CFF5-4BB4-B473-80D8A68CEFDF}" name="ערך נקוב****" dataDxfId="466"/>
    <tableColumn id="10" xr3:uid="{58FC9526-536D-4447-8390-4D87B0509C65}" name="שער***" dataDxfId="465"/>
    <tableColumn id="11" xr3:uid="{F67D0406-FE8A-4F9E-8866-F32E51AC5062}" name="שווי שוק" dataDxfId="464"/>
    <tableColumn id="12" xr3:uid="{44902935-242B-4DA4-A37B-650D74B4DBFA}" name="שעור מערך נקוב מונפק" dataDxfId="463"/>
    <tableColumn id="13" xr3:uid="{3F10A19F-2D61-459E-A5ED-4D36FB38017F}" name="שעור מנכסי אפיק ההשקעה" dataDxfId="462"/>
    <tableColumn id="14" xr3:uid="{38F87604-3E59-450B-9A31-40CBA26BE274}" name="שעור מסך נכסי השקעה**" dataDxfId="46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435636D-E723-4F60-B560-E1281566882F}" name="RowTitleRegion1.a1.b4.1" displayName="_RowTitleRegion1.a1.b4.1_5" ref="A1:B4" totalsRowShown="0" headerRowDxfId="460" dataDxfId="459" tableBorderDxfId="458" headerRowCellStyle="Normal_2007-16618" dataCellStyle="Normal_2007-16618">
  <autoFilter ref="A1:B4" xr:uid="{4435636D-E723-4F60-B560-E1281566882F}">
    <filterColumn colId="0" hiddenButton="1"/>
    <filterColumn colId="1" hiddenButton="1"/>
  </autoFilter>
  <tableColumns count="2">
    <tableColumn id="1" xr3:uid="{71AF7059-66E4-44DB-B000-431FAFDDADFD}" name="תאריך הדיווח" dataDxfId="457" dataCellStyle="Normal_2007-16618"/>
    <tableColumn id="2" xr3:uid="{24971A73-7E34-4848-A369-3B73FC735730}" name="31/12/2023" dataDxfId="456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D9EC57D-597D-461D-B0A4-2391E7D10A83}" name="TitleRegion1.a6.k27.1" displayName="TitleRegion1.a6.k27.1" ref="A6:K27" totalsRowShown="0" headerRowDxfId="455" dataDxfId="453" headerRowBorderDxfId="454" tableBorderDxfId="452">
  <autoFilter ref="A6:K27" xr:uid="{9D9EC57D-597D-461D-B0A4-2391E7D10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2C40466-8B7F-4C4A-A744-0A54F237DEF0}" name="שם המנפיק/שם נייר ערך" dataDxfId="451"/>
    <tableColumn id="2" xr3:uid="{512A38A5-3FEA-40B7-844F-1CDFC61DAA42}" name="מספר ני&quot;ע" dataDxfId="450"/>
    <tableColumn id="3" xr3:uid="{374B66D3-4008-4A6D-B7E9-BA3A1BCF2346}" name="זירת מסחר" dataDxfId="449"/>
    <tableColumn id="4" xr3:uid="{4F31C46B-64D3-4349-A13F-0804CD2BA47B}" name="ענף מסחר" dataDxfId="448"/>
    <tableColumn id="5" xr3:uid="{7A2502F0-6CD5-4B03-AE74-F2A8CFFF5E1C}" name="סוג מטבע" dataDxfId="447"/>
    <tableColumn id="6" xr3:uid="{C5365DE5-0A53-439B-B196-C8537989DFA5}" name="ערך נקוב****" dataDxfId="446"/>
    <tableColumn id="7" xr3:uid="{960E3D6F-A111-439C-95B2-1629A24EAA58}" name="שער***" dataDxfId="445"/>
    <tableColumn id="8" xr3:uid="{9214181E-E409-4EEA-B9BE-8666FF43BDA2}" name="שווי שוק" dataDxfId="444"/>
    <tableColumn id="9" xr3:uid="{14C27D0E-7187-4C5C-8FD5-22D1922C5BE6}" name="שעור מערך נקוב מונפק" dataDxfId="443"/>
    <tableColumn id="10" xr3:uid="{99C68126-3720-421C-9762-C2E781954A2B}" name="שעור מנכסי אפיק ההשקעה" dataDxfId="442"/>
    <tableColumn id="11" xr3:uid="{E2FCED96-1EE9-4084-A576-DF9DE1B36CF5}" name="שעור מסך נכסי השקעה**" dataDxfId="441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65E40A8-47C7-4018-9FFE-762068D187AC}" name="RowTitleRegion1.a1.b4.1" displayName="_RowTitleRegion1.a1.b4.1_6" ref="A1:B4" totalsRowShown="0" headerRowDxfId="440" dataDxfId="439" tableBorderDxfId="438" headerRowCellStyle="Normal_2007-16618" dataCellStyle="Normal_2007-16618">
  <autoFilter ref="A1:B4" xr:uid="{165E40A8-47C7-4018-9FFE-762068D187AC}">
    <filterColumn colId="0" hiddenButton="1"/>
    <filterColumn colId="1" hiddenButton="1"/>
  </autoFilter>
  <tableColumns count="2">
    <tableColumn id="1" xr3:uid="{DA36CB6E-F8AD-4D94-A2FE-84835E52EA00}" name="תאריך הדיווח" dataDxfId="437" dataCellStyle="Normal_2007-16618"/>
    <tableColumn id="2" xr3:uid="{816EE14C-0870-461D-BB4F-9DDA9FB135E7}" name="31/12/2023" dataDxfId="436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AC0DA43-D65A-4916-9768-80B025C22FC8}" name="TitleRegion1.a6.k25.1" displayName="TitleRegion1.a6.k25.1" ref="A6:K25" totalsRowShown="0" headerRowDxfId="435" dataDxfId="433" headerRowBorderDxfId="434" tableBorderDxfId="432">
  <autoFilter ref="A6:K25" xr:uid="{AAC0DA43-D65A-4916-9768-80B025C22F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ACB0F2D-872C-4FC7-A603-C06D3CE42509}" name="שם המנפיק/שם נייר ערך" dataDxfId="431"/>
    <tableColumn id="2" xr3:uid="{0055C248-92EC-4533-BD76-03ABE3176035}" name="מספר ני&quot;ע" dataDxfId="430"/>
    <tableColumn id="3" xr3:uid="{538B38B7-AB4B-4355-A8A6-3A649EE35C75}" name="זירת מסחר" dataDxfId="429"/>
    <tableColumn id="4" xr3:uid="{19CBB884-CFC9-4BE3-91EF-20B7A53ECE35}" name="ענף מסחר" dataDxfId="428"/>
    <tableColumn id="5" xr3:uid="{4E59AFE7-92DD-4ACC-9C34-5E911A4269B2}" name="סוג מטבע" dataDxfId="427"/>
    <tableColumn id="6" xr3:uid="{C7C0C863-A633-4EB9-9E06-C38EBB566A35}" name="ערך נקוב****" dataDxfId="426"/>
    <tableColumn id="7" xr3:uid="{D7BD9FFA-9CFB-46D6-9CA9-4CE2EABE2F58}" name="שער***" dataDxfId="425"/>
    <tableColumn id="8" xr3:uid="{881E6812-A662-47E2-A075-C2ECFBC34EC8}" name="שווי שוק" dataDxfId="424"/>
    <tableColumn id="9" xr3:uid="{CB2B6028-9BD6-464F-BBA6-6C003642FC7D}" name="שעור מערך נקוב מונפק" dataDxfId="423"/>
    <tableColumn id="10" xr3:uid="{E0FA3BCF-E993-4C32-B0D2-79AC9748A037}" name="שעור מנכסי אפיק ההשקעה" dataDxfId="422"/>
    <tableColumn id="11" xr3:uid="{52AE5E59-43D4-47B1-BA75-1F050D33AC28}" name="שעור מסך נכסי השקעה**" dataDxfId="421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F3C22F7-7268-4EFD-B5F2-D895502FD0DA}" name="RowTitleRegion1.a1.b4.1" displayName="_RowTitleRegion1.a1.b4.1_7" ref="A1:B4" totalsRowShown="0" headerRowDxfId="420" dataDxfId="419" tableBorderDxfId="418" headerRowCellStyle="Normal_2007-16618" dataCellStyle="Normal_2007-16618">
  <autoFilter ref="A1:B4" xr:uid="{1F3C22F7-7268-4EFD-B5F2-D895502FD0DA}">
    <filterColumn colId="0" hiddenButton="1"/>
    <filterColumn colId="1" hiddenButton="1"/>
  </autoFilter>
  <tableColumns count="2">
    <tableColumn id="1" xr3:uid="{807C2251-6EA3-40BF-B830-C95D2EB8D95D}" name="תאריך הדיווח" dataDxfId="417" dataCellStyle="Normal_2007-16618"/>
    <tableColumn id="2" xr3:uid="{CEE4644F-9805-4A25-BB5E-818A13853476}" name="31/12/2023" dataDxfId="416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16EAB2D-BF9A-4FD9-B14E-B03463E3726F}" name="TitleRegion1.a6.j25.1" displayName="TitleRegion1.a6.j25.1" ref="A6:J25" totalsRowShown="0" headerRowDxfId="415" dataDxfId="413" headerRowBorderDxfId="414" tableBorderDxfId="412">
  <autoFilter ref="A6:J25" xr:uid="{B16EAB2D-BF9A-4FD9-B14E-B03463E372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1A69E63-CA3B-4279-8D04-B13D09529BC8}" name="שם המנפיק/שם נייר ערך" dataDxfId="411"/>
    <tableColumn id="2" xr3:uid="{BB565AD1-7A25-4F47-AB19-4B1A67EAE028}" name="מספר ני&quot;ע" dataDxfId="410"/>
    <tableColumn id="3" xr3:uid="{5B3CF3CA-B09B-4B48-AC39-2C17BA64A347}" name="זירת מסחר" dataDxfId="409"/>
    <tableColumn id="4" xr3:uid="{65F5D3BC-7636-4749-8BE2-487629896434}" name="ענף מסחר" dataDxfId="408"/>
    <tableColumn id="5" xr3:uid="{7CC35802-41ED-4C1E-B49A-00DC54E043A1}" name="סוג מטבע" dataDxfId="407"/>
    <tableColumn id="6" xr3:uid="{B35D5181-0F23-4F01-8DB3-9399F006D27E}" name="ערך נקוב****" dataDxfId="406"/>
    <tableColumn id="7" xr3:uid="{85FDD43B-BA41-4CFE-A279-F49DF2E30C4B}" name="שער***" dataDxfId="405"/>
    <tableColumn id="8" xr3:uid="{65ED3243-D6C8-4684-B4BF-04DAB500AC7A}" name="שווי שוק" dataDxfId="404"/>
    <tableColumn id="9" xr3:uid="{D70A92BA-B80D-436B-A592-2597C0271702}" name="שעור מנכסי אפיק ההשקעה" dataDxfId="403"/>
    <tableColumn id="10" xr3:uid="{8C8E334C-A660-459A-9663-D183BC174C01}" name="שעור מסך נכסי השקעה**" dataDxfId="402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30533A7-531E-4ABA-B9BC-B8CA23BDD1CB}" name="RowTitleRegion1.a1.b4.1" displayName="_RowTitleRegion1.a1.b4.1_8" ref="A1:B4" totalsRowShown="0" headerRowDxfId="401" dataDxfId="400" tableBorderDxfId="399" headerRowCellStyle="Normal_2007-16618" dataCellStyle="Normal_2007-16618">
  <autoFilter ref="A1:B4" xr:uid="{D30533A7-531E-4ABA-B9BC-B8CA23BDD1CB}">
    <filterColumn colId="0" hiddenButton="1"/>
    <filterColumn colId="1" hiddenButton="1"/>
  </autoFilter>
  <tableColumns count="2">
    <tableColumn id="1" xr3:uid="{D8DF253D-D500-4D23-B13F-134B1D7ECEB9}" name="תאריך הדיווח" dataDxfId="398" dataCellStyle="Normal_2007-16618"/>
    <tableColumn id="2" xr3:uid="{3EAF20A3-20A4-42B3-BDC2-A7884E91277A}" name="31/12/2023" dataDxfId="397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D9D4CC5-AB12-4B30-8103-3E7A5ADF31A3}" name="TitleRegion1.a6.p13.1" displayName="TitleRegion1.a6.p13.1" ref="A6:P13" totalsRowShown="0" headerRowDxfId="396" dataDxfId="394" headerRowBorderDxfId="395" tableBorderDxfId="393">
  <autoFilter ref="A6:P13" xr:uid="{1D9D4CC5-AB12-4B30-8103-3E7A5ADF31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C178BD9C-A6A3-4ECE-804B-596549DBADB1}" name="שם המנפיק/שם נייר ערך" dataDxfId="392"/>
    <tableColumn id="2" xr3:uid="{8A7215C2-9744-45F7-8B83-BEDF12E7410A}" name="מספר ני&quot;ע" dataDxfId="391"/>
    <tableColumn id="3" xr3:uid="{C4045BDA-C958-47D4-AB30-335BAFAF15C7}" name="נכס הבסיס" dataDxfId="390"/>
    <tableColumn id="4" xr3:uid="{19FF539F-E240-4B96-B910-E39177E195FD}" name="דירוג" dataDxfId="389"/>
    <tableColumn id="5" xr3:uid="{0B073CED-914A-4E8A-AB71-1D489BEC4736}" name="שם מדרג" dataDxfId="388"/>
    <tableColumn id="6" xr3:uid="{1AFF68E9-06B9-45B7-BD65-BF995E33B913}" name="תאריך רכישה" dataDxfId="387"/>
    <tableColumn id="7" xr3:uid="{7C11C23B-3658-41B9-A1B0-84B7134EBA62}" name="מח&quot;מ" dataDxfId="386"/>
    <tableColumn id="8" xr3:uid="{634E8801-1894-4C4E-B515-DF8718FE2967}" name="סוג מטבע" dataDxfId="385"/>
    <tableColumn id="9" xr3:uid="{8E20E238-75B1-40E5-B4BE-80F1AE5F707E}" name="שיעור ריבית" dataDxfId="384"/>
    <tableColumn id="10" xr3:uid="{76F49849-1AAD-4BD3-8A3F-36BAAC4E087E}" name="תשואה לפידיון" dataDxfId="383"/>
    <tableColumn id="11" xr3:uid="{2252DC93-DFA1-4F52-BAA9-E59B0AF6E267}" name="ערך נקוב****" dataDxfId="382"/>
    <tableColumn id="12" xr3:uid="{4801C953-F963-48A0-A4AE-CD18CF854EBA}" name="שער***" dataDxfId="381"/>
    <tableColumn id="13" xr3:uid="{F2A0BF7D-B53B-4CDA-9998-8852069028A0}" name="שווי שוק" dataDxfId="380"/>
    <tableColumn id="14" xr3:uid="{4344A8F7-E7BD-4F65-83EF-31C599CE828C}" name="שעור מערך נקוב מונפק" dataDxfId="379"/>
    <tableColumn id="15" xr3:uid="{9758945A-C3F6-4360-B216-D31FD9A11A3D}" name="שעור מנכסי אפיק ההשקעה" dataDxfId="378"/>
    <tableColumn id="16" xr3:uid="{90704061-664F-4BD2-ABD8-A716137E7302}" name="שעור מסך נכסי השקעה**" dataDxfId="377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B6E8A2B-DE21-4589-AACE-3FEB622C9083}" name="RowTitleRegion1.a1.b4.1" displayName="_RowTitleRegion1.a1.b4.1_9" ref="A1:B4" totalsRowShown="0" headerRowDxfId="376" dataDxfId="375" tableBorderDxfId="374" headerRowCellStyle="Normal_2007-16618" dataCellStyle="Normal_2007-16618">
  <autoFilter ref="A1:B4" xr:uid="{4B6E8A2B-DE21-4589-AACE-3FEB622C9083}">
    <filterColumn colId="0" hiddenButton="1"/>
    <filterColumn colId="1" hiddenButton="1"/>
  </autoFilter>
  <tableColumns count="2">
    <tableColumn id="1" xr3:uid="{62B8478B-F323-43FE-A866-3C8B041DBED8}" name="תאריך הדיווח" dataDxfId="373" dataCellStyle="Normal_2007-16618"/>
    <tableColumn id="2" xr3:uid="{A6C26274-3143-4EBD-A0BB-1CBC192714DE}" name="31/12/2023" dataDxfId="372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72644CB-24BC-4777-A0BF-872CE3622D85}" name="TitleRegion1.a6.o163.1" displayName="TitleRegion1.a6.o163.1" ref="A6:O163" totalsRowShown="0" headerRowDxfId="371" dataDxfId="369" headerRowBorderDxfId="370" tableBorderDxfId="368">
  <autoFilter ref="A6:O163" xr:uid="{772644CB-24BC-4777-A0BF-872CE3622D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3BF5F39-454A-4CA9-BF9B-237BC6E24C6E}" name="שם המנפיק/שם נייר ערך" dataDxfId="367"/>
    <tableColumn id="2" xr3:uid="{3E5E623F-A516-46E4-B3C6-571C774D4E6A}" name="מספר ני&quot;ע" dataDxfId="366"/>
    <tableColumn id="3" xr3:uid="{951CCF2F-2C7B-47C4-BC8B-3DE4AE968FE4}" name="דירוג" dataDxfId="365"/>
    <tableColumn id="4" xr3:uid="{4BFF3928-D6B8-4929-AA9F-D92C06DE4D18}" name="שם מדרג" dataDxfId="364"/>
    <tableColumn id="5" xr3:uid="{3916044B-2E0B-4787-9935-C2127D1EABC0}" name="תאריך רכישה" dataDxfId="363"/>
    <tableColumn id="6" xr3:uid="{06C2F44F-F2DE-4E12-B2C0-6F23B3BAF4F4}" name="מח&quot;מ" dataDxfId="362"/>
    <tableColumn id="7" xr3:uid="{E628A280-EAFF-4F23-8452-6CC03350EFF6}" name="סוג מטבע" dataDxfId="361"/>
    <tableColumn id="8" xr3:uid="{4BB776E5-D6FA-448A-843C-95F8C1D703E2}" name="שיעור ריבית" dataDxfId="360"/>
    <tableColumn id="9" xr3:uid="{1810DDD7-E01E-4FB9-8EC9-4775E9F1521D}" name="תשואה לפידיון" dataDxfId="359"/>
    <tableColumn id="10" xr3:uid="{84C95493-13F3-43BC-973E-6B9A06826208}" name="ערך נקוב****" dataDxfId="358"/>
    <tableColumn id="11" xr3:uid="{920783B7-D13F-447A-8D6A-3FC8E4F51718}" name="שער***" dataDxfId="357"/>
    <tableColumn id="12" xr3:uid="{6E0240C0-EC7E-4BD9-BA65-28A58439E6F2}" name="שווי הוגן" dataDxfId="356"/>
    <tableColumn id="13" xr3:uid="{12D2DBFD-265D-4708-B14D-E185328C092A}" name="שעור מערך נקוב מונפק" dataDxfId="355"/>
    <tableColumn id="14" xr3:uid="{1B96BE24-B8D7-4402-BC30-1DB748A66A0D}" name="שעור מנכסי אפיק ההשקעה" dataDxfId="354"/>
    <tableColumn id="15" xr3:uid="{BAD2FD75-9EDB-4940-B512-C4C6C4C84362}" name="שעור מסך נכסי השקעה**" dataDxfId="353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EBBBD0C-FB4A-48D5-B12B-EEEEEAC8E411}" name="RowTitleRegion1.a1.b4.1" displayName="_RowTitleRegion1.a1.b4.1_10" ref="A1:B4" totalsRowShown="0" headerRowDxfId="352" dataDxfId="351" tableBorderDxfId="350" headerRowCellStyle="Normal_2007-16618" dataCellStyle="Normal_2007-16618">
  <autoFilter ref="A1:B4" xr:uid="{0EBBBD0C-FB4A-48D5-B12B-EEEEEAC8E411}">
    <filterColumn colId="0" hiddenButton="1"/>
    <filterColumn colId="1" hiddenButton="1"/>
  </autoFilter>
  <tableColumns count="2">
    <tableColumn id="1" xr3:uid="{9D15B8CC-1DF4-4DE5-922D-6DA6E61266B8}" name="תאריך הדיווח" dataDxfId="349" dataCellStyle="Normal_2007-16618"/>
    <tableColumn id="2" xr3:uid="{C0A249A2-EA02-4715-9A7F-1A179AB90F7E}" name="31/12/2023" dataDxfId="348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451AF93-C8AB-457B-865A-F1AEA52873CA}" name="TitleRegion1.a6.r19.1" displayName="TitleRegion1.a6.r19.1" ref="A6:R19" totalsRowShown="0" headerRowDxfId="347" dataDxfId="345" headerRowBorderDxfId="346" tableBorderDxfId="344">
  <autoFilter ref="A6:R19" xr:uid="{F451AF93-C8AB-457B-865A-F1AEA52873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5E8370A-D290-496F-933C-074B86D0B1BD}" name="שם המנפיק/שם נייר ערך" dataDxfId="343"/>
    <tableColumn id="2" xr3:uid="{173A2FA5-A1EA-4CBA-9E08-76DF24263779}" name="מספר ני&quot;ע" dataDxfId="342"/>
    <tableColumn id="3" xr3:uid="{95B954C9-7BF7-46C2-9090-02C56DA04A2A}" name="ספק המידע" dataDxfId="341"/>
    <tableColumn id="4" xr3:uid="{AFA80EEF-EAFA-44C1-9851-AEE86AA42978}" name="מספר מנפיק" dataDxfId="340"/>
    <tableColumn id="5" xr3:uid="{271A88BB-C234-4432-862F-179F2E13963F}" name="ענף מסחר" dataDxfId="339"/>
    <tableColumn id="6" xr3:uid="{88045B15-7E86-445D-98E6-4A6F166741AD}" name="דירוג" dataDxfId="338"/>
    <tableColumn id="7" xr3:uid="{E63BD87D-19DA-42A0-8FB6-0FF0F395848E}" name="שם מדרג" dataDxfId="337"/>
    <tableColumn id="8" xr3:uid="{6B19DE14-B9B2-40C6-8FD3-8709D9B16BDB}" name="תאריך רכישה" dataDxfId="336"/>
    <tableColumn id="9" xr3:uid="{2519DFE5-55AC-40BE-B97B-49CD1B052AAC}" name="מח&quot;מ" dataDxfId="335"/>
    <tableColumn id="10" xr3:uid="{258C7067-9221-4CBF-8348-40BF81E8272C}" name="סוג מטבע" dataDxfId="334"/>
    <tableColumn id="11" xr3:uid="{3CE66A74-0D15-496E-A16A-FC04A839CBBE}" name="שיעור ריבית" dataDxfId="333"/>
    <tableColumn id="12" xr3:uid="{C8645BA6-215F-456D-A899-7E61A71F1E44}" name="תשואה לפידיון" dataDxfId="332"/>
    <tableColumn id="13" xr3:uid="{C66E0837-2303-4EF9-BBA8-FD7F9A470B41}" name="ערך נקוב****" dataDxfId="331"/>
    <tableColumn id="14" xr3:uid="{36CEB93E-68B0-4962-B55C-181382AAA971}" name="שער***" dataDxfId="330"/>
    <tableColumn id="15" xr3:uid="{79C34499-5A06-4A87-93AE-E059AAD42C2D}" name="שווי הוגן" dataDxfId="329"/>
    <tableColumn id="16" xr3:uid="{4A50082E-CD68-4F14-9CBC-3EAD6840FB3E}" name="שעור מערך נקוב מונפק" dataDxfId="328"/>
    <tableColumn id="17" xr3:uid="{DA283493-8EA1-4984-AC5A-85FE662720B5}" name="שעור מנכסי אפיק ההשקעה" dataDxfId="327"/>
    <tableColumn id="18" xr3:uid="{41D8E757-77F7-4933-AF16-3FB0A1B1288B}" name="שעור מסך נכסי השקעה**" dataDxfId="326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8C61D03-5328-4B37-AB33-92485852DE81}" name="RowTitleRegion1.a1.b4.1" displayName="_RowTitleRegion1.a1.b4.1_11" ref="A1:B4" totalsRowShown="0" headerRowDxfId="325" dataDxfId="324" tableBorderDxfId="323" headerRowCellStyle="Normal_2007-16618" dataCellStyle="Normal_2007-16618">
  <autoFilter ref="A1:B4" xr:uid="{88C61D03-5328-4B37-AB33-92485852DE81}">
    <filterColumn colId="0" hiddenButton="1"/>
    <filterColumn colId="1" hiddenButton="1"/>
  </autoFilter>
  <tableColumns count="2">
    <tableColumn id="1" xr3:uid="{9F3C12DA-54B9-4068-B825-A88FF8A7063E}" name="תאריך הדיווח" dataDxfId="322" dataCellStyle="Normal_2007-16618"/>
    <tableColumn id="2" xr3:uid="{2042D9A4-D6FC-4831-86D3-385462332300}" name="31/12/2023" dataDxfId="321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9D714F-408A-462F-BEED-B7B95ACCA13B}" name="TitleRegion1.a6.r39.1" displayName="TitleRegion1.a6.r39.1" ref="A6:R39" totalsRowShown="0" headerRowDxfId="320" dataDxfId="318" headerRowBorderDxfId="319" tableBorderDxfId="317">
  <autoFilter ref="A6:R39" xr:uid="{009D714F-408A-462F-BEED-B7B95ACCA1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5E29A363-F919-46FB-899F-8161D0B2BEE7}" name="שם המנפיק/שם נייר ערך" dataDxfId="316"/>
    <tableColumn id="2" xr3:uid="{4E73D2C0-7A89-421E-8BB5-652709B0DB8A}" name="מספר ני&quot;ע" dataDxfId="315"/>
    <tableColumn id="3" xr3:uid="{81FA3BC0-1E64-4FA7-8823-9337E7753AAB}" name="ספק המידע" dataDxfId="314"/>
    <tableColumn id="4" xr3:uid="{7B1099CA-9B64-4FF4-827C-F1A275D2BD9E}" name="מספר מנפיק" dataDxfId="313"/>
    <tableColumn id="5" xr3:uid="{84037530-689D-4077-92C7-20588B31AD4D}" name="ענף מסחר" dataDxfId="312"/>
    <tableColumn id="6" xr3:uid="{751B436D-4037-47DB-B89B-7311F381E4E7}" name="דירוג" dataDxfId="311"/>
    <tableColumn id="7" xr3:uid="{292047E0-1461-4C21-9D30-C019C6B877C3}" name="שם מדרג" dataDxfId="310"/>
    <tableColumn id="8" xr3:uid="{4A47DF55-5DB2-4C75-9CAB-752D4AD27A2D}" name="תאריך רכישה" dataDxfId="309"/>
    <tableColumn id="9" xr3:uid="{B061DE63-210F-4449-AB8B-7792202B4FBC}" name="מח&quot;מ" dataDxfId="308"/>
    <tableColumn id="10" xr3:uid="{1C566B37-F0AF-4D5F-BF91-69FAFA85121D}" name="סוג מטבע" dataDxfId="307"/>
    <tableColumn id="11" xr3:uid="{74703E8F-9792-42B0-955E-29CFA04838B7}" name="שיעור ריבית" dataDxfId="306"/>
    <tableColumn id="12" xr3:uid="{348FC97F-287A-49B7-B271-13D439C1F050}" name="תשואה לפידיון" dataDxfId="305"/>
    <tableColumn id="13" xr3:uid="{C1070510-296D-42C7-9363-95CB7781BC8E}" name="ערך נקוב****" dataDxfId="304"/>
    <tableColumn id="14" xr3:uid="{2480FFF4-9365-45F9-BED6-A5E60222FF30}" name="שער***" dataDxfId="303"/>
    <tableColumn id="15" xr3:uid="{C0A3E050-9E3A-4114-BBCC-7D89E64D71A8}" name="שווי הוגן" dataDxfId="302"/>
    <tableColumn id="16" xr3:uid="{42B3E8DB-2D02-4850-9B75-A534AC3AFAB3}" name="שעור מערך נקוב מונפק" dataDxfId="301"/>
    <tableColumn id="17" xr3:uid="{9F4069EA-1AB5-4500-8D64-BD35A48582A8}" name="שעור מנכסי אפיק ההשקעה" dataDxfId="300"/>
    <tableColumn id="18" xr3:uid="{4DCFAD64-2513-48DF-9B11-BFC60796848A}" name="שעור מסך נכסי השקעה**" dataDxfId="299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B5797A3-5920-43B9-98CD-1CB4685CF4BD}" name="RowTitleRegion1.a1.b4.1" displayName="_RowTitleRegion1.a1.b4.1_12" ref="A1:B4" totalsRowShown="0" headerRowDxfId="298" dataDxfId="297" tableBorderDxfId="296" headerRowCellStyle="Normal_2007-16618" dataCellStyle="Normal_2007-16618">
  <autoFilter ref="A1:B4" xr:uid="{7B5797A3-5920-43B9-98CD-1CB4685CF4BD}">
    <filterColumn colId="0" hiddenButton="1"/>
    <filterColumn colId="1" hiddenButton="1"/>
  </autoFilter>
  <tableColumns count="2">
    <tableColumn id="1" xr3:uid="{8CAA0616-7AE7-4416-BAC6-67FE9A287714}" name="תאריך הדיווח" dataDxfId="295" dataCellStyle="Normal_2007-16618"/>
    <tableColumn id="2" xr3:uid="{266F24F4-F46C-4915-8F35-96E8E59E0122}" name="31/12/2023" dataDxfId="294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618D6C5-304E-4471-8D82-559FF509BB25}" name="TitleRegion1.a6.l97.1" displayName="TitleRegion1.a6.l97.1" ref="A6:L97" totalsRowShown="0" headerRowDxfId="293" dataDxfId="291" headerRowBorderDxfId="292" tableBorderDxfId="290">
  <autoFilter ref="A6:L97" xr:uid="{C618D6C5-304E-4471-8D82-559FF509BB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AF400CC-B026-43CC-AFD2-DD6E0ED9EA73}" name="שם המנפיק/שם נייר ערך" dataDxfId="289"/>
    <tableColumn id="2" xr3:uid="{A5D28A21-1371-4C0A-B2BD-897142B485EE}" name="מספר ני&quot;ע" dataDxfId="288"/>
    <tableColumn id="3" xr3:uid="{18F87F89-2436-45DA-A521-821EBAD82F39}" name="ספק המידע" dataDxfId="287"/>
    <tableColumn id="4" xr3:uid="{62F40360-B638-4573-BA21-C79808A8B19B}" name="מספר מנפיק" dataDxfId="286"/>
    <tableColumn id="5" xr3:uid="{FE4DA2F7-7F03-4789-BA01-2D1F54308972}" name="ענף מסחר" dataDxfId="285"/>
    <tableColumn id="6" xr3:uid="{6A03F6C8-8DFB-40D6-A5B0-3EE796A41B20}" name="סוג מטבע" dataDxfId="284"/>
    <tableColumn id="7" xr3:uid="{14212FCB-2684-4E44-BB53-E8CCC2B922B1}" name="ערך נקוב****" dataDxfId="283"/>
    <tableColumn id="8" xr3:uid="{1CDB4D53-2A40-4426-9ABC-85B9416FFE1B}" name="שער***" dataDxfId="282"/>
    <tableColumn id="9" xr3:uid="{0FB704AD-D09F-4A8E-9658-CB812D10F3DA}" name="שווי הוגן" dataDxfId="281"/>
    <tableColumn id="10" xr3:uid="{E0CD310A-180C-4F8D-88BA-0067C8CF8454}" name="שעור מערך נקוב מונפק" dataDxfId="280"/>
    <tableColumn id="11" xr3:uid="{303FB590-2CDF-4588-94D6-85873E7BDD77}" name="שעור מנכסי אפיק ההשקעה" dataDxfId="279"/>
    <tableColumn id="12" xr3:uid="{D6C4C662-470C-4CDC-9289-6366970CF4B3}" name="שעור מסך נכסי השקעה**" dataDxfId="278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80A8832-A9AB-4CF0-99AD-A036253D02C6}" name="RowTitleRegion1.a1.b4.1" displayName="_RowTitleRegion1.a1.b4.1_13" ref="A1:B4" totalsRowShown="0" headerRowDxfId="277" dataDxfId="276" tableBorderDxfId="275" headerRowCellStyle="Normal_2007-16618" dataCellStyle="Normal_2007-16618">
  <autoFilter ref="A1:B4" xr:uid="{E80A8832-A9AB-4CF0-99AD-A036253D02C6}">
    <filterColumn colId="0" hiddenButton="1"/>
    <filterColumn colId="1" hiddenButton="1"/>
  </autoFilter>
  <tableColumns count="2">
    <tableColumn id="1" xr3:uid="{9DF4DD5C-CF6B-4A28-A4ED-3C721BA02E8D}" name="תאריך הדיווח" dataDxfId="274" dataCellStyle="Normal_2007-16618"/>
    <tableColumn id="2" xr3:uid="{4A0535DE-04D0-47E0-B666-75B6E8F92D06}" name="31/12/2023" dataDxfId="273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A5C5AE6-00B0-4B6B-BE5C-91EEAFF7153E}" name="TitleRegion1.a6.j364.1" displayName="TitleRegion1.a6.j364.1" ref="A6:J364" totalsRowShown="0" headerRowDxfId="272" dataDxfId="270" headerRowBorderDxfId="271" tableBorderDxfId="269">
  <autoFilter ref="A6:J364" xr:uid="{EA5C5AE6-00B0-4B6B-BE5C-91EEAFF7153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C23ADAC-0D76-429E-B74C-0A452DFCA4EF}" name="שם המנפיק/שם נייר ערך" dataDxfId="268"/>
    <tableColumn id="2" xr3:uid="{7673C9BE-B31E-46CD-9888-516C34ABBD31}" name="מספר ני&quot;ע" dataDxfId="267"/>
    <tableColumn id="3" xr3:uid="{94352183-51AE-48CF-9BE9-B4C109F5F28D}" name="סוג מטבע" dataDxfId="266"/>
    <tableColumn id="4" xr3:uid="{F1628634-CB59-4923-A2E2-F5413DC5193A}" name="תאריך רכישה" dataDxfId="265"/>
    <tableColumn id="5" xr3:uid="{554E21AF-DC0D-41DE-B662-14029A2DFAAF}" name="ערך נקוב****" dataDxfId="264"/>
    <tableColumn id="6" xr3:uid="{F9A74922-56BE-4BE3-9FB3-AC597E84C521}" name="שער***" dataDxfId="263"/>
    <tableColumn id="7" xr3:uid="{4BB805C2-CF95-48EB-B9C4-8C40DA249724}" name="שווי הוגן" dataDxfId="262"/>
    <tableColumn id="8" xr3:uid="{193DF347-2EAF-4636-90CD-6E3D1634AAB2}" name="שעור מערך נקוב מונפק" dataDxfId="261"/>
    <tableColumn id="9" xr3:uid="{EC263F57-AEC8-4887-98FC-8D9DD431D7F9}" name="שעור מנכסי אפיק ההשקעה" dataDxfId="260"/>
    <tableColumn id="10" xr3:uid="{5540AF11-82E5-4CED-9CAA-F6A8DB2CFBBC}" name="שעור מסך נכסי השקעה**" dataDxfId="259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4D873B2-75F7-4523-B0F5-99F17D26AE3D}" name="RowTitleRegion1.a1.b4.1" displayName="_RowTitleRegion1.a1.b4.1_14" ref="A1:B4" totalsRowShown="0" headerRowDxfId="258" dataDxfId="257" tableBorderDxfId="256" headerRowCellStyle="Normal_2007-16618" dataCellStyle="Normal_2007-16618">
  <autoFilter ref="A1:B4" xr:uid="{E4D873B2-75F7-4523-B0F5-99F17D26AE3D}">
    <filterColumn colId="0" hiddenButton="1"/>
    <filterColumn colId="1" hiddenButton="1"/>
  </autoFilter>
  <tableColumns count="2">
    <tableColumn id="1" xr3:uid="{1B876240-307D-4D7F-A73F-0B5DDA68BA15}" name="תאריך הדיווח" dataDxfId="255" dataCellStyle="Normal_2007-16618"/>
    <tableColumn id="2" xr3:uid="{94EA0AD6-6351-46B5-A354-C72B4A024DE7}" name="31/12/2023" dataDxfId="254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46897AB-5AFD-47D5-AA4F-7D896665B714}" name="TitleRegion1.a6.k16.1" displayName="TitleRegion1.a6.k16.1" ref="A6:K16" totalsRowShown="0" headerRowDxfId="253" headerRowBorderDxfId="252" tableBorderDxfId="251">
  <autoFilter ref="A6:K16" xr:uid="{B46897AB-5AFD-47D5-AA4F-7D896665B7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8E8C84A-F779-4BBC-8795-AD3833989BE4}" name="שם המנפיק/שם נייר ערך" dataDxfId="250"/>
    <tableColumn id="2" xr3:uid="{ACEC3BDF-0C11-41D3-BFBF-FA8043CDB1A0}" name="מספר ני&quot;ע" dataDxfId="249"/>
    <tableColumn id="3" xr3:uid="{CA70E58D-F18B-4013-B7C9-D76C42DA71E8}" name="ענף מסחר" dataDxfId="248"/>
    <tableColumn id="4" xr3:uid="{2A74DCEA-62FF-48B2-A3E1-B433D95D71F4}" name="סוג מטבע" dataDxfId="247"/>
    <tableColumn id="5" xr3:uid="{3A001251-7E5B-40A4-8C21-E093E4971E56}" name="תאריך רכישה" dataDxfId="246"/>
    <tableColumn id="6" xr3:uid="{99193DAD-09AC-4FB6-9AE5-86EC89807DC6}" name="ערך נקוב****" dataDxfId="245"/>
    <tableColumn id="7" xr3:uid="{C59135F7-001A-4D05-8483-0C808EBC90B5}" name="שער***" dataDxfId="244"/>
    <tableColumn id="8" xr3:uid="{C1657293-245F-4FC6-A3B0-0335448C9015}" name="שווי הוגן"/>
    <tableColumn id="9" xr3:uid="{D845B771-1099-415E-813A-49FF9160F380}" name="שעור מערך נקוב מונפק" dataDxfId="243"/>
    <tableColumn id="10" xr3:uid="{423455DE-CA03-4A3E-B2D5-4B69E19AC714}" name="שעור מנכסי אפיק ההשקעה"/>
    <tableColumn id="11" xr3:uid="{6F05543D-C6C8-42D0-A478-4282F00168DF}" name="שעור מסך נכסי השקעה**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9F360D5-8443-47A0-B34C-B8C0168C64B3}" name="RowTitleRegion1.a1.b4.1" displayName="_RowTitleRegion1.a1.b4.1_15" ref="A1:B4" totalsRowShown="0" headerRowDxfId="242" dataDxfId="241" tableBorderDxfId="240" headerRowCellStyle="Normal_2007-16618" dataCellStyle="Normal_2007-16618">
  <autoFilter ref="A1:B4" xr:uid="{C9F360D5-8443-47A0-B34C-B8C0168C64B3}">
    <filterColumn colId="0" hiddenButton="1"/>
    <filterColumn colId="1" hiddenButton="1"/>
  </autoFilter>
  <tableColumns count="2">
    <tableColumn id="1" xr3:uid="{E8DD186A-E619-472E-965F-D7A8774BF37D}" name="תאריך הדיווח" dataDxfId="239" dataCellStyle="Normal_2007-16618"/>
    <tableColumn id="2" xr3:uid="{E92976B0-83C2-40F6-9EA6-B99361021827}" name="31/12/2023" dataDxfId="238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8A4F5F7-6EFA-4A78-BEC6-7772E215DAE6}" name="TitleRegion1.a6.k20.1" displayName="TitleRegion1.a6.k20.1" ref="A6:K20" totalsRowShown="0" headerRowDxfId="237" dataDxfId="235" headerRowBorderDxfId="236" tableBorderDxfId="234">
  <autoFilter ref="A6:K20" xr:uid="{18A4F5F7-6EFA-4A78-BEC6-7772E215DA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957820B-FAC3-4E94-BE78-0626AC08D382}" name="שם המנפיק/שם נייר ערך" dataDxfId="233"/>
    <tableColumn id="2" xr3:uid="{BF1143AA-CAEB-4714-A2D9-48E6D65BEA1E}" name="מספר ני&quot;ע" dataDxfId="232"/>
    <tableColumn id="3" xr3:uid="{71D5FC31-B98F-4690-B534-81D4AEFB69E7}" name="ענף מסחר" dataDxfId="231"/>
    <tableColumn id="4" xr3:uid="{4AEE7C8B-9E72-487B-AF61-AFB70D361133}" name="סוג מטבע" dataDxfId="230"/>
    <tableColumn id="5" xr3:uid="{B97673CE-ADD1-4B2C-9D89-719DF5F2BC12}" name="תאריך רכישה" dataDxfId="229"/>
    <tableColumn id="6" xr3:uid="{ED20107F-2D0C-4695-B9D1-0F368754DC03}" name="ערך נקוב****" dataDxfId="228"/>
    <tableColumn id="7" xr3:uid="{F2822CA5-3200-4431-9732-C9EF463F385A}" name="שער***" dataDxfId="227"/>
    <tableColumn id="8" xr3:uid="{B133910B-0392-4202-8845-E9E45E2A1198}" name="שווי הוגן" dataDxfId="226"/>
    <tableColumn id="9" xr3:uid="{BA368FCD-40C5-4ECE-BFAA-790E53675B67}" name="שעור מערך נקוב מונפק" dataDxfId="225"/>
    <tableColumn id="10" xr3:uid="{DD36931F-776E-435A-8EDE-DDB9FC5B5173}" name="שעור מנכסי אפיק ההשקעה" dataDxfId="224"/>
    <tableColumn id="11" xr3:uid="{CE4AF018-8488-47D4-B6D4-5ABB6CCB550D}" name="שעור מסך נכסי השקעה**" dataDxfId="22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A5D4BE4-AFAA-44DD-B17C-A306A808100A}" name="RowTitleRegion1.a1.b4.1" displayName="_RowTitleRegion1.a1.b4.1_16" ref="A1:B4" totalsRowShown="0" headerRowDxfId="222" dataDxfId="221" tableBorderDxfId="220" headerRowCellStyle="Normal_2007-16618" dataCellStyle="Normal_2007-16618">
  <autoFilter ref="A1:B4" xr:uid="{AA5D4BE4-AFAA-44DD-B17C-A306A808100A}">
    <filterColumn colId="0" hiddenButton="1"/>
    <filterColumn colId="1" hiddenButton="1"/>
  </autoFilter>
  <tableColumns count="2">
    <tableColumn id="1" xr3:uid="{E9233F06-C725-46F0-8F36-577B09DAE8D1}" name="תאריך הדיווח" dataDxfId="219" dataCellStyle="Normal_2007-16618"/>
    <tableColumn id="2" xr3:uid="{C3F0D151-0F6A-4F2B-9A1A-B1118DE3AC46}" name="31/12/2023" dataDxfId="218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9DA1B7A-1787-4018-A188-058DDC93E583}" name="TitleRegion1.a6.j439.1" displayName="TitleRegion1.a6.j439.1" ref="A6:J439" totalsRowShown="0" headerRowDxfId="217" dataDxfId="215" headerRowBorderDxfId="216" tableBorderDxfId="214">
  <autoFilter ref="A6:J439" xr:uid="{D9DA1B7A-1787-4018-A188-058DDC93E5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1BFC7FB-AB28-40A5-924C-A8CC898359DC}" name="שם המנפיק/שם נייר ערך" dataDxfId="213"/>
    <tableColumn id="2" xr3:uid="{27303111-9DC6-4DE8-B4B8-BB5EF216EC47}" name="מספר ני&quot;ע" dataDxfId="212"/>
    <tableColumn id="3" xr3:uid="{77C98D4C-9FCC-4973-ADD1-27C25AA2752D}" name="ענף מסחר" dataDxfId="211"/>
    <tableColumn id="4" xr3:uid="{30B80AA1-588E-4FE9-B9C2-A0B79A23C944}" name="סוג מטבע" dataDxfId="210"/>
    <tableColumn id="5" xr3:uid="{32E7A712-481C-4A89-81EA-26DB2E3BD8D1}" name="תאריך רכישה" dataDxfId="209"/>
    <tableColumn id="6" xr3:uid="{1FD390A3-0DAD-4099-B4F6-2580590BB6AD}" name="ערך נקוב****" dataDxfId="208"/>
    <tableColumn id="7" xr3:uid="{9B45A3B7-3B3F-48CD-979D-01A4C9DF5423}" name="שער***" dataDxfId="207"/>
    <tableColumn id="8" xr3:uid="{8B7AFBDE-D842-42DC-B116-10EE4E2B03B7}" name="שווי הוגן" dataDxfId="206"/>
    <tableColumn id="9" xr3:uid="{6D688F98-5B22-4F8A-82B7-40A3116ED8CD}" name="שעור מנכסי אפיק ההשקעה" dataDxfId="205"/>
    <tableColumn id="10" xr3:uid="{CE5D0CB4-4883-4D1C-9EBF-A419F7D947D8}" name="שעור מסך נכסי השקעה**" dataDxfId="204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3261255-1997-4F4D-96B0-5A173F758B56}" name="RowTitleRegion1.a1.b4.1" displayName="_RowTitleRegion1.a1.b4.1_17" ref="A1:B4" totalsRowShown="0" headerRowDxfId="203" dataDxfId="202" tableBorderDxfId="201" headerRowCellStyle="Normal_2007-16618" dataCellStyle="Normal_2007-16618">
  <autoFilter ref="A1:B4" xr:uid="{13261255-1997-4F4D-96B0-5A173F758B56}">
    <filterColumn colId="0" hiddenButton="1"/>
    <filterColumn colId="1" hiddenButton="1"/>
  </autoFilter>
  <tableColumns count="2">
    <tableColumn id="1" xr3:uid="{53E7C60C-72FC-4896-9320-A22C5516E25E}" name="תאריך הדיווח" dataDxfId="200" dataCellStyle="Normal_2007-16618"/>
    <tableColumn id="2" xr3:uid="{5F51CE45-78EA-4526-8571-74CAD1117DD5}" name="31/12/2023" dataDxfId="199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51EC2F5-B4AD-40C8-85D3-235F318B1261}" name="TitleRegion1.a6.p13.1" displayName="TitleRegion1.a6.p13.1_" ref="A6:P13" totalsRowShown="0" headerRowDxfId="198" dataDxfId="196" headerRowBorderDxfId="197" tableBorderDxfId="195">
  <autoFilter ref="A6:P13" xr:uid="{051EC2F5-B4AD-40C8-85D3-235F318B12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1C932FB5-D459-4443-970B-5C163C45A1CE}" name="שם המנפיק/שם נייר ערך" dataDxfId="194"/>
    <tableColumn id="2" xr3:uid="{5A7C9C15-FC06-4E1F-854B-2F2083D88CE2}" name="מספר ני&quot;ע" dataDxfId="193"/>
    <tableColumn id="3" xr3:uid="{7FCA46B1-AD00-428D-9B69-369CF66F3C20}" name="נכס הבסיס" dataDxfId="192"/>
    <tableColumn id="4" xr3:uid="{D4B94D6F-A98A-4F21-BA82-43630810C182}" name="דירוג" dataDxfId="191"/>
    <tableColumn id="5" xr3:uid="{C1DACE29-C881-4340-A95D-4F96A0AF7AF2}" name="שם מדרג" dataDxfId="190"/>
    <tableColumn id="6" xr3:uid="{85167870-6DF8-4667-A294-30488CC1F129}" name="תאריך רכישה" dataDxfId="189"/>
    <tableColumn id="7" xr3:uid="{92C6D0C8-9115-415C-9CB3-6AA2424D67EF}" name="מח&quot;מ" dataDxfId="188"/>
    <tableColumn id="8" xr3:uid="{C206FCCB-03E0-4831-B733-9CB55744AFCE}" name="סוג מטבע" dataDxfId="187"/>
    <tableColumn id="9" xr3:uid="{7D50E935-AC06-4B29-90B8-6B5EA452B39B}" name="שיעור ריבית" dataDxfId="186"/>
    <tableColumn id="10" xr3:uid="{467F55C8-5E75-4B72-8747-7624148B95AB}" name="תשואה לפידיון" dataDxfId="185"/>
    <tableColumn id="11" xr3:uid="{C098743F-AFE8-453B-9A9C-6C44D8149778}" name="ערך נקוב****" dataDxfId="184"/>
    <tableColumn id="12" xr3:uid="{744BA117-31FE-4E00-98C9-AAFECA7490F3}" name="שער***" dataDxfId="183"/>
    <tableColumn id="13" xr3:uid="{4690CE2E-8EDB-4014-A8BB-8A498B866F6C}" name="שווי הוגן" dataDxfId="182"/>
    <tableColumn id="14" xr3:uid="{B13CFDC1-6BA0-422B-88AA-E103454DEA3A}" name="שעור מערך נקוב מונפק" dataDxfId="181"/>
    <tableColumn id="15" xr3:uid="{A79F75BF-1573-4271-AF00-A557CD2A92AB}" name="שעור מנכסי אפיק ההשקעה" dataDxfId="180"/>
    <tableColumn id="16" xr3:uid="{E16441EC-D28E-4789-98F1-6E183A1D933C}" name="שעור מסך נכסי השקעה**" dataDxfId="179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C7C9FFE-44E8-45AD-B8CD-993F6AFC6B1F}" name="RowTitleRegion1.a1.b4.1" displayName="_RowTitleRegion1.a1.b4.1_18" ref="A1:B4" totalsRowShown="0" headerRowDxfId="178" dataDxfId="177" tableBorderDxfId="176" headerRowCellStyle="Normal_2007-16618" dataCellStyle="Normal_2007-16618">
  <autoFilter ref="A1:B4" xr:uid="{7C7C9FFE-44E8-45AD-B8CD-993F6AFC6B1F}">
    <filterColumn colId="0" hiddenButton="1"/>
    <filterColumn colId="1" hiddenButton="1"/>
  </autoFilter>
  <tableColumns count="2">
    <tableColumn id="1" xr3:uid="{AFA412E3-1336-446F-BF2C-00DBD95D7BC4}" name="תאריך הדיווח" dataDxfId="175" dataCellStyle="Normal_2007-16618"/>
    <tableColumn id="2" xr3:uid="{A3B99A26-DD7F-45E2-B4A9-63416B18B551}" name="31/12/2023" dataDxfId="174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0AC5E4C-EEA5-4B63-AD32-320609EF356A}" name="TitleRegion1.a5.q344.1" displayName="TitleRegion1.a5.q344.1" ref="A5:Q344" totalsRowShown="0" headerRowDxfId="173" dataDxfId="171" headerRowBorderDxfId="172">
  <autoFilter ref="A5:Q344" xr:uid="{50AC5E4C-EEA5-4B63-AD32-320609EF35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1DE87C9E-4F8E-47EF-9B72-B5363BF8A0AC}" name="שם המנפיק/שם נייר ערך" dataDxfId="170"/>
    <tableColumn id="2" xr3:uid="{3C57C1AC-2501-44B5-9633-3408D4411D62}" name="קונסורציום כן/לא" dataDxfId="169"/>
    <tableColumn id="3" xr3:uid="{8D3B0AD5-DEFE-4593-804D-950CA784F793}" name="מספר ני&quot;ע" dataDxfId="168"/>
    <tableColumn id="4" xr3:uid="{7266BC56-148C-4C33-A5E8-29F8A4C733CC}" name="מספר מנפיק" dataDxfId="167"/>
    <tableColumn id="5" xr3:uid="{440CDA26-7694-430A-A9BB-410E3A0130C8}" name="דירוג" dataDxfId="166"/>
    <tableColumn id="6" xr3:uid="{95F50D5A-B7B0-4B20-B5DD-0E908E37E5B5}" name="תאריך רכישה" dataDxfId="165"/>
    <tableColumn id="7" xr3:uid="{4CF6FF18-987A-408F-B879-CF121FA9D092}" name="שם מדרג" dataDxfId="164"/>
    <tableColumn id="8" xr3:uid="{FE236535-EBD9-4CF4-A2DE-EDC08766CFC4}" name="מח&quot;מ" dataDxfId="163"/>
    <tableColumn id="9" xr3:uid="{251ABA2F-C287-4C35-8F02-4D31CC5E8C64}" name="ענף משק" dataDxfId="162"/>
    <tableColumn id="10" xr3:uid="{7EDC3657-AFF9-4957-A9E0-71F080D91867}" name="סוג מטבע" dataDxfId="161"/>
    <tableColumn id="11" xr3:uid="{9ED4671A-AFA4-4FD7-904A-8D5E527C8E5B}" name="שיעור ריבית ממוצע" dataDxfId="160"/>
    <tableColumn id="12" xr3:uid="{9E7AD8BF-2DCE-4C14-8E20-7EC177D29DEE}" name="תשואה לפידיון" dataDxfId="159"/>
    <tableColumn id="13" xr3:uid="{02EF2C9C-6C21-4B54-A386-E37A900F5E9A}" name="ערך נקוב****" dataDxfId="158"/>
    <tableColumn id="14" xr3:uid="{D1BED9C1-F92C-41FD-B9D9-BE9E56E1696E}" name="שער***" dataDxfId="157"/>
    <tableColumn id="15" xr3:uid="{8ACC09EB-C5B3-4051-9B01-005FC64E8223}" name="שווי הוגן" dataDxfId="156"/>
    <tableColumn id="16" xr3:uid="{334DC974-190B-4714-BA09-107660C59E4E}" name="שעור מנכסי אפיק ההשקעה" dataDxfId="155"/>
    <tableColumn id="17" xr3:uid="{263B2E1C-D0CB-42EE-BEA8-826D2CD922E7}" name="שעור מסך נכסי השקעה**" dataDxfId="15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39CB1D4-47E8-4D2E-90C4-7DEBAC063565}" name="RowTitleRegion1.a1.b4.1" displayName="_RowTitleRegion1.a1.b4.1_19" ref="A1:B4" totalsRowShown="0" headerRowDxfId="153" dataDxfId="152" tableBorderDxfId="151" headerRowCellStyle="Normal_2007-16618" dataCellStyle="Normal_2007-16618">
  <autoFilter ref="A1:B4" xr:uid="{239CB1D4-47E8-4D2E-90C4-7DEBAC063565}">
    <filterColumn colId="0" hiddenButton="1"/>
    <filterColumn colId="1" hiddenButton="1"/>
  </autoFilter>
  <tableColumns count="2">
    <tableColumn id="1" xr3:uid="{9A9AC711-D742-4181-82A1-F36A13CB2191}" name="תאריך הדיווח" dataDxfId="150" dataCellStyle="Normal_2007-16618"/>
    <tableColumn id="2" xr3:uid="{D2A66908-0C5F-42CA-80E2-9DA1E956CA5F}" name="31/12/2023" dataDxfId="149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C5053A56-E5EF-413A-AB0E-5C3770C7D8A1}" name="TitleRegion1.a5.n24.1" displayName="TitleRegion1.a5.n24.1" ref="A5:N24" totalsRowShown="0" headerRowDxfId="148" dataDxfId="146" headerRowBorderDxfId="147">
  <autoFilter ref="A5:N24" xr:uid="{C5053A56-E5EF-413A-AB0E-5C3770C7D8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D57397F-2D2B-4DC5-BA0F-3349A99AF7F4}" name="שם המנפיק/שם נייר ערך" dataDxfId="145"/>
    <tableColumn id="2" xr3:uid="{B479E260-C2CF-4AB8-93AB-93D132D4A9A1}" name="מספר ני&quot;ע" dataDxfId="144"/>
    <tableColumn id="3" xr3:uid="{427F6B7F-4E87-47DC-9141-E91DEAAC7708}" name="מספר מנפיק" dataDxfId="143"/>
    <tableColumn id="4" xr3:uid="{42FE8BE7-799E-40AF-8F17-D906DB9D3718}" name="דירוג" dataDxfId="142"/>
    <tableColumn id="5" xr3:uid="{C02AEC48-7272-49CF-99A0-54076FBEDCC4}" name="שם מדרג" dataDxfId="141"/>
    <tableColumn id="6" xr3:uid="{86D0C2D9-DF23-4D9C-85E4-17EE012DA005}" name="מח&quot;מ" dataDxfId="140"/>
    <tableColumn id="7" xr3:uid="{40CC61D9-5D01-4947-9506-0E3D11958916}" name="סוג מטבע" dataDxfId="139"/>
    <tableColumn id="8" xr3:uid="{81E24F75-7F67-4519-BF0D-B90147AF0A96}" name="תנאי ושיעור ריבית" dataDxfId="138"/>
    <tableColumn id="9" xr3:uid="{648357AB-09E0-41EF-B91C-83DDA11BE852}" name="תשואה לפידיון" dataDxfId="137"/>
    <tableColumn id="10" xr3:uid="{5BB75AA2-3621-4B48-A5A4-1DD1C47B046C}" name="ערך נקוב****" dataDxfId="136"/>
    <tableColumn id="11" xr3:uid="{65E4CD52-F03C-40B5-8853-F6BAEEBD0F65}" name="שער***" dataDxfId="135"/>
    <tableColumn id="12" xr3:uid="{37B33B3A-BF3A-4EA8-8E33-7E3F1FFACE04}" name="שווי הוגן" dataDxfId="134"/>
    <tableColumn id="13" xr3:uid="{86A0669B-A000-45A4-9E98-2A1B35C79AE5}" name="שעור מנכסי אפיק ההשקעה" dataDxfId="133"/>
    <tableColumn id="14" xr3:uid="{78033D04-A68D-4331-8FDF-76C18944B462}" name="שעור מסך נכסי השקעה**" dataDxfId="132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A7CB3B7-F817-4F19-BF24-A5C01EDAAEDE}" name="RowTitleRegion1.a1.b4.1" displayName="_RowTitleRegion1.a1.b4.1_20" ref="A1:B4" totalsRowShown="0" headerRowDxfId="131" dataDxfId="130" tableBorderDxfId="129" headerRowCellStyle="Normal_2007-16618" dataCellStyle="Normal_2007-16618">
  <autoFilter ref="A1:B4" xr:uid="{6A7CB3B7-F817-4F19-BF24-A5C01EDAAEDE}">
    <filterColumn colId="0" hiddenButton="1"/>
    <filterColumn colId="1" hiddenButton="1"/>
  </autoFilter>
  <tableColumns count="2">
    <tableColumn id="1" xr3:uid="{C3ED9252-5AD7-4929-A9C5-FB0CFC875CB5}" name="תאריך הדיווח" dataDxfId="128" dataCellStyle="Normal_2007-16618"/>
    <tableColumn id="2" xr3:uid="{314C6638-6433-43DD-8D94-D3631745491A}" name="31/12/2023" dataDxfId="127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294A801-74CD-45D5-B1EF-791875ED7F75}" name="TitleRegion1.a5.i54.1" displayName="TitleRegion1.a5.i54.1" ref="A5:I54" totalsRowShown="0" headerRowDxfId="126" dataDxfId="124" headerRowBorderDxfId="125">
  <autoFilter ref="A5:I54" xr:uid="{0294A801-74CD-45D5-B1EF-791875ED7F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2BCEB6FB-D746-452A-8502-457437F42181}" name="שם המנפיק/שם נייר ערך" dataDxfId="123"/>
    <tableColumn id="2" xr3:uid="{01077C19-B7C4-4AC1-99AC-8BC3DF536BDB}" name="תאריך שערוך אחרון" dataDxfId="122"/>
    <tableColumn id="3" xr3:uid="{63645EED-3AF7-4BC2-A1A1-99D4A00BFBC7}" name="אופי הנכס" dataDxfId="121"/>
    <tableColumn id="4" xr3:uid="{DD85F0ED-38E8-47F3-8A4E-9C16842EB662}" name="שעור תשואה במהלך התקופה" dataDxfId="120" dataCellStyle="Percent"/>
    <tableColumn id="5" xr3:uid="{78FB93C9-F995-48FB-A64C-E32B865E81FD}" name="סוג מטבע" dataDxfId="119"/>
    <tableColumn id="6" xr3:uid="{56C27945-750C-4118-BD83-2EDC18E1EC95}" name="שווי משוערך" dataDxfId="118"/>
    <tableColumn id="7" xr3:uid="{A4159921-6F95-4957-BBD2-6E2A5D83FBCF}" name="שעור מנכסי אפיק ההשקעה" dataDxfId="117">
      <calculatedColumnFormula>IFERROR(F6/$F$8,0)</calculatedColumnFormula>
    </tableColumn>
    <tableColumn id="8" xr3:uid="{89F6BDAA-C67E-4152-A693-5A9FBE386254}" name="שעור מסך נכסי השקעה" dataDxfId="116">
      <calculatedColumnFormula>F6/'סכום נכסי הקרן'!$C$41</calculatedColumnFormula>
    </tableColumn>
    <tableColumn id="9" xr3:uid="{66134CC9-3E86-46B2-9AAC-117016226621}" name="כתובת הנכס" dataDxfId="115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C679F09-292D-48E6-8E03-DEFA32237D14}" name="RowTitleRegion1.a1.b4.1" displayName="_RowTitleRegion1.a1.b4.1_21" ref="A1:B4" totalsRowShown="0" headerRowDxfId="114" dataDxfId="113" tableBorderDxfId="112" headerRowCellStyle="Normal_2007-16618" dataCellStyle="Normal_2007-16618">
  <autoFilter ref="A1:B4" xr:uid="{8C679F09-292D-48E6-8E03-DEFA32237D14}">
    <filterColumn colId="0" hiddenButton="1"/>
    <filterColumn colId="1" hiddenButton="1"/>
  </autoFilter>
  <tableColumns count="2">
    <tableColumn id="1" xr3:uid="{854002B7-E294-4557-B4CB-DFB5F9AAD96E}" name="תאריך הדיווח" dataDxfId="111" dataCellStyle="Normal_2007-16618"/>
    <tableColumn id="2" xr3:uid="{E69C3F85-D39C-4FB0-A94C-3B05E80769B9}" name="31/12/2023" dataDxfId="110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75A5FA9-B366-4097-8AD8-7CC8174604DA}" name="TitleRegion1.a5.j8.1" displayName="TitleRegion1.a5.j8.1" ref="A5:J8" totalsRowShown="0" headerRowDxfId="109" headerRowBorderDxfId="108">
  <autoFilter ref="A5:J8" xr:uid="{075A5FA9-B366-4097-8AD8-7CC8174604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C37B990-485C-428F-AB78-D12CB0E0A52E}" name="שם המנפיק/שם נייר ערך"/>
    <tableColumn id="2" xr3:uid="{D6246A4B-2D92-4E22-A046-F4720A8768A3}" name="מספר מנפיק"/>
    <tableColumn id="3" xr3:uid="{C1984F05-E4FD-4CB3-B7E8-64FCA3CC917D}" name="דירוג"/>
    <tableColumn id="4" xr3:uid="{6861497B-BFB0-41F3-9160-5B4D012F0632}" name="שם המדרג"/>
    <tableColumn id="5" xr3:uid="{ADC31D87-8BE7-4A54-BD54-4A3F72F36450}" name="שעור הריבית"/>
    <tableColumn id="6" xr3:uid="{B4AB79AB-26A6-4B20-A194-75BE33B98936}" name="סוג מטבע"/>
    <tableColumn id="7" xr3:uid="{080401A5-46B7-4735-A931-7992809A49E2}" name="תשואה לפדיון"/>
    <tableColumn id="8" xr3:uid="{53B72CCA-120F-4D2E-BD7A-642C5F2249D5}" name="שווי הוגן"/>
    <tableColumn id="9" xr3:uid="{B66CB3B0-5D79-4C26-B48F-54847F6940A3}" name="שעור מנכסי אפיק ההשקעה"/>
    <tableColumn id="10" xr3:uid="{FBBFB339-72CB-49CE-9392-D85455F09272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5351E3A-177E-4F77-95EA-75DB3705B985}" name="RowTitleRegion1.a1.b4.1" displayName="_RowTitleRegion1.a1.b4.1_22" ref="A1:B4" totalsRowShown="0" headerRowDxfId="107" dataDxfId="106" tableBorderDxfId="105" headerRowCellStyle="Normal_2007-16618" dataCellStyle="Normal_2007-16618">
  <autoFilter ref="A1:B4" xr:uid="{D5351E3A-177E-4F77-95EA-75DB3705B985}">
    <filterColumn colId="0" hiddenButton="1"/>
    <filterColumn colId="1" hiddenButton="1"/>
  </autoFilter>
  <tableColumns count="2">
    <tableColumn id="1" xr3:uid="{7F131771-1A74-4285-9124-E8121C26BCA2}" name="תאריך הדיווח" dataDxfId="104" dataCellStyle="Normal_2007-16618"/>
    <tableColumn id="2" xr3:uid="{73E4CA5A-EB8D-4C42-8963-F210BA4E2EDF}" name="31/12/2023" dataDxfId="103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0FAF51D-39FA-44E5-9761-EE6C6F0412AC}" name="TitleRegion1.a5.j23.1" displayName="TitleRegion1.a5.j23.1" ref="A5:J23" totalsRowShown="0" headerRowDxfId="102" dataDxfId="100" headerRowBorderDxfId="101">
  <autoFilter ref="A5:J23" xr:uid="{40FAF51D-39FA-44E5-9761-EE6C6F0412A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14117C3-4F7C-4341-9B86-AFD1E35B1697}" name="שם המנפיק/שם נייר ערך" dataDxfId="99"/>
    <tableColumn id="2" xr3:uid="{1E4E792F-EA57-4946-A85B-1071F094F027}" name="מספר ני&quot;ע" dataDxfId="98"/>
    <tableColumn id="3" xr3:uid="{CCA6555A-0372-4F4A-807D-D8CF20F33534}" name="דירוג" dataDxfId="97"/>
    <tableColumn id="4" xr3:uid="{FBB22795-3DEE-4858-9541-2AE590052B95}" name="שם המדרג" dataDxfId="96"/>
    <tableColumn id="5" xr3:uid="{42D9CD20-6695-455E-95D2-89173D21501A}" name="שעור הריבית" dataDxfId="95"/>
    <tableColumn id="6" xr3:uid="{AA665172-4CD6-4E2D-9000-50BDD9BBAD15}" name="סוג מטבע" dataDxfId="94"/>
    <tableColumn id="7" xr3:uid="{3FC59DE3-6D43-4C5C-93CB-3421E61EA26A}" name="תשואה לפדיון" dataDxfId="93"/>
    <tableColumn id="8" xr3:uid="{B039435C-59EB-4CFE-9229-53F90ED0A528}" name="שווי הוגן" dataDxfId="92"/>
    <tableColumn id="9" xr3:uid="{BD9DD7CD-1E79-477A-8D5A-BB30E3606AEC}" name="שעור מנכסי אפיק ההשקעה" dataDxfId="91"/>
    <tableColumn id="10" xr3:uid="{330CEA4B-C4B5-41B5-BF27-017190BAD4B4}" name="שעור מסך נכסי השקעה" dataDxfId="90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BB2244E6-D3A5-4A86-B102-8CC93FF24410}" name="RowTitleRegion1.a1.b4.1" displayName="_RowTitleRegion1.a1.b4.1_23" ref="A1:B4" totalsRowShown="0" headerRowDxfId="89" dataDxfId="88" tableBorderDxfId="87" headerRowCellStyle="Normal_2007-16618" dataCellStyle="Normal_2007-16618">
  <autoFilter ref="A1:B4" xr:uid="{BB2244E6-D3A5-4A86-B102-8CC93FF24410}">
    <filterColumn colId="0" hiddenButton="1"/>
    <filterColumn colId="1" hiddenButton="1"/>
  </autoFilter>
  <tableColumns count="2">
    <tableColumn id="1" xr3:uid="{F7372F15-F0FD-4438-B2BD-D34DFF4B2A47}" name="תאריך הדיווח" dataDxfId="86" dataCellStyle="Normal_2007-16618"/>
    <tableColumn id="2" xr3:uid="{6539A3EE-93AC-4DE5-A7D2-285FF3915D7B}" name="31/12/2023" dataDxfId="85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C3EA210-C613-4934-94C0-E1EDA21AF9E8}" name="TitleRegion1.a5.c249.1" displayName="TitleRegion1.a5.c249.1" ref="A5:C249" totalsRowShown="0" headerRowBorderDxfId="84">
  <autoFilter ref="A5:C249" xr:uid="{0C3EA210-C613-4934-94C0-E1EDA21AF9E8}">
    <filterColumn colId="0" hiddenButton="1"/>
    <filterColumn colId="1" hiddenButton="1"/>
    <filterColumn colId="2" hiddenButton="1"/>
  </autoFilter>
  <tableColumns count="3">
    <tableColumn id="1" xr3:uid="{3FD76F92-56AF-469E-9CAA-E81AF83BFE44}" name="שם המנפיק/שם נייר ערך" dataDxfId="83"/>
    <tableColumn id="2" xr3:uid="{429A0F51-4945-48F7-9756-5F80F0211BCE}" name="סכום ההתחייבות" dataDxfId="82"/>
    <tableColumn id="3" xr3:uid="{FE9B1566-92DD-4230-A621-BA2DCBEAFED2}" name="תאריך סיום ההתחייבות" dataDxfId="81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56A31AD-3F9C-4F6D-95C0-51CFF6F25658}" name="RowTitleRegion1.a1.b4.1" displayName="_RowTitleRegion1.a1.b4.1_24" ref="A1:B4" totalsRowShown="0" headerRowDxfId="80" dataDxfId="79" tableBorderDxfId="78" headerRowCellStyle="Normal_2007-16618" dataCellStyle="Normal_2007-16618">
  <autoFilter ref="A1:B4" xr:uid="{256A31AD-3F9C-4F6D-95C0-51CFF6F25658}">
    <filterColumn colId="0" hiddenButton="1"/>
    <filterColumn colId="1" hiddenButton="1"/>
  </autoFilter>
  <tableColumns count="2">
    <tableColumn id="1" xr3:uid="{4835300F-FF4D-4274-8471-31804153CB5A}" name="תאריך הדיווח" dataDxfId="77" dataCellStyle="Normal_2007-16618"/>
    <tableColumn id="2" xr3:uid="{57664F80-D50C-481B-BA98-D8DF5740CB2A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97E9FBA-F42E-468C-B645-F8B51C553DF0}" name="TitleRegion1.a5.o11.1" displayName="TitleRegion1.a5.o11.1" ref="A5:O11" totalsRowShown="0" headerRowDxfId="75" dataDxfId="73" headerRowBorderDxfId="74" tableBorderDxfId="72">
  <autoFilter ref="A5:O11" xr:uid="{697E9FBA-F42E-468C-B645-F8B51C553DF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A4581F3-C634-49FD-BAC2-F8C347076153}" name="שם המנפיק/שם נייר ערך" dataDxfId="71"/>
    <tableColumn id="2" xr3:uid="{BAD919A2-3F59-4802-A69E-0195158CF34A}" name="מספר ני&quot;ע" dataDxfId="70"/>
    <tableColumn id="3" xr3:uid="{24ABB806-B3AF-4A6B-ACAB-A57EF71320ED}" name="ענף מסחר" dataDxfId="69"/>
    <tableColumn id="4" xr3:uid="{695CF246-5AD0-4B83-AA0A-B22D069292C8}" name="דירוג" dataDxfId="68"/>
    <tableColumn id="5" xr3:uid="{ACEE21B0-DCBD-4C83-8689-569A3ADE5A15}" name="שם מדרג" dataDxfId="67"/>
    <tableColumn id="6" xr3:uid="{5D90882E-79B0-41F9-92AC-181D2209854D}" name="תאריך רכישה" dataDxfId="66"/>
    <tableColumn id="7" xr3:uid="{932F6A31-DBD0-4597-A4F2-BC05A5ECE972}" name="מח&quot;מ" dataDxfId="65"/>
    <tableColumn id="8" xr3:uid="{AE8B0F49-FC81-463A-B267-A57F768043B3}" name="סוג מטבע" dataDxfId="64"/>
    <tableColumn id="9" xr3:uid="{496AB8BF-B1F7-4A68-8AA5-815F04AB02C0}" name="שיעור ריבית" dataDxfId="63"/>
    <tableColumn id="10" xr3:uid="{409847CD-3043-44C0-9C37-05F85429178B}" name="ריבית אפקטיבית" dataDxfId="62"/>
    <tableColumn id="11" xr3:uid="{F9474DDC-3064-414D-AA04-017B5DD19BDE}" name="ערך נקוב ****" dataDxfId="61"/>
    <tableColumn id="12" xr3:uid="{73C4E588-9022-47CA-8FF3-A3D58B1AE5FB}" name="עלות מתואמת" dataDxfId="60"/>
    <tableColumn id="13" xr3:uid="{3E3E7518-CC62-418D-B61B-1B156EEA3283}" name="שעור מערך נקוב מונפק" dataDxfId="59"/>
    <tableColumn id="14" xr3:uid="{2B3F1E06-F499-4ACB-AEDF-9BB051BF40A8}" name="שעור מנכסי אפיק ההשקעה" dataDxfId="58"/>
    <tableColumn id="15" xr3:uid="{7F737F6C-CA79-48E5-BF18-AC850A5FE27B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157B2B6-DF3B-4F7E-9596-2B60E2A94086}" name="RowTitleRegion1.a1.b4.1" displayName="_RowTitleRegion1.a1.b4.1_25" ref="A1:B4" totalsRowShown="0" headerRowDxfId="56" dataDxfId="55" tableBorderDxfId="54" headerRowCellStyle="Normal_2007-16618" dataCellStyle="Normal_2007-16618">
  <autoFilter ref="A1:B4" xr:uid="{C157B2B6-DF3B-4F7E-9596-2B60E2A94086}">
    <filterColumn colId="0" hiddenButton="1"/>
    <filterColumn colId="1" hiddenButton="1"/>
  </autoFilter>
  <tableColumns count="2">
    <tableColumn id="1" xr3:uid="{3A883091-646D-4B4C-B6B6-A1C70642CB3B}" name="תאריך הדיווח" dataDxfId="53" dataCellStyle="Normal_2007-16618"/>
    <tableColumn id="2" xr3:uid="{2B6587B0-64CB-4387-B515-13273891B332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ED537DF-49C0-47C5-8B54-E32FEFF71A53}" name="TitleRegion1.a5.o11.1" displayName="TitleRegion1.a5.o11.1_" ref="A5:O11" totalsRowShown="0" headerRowDxfId="51" dataDxfId="49" headerRowBorderDxfId="50" tableBorderDxfId="48">
  <autoFilter ref="A5:O11" xr:uid="{1ED537DF-49C0-47C5-8B54-E32FEFF71A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30ED874-2590-431E-AE09-063D6CBA12AC}" name="שם המנפיק/שם נייר ערך" dataDxfId="47"/>
    <tableColumn id="2" xr3:uid="{A415296B-C303-4A42-B7FF-EBE134A3FF71}" name="מספר ני&quot;ע" dataDxfId="46"/>
    <tableColumn id="3" xr3:uid="{24952DE2-A95F-4A92-8596-51CDF364B85F}" name="ענף מסחר" dataDxfId="45"/>
    <tableColumn id="4" xr3:uid="{058E8A4D-CBF2-4755-A1C6-76880D717D47}" name="דירוג" dataDxfId="44"/>
    <tableColumn id="5" xr3:uid="{ED0C611D-B038-4692-AFC1-BA900BA1BDCA}" name="שם מדרג" dataDxfId="43"/>
    <tableColumn id="6" xr3:uid="{83A81F7E-7FB7-43EB-A1C8-6A35BD2E171D}" name="תאריך רכישה" dataDxfId="42"/>
    <tableColumn id="7" xr3:uid="{17691A54-4FDA-47A5-9A2D-E173A8EF555C}" name="מח&quot;מ" dataDxfId="41"/>
    <tableColumn id="8" xr3:uid="{BBC8D958-A7E6-4122-95D4-2F7120EEB67F}" name="סוג מטבע" dataDxfId="40"/>
    <tableColumn id="9" xr3:uid="{50D61832-1973-4EE3-8D3E-BF62B02C9990}" name="שיעור ריבית" dataDxfId="39"/>
    <tableColumn id="10" xr3:uid="{C37C08EE-5D6B-48DC-8DF0-705C2B776E74}" name="ריבית אפקטיבית" dataDxfId="38"/>
    <tableColumn id="11" xr3:uid="{B9851376-2183-4184-9CD7-1FACAF31EF43}" name="ערך נקוב****" dataDxfId="37"/>
    <tableColumn id="12" xr3:uid="{1F7EBA8C-D2AE-4A92-B2DB-18AF10E99202}" name="עלות מתואמת" dataDxfId="36"/>
    <tableColumn id="13" xr3:uid="{6E6557B7-5291-4036-B591-52B0DFEC2E73}" name="שעור מערך נקוב מונפק" dataDxfId="35"/>
    <tableColumn id="14" xr3:uid="{916F78DF-8B25-441A-8A96-848C1B5D2212}" name="שעור מנכסי אפיק ההשקעה" dataDxfId="34"/>
    <tableColumn id="15" xr3:uid="{0351C977-D125-4FED-8950-BE37B74446A5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A9BEEEA-4B48-4A30-B799-4208CC56EA4F}" name="RowTitleRegion1.a1.b4.1" displayName="_RowTitleRegion1.a1.b4.1_26" ref="A1:B4" totalsRowShown="0" headerRowDxfId="32" dataDxfId="31" tableBorderDxfId="30" headerRowCellStyle="Normal_2007-16618" dataCellStyle="Normal_2007-16618">
  <autoFilter ref="A1:B4" xr:uid="{5A9BEEEA-4B48-4A30-B799-4208CC56EA4F}">
    <filterColumn colId="0" hiddenButton="1"/>
    <filterColumn colId="1" hiddenButton="1"/>
  </autoFilter>
  <tableColumns count="2">
    <tableColumn id="1" xr3:uid="{D8027803-E48A-4A41-BEED-B737D00A2B93}" name="תאריך הדיווח" dataDxfId="29" dataCellStyle="Normal_2007-16618"/>
    <tableColumn id="2" xr3:uid="{0E5A9DED-D325-4A2A-8F1D-05B0445DA160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48F8C3F8-413E-4597-BA19-E44761F0FF08}" name="TitleRegion1.a5.o17.1" displayName="TitleRegion1.a5.o17.1" ref="A5:O17" totalsRowShown="0" headerRowDxfId="27" dataDxfId="25" headerRowBorderDxfId="26" tableBorderDxfId="24">
  <autoFilter ref="A5:O17" xr:uid="{48F8C3F8-413E-4597-BA19-E44761F0FF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DB63403-5FBD-43A1-ADF2-232B963BB9F5}" name="שם המנפיק/שם נייר ערך" dataDxfId="23"/>
    <tableColumn id="2" xr3:uid="{767911C0-628E-4578-A93F-AD4077F68900}" name="מספר ני&quot;ע" dataDxfId="22"/>
    <tableColumn id="3" xr3:uid="{15CC3C6A-9ACC-444C-AA9B-BC691A7FFE3B}" name="ענף מסחר" dataDxfId="21"/>
    <tableColumn id="4" xr3:uid="{1401B1C8-0BBC-4806-81C6-5B41A3ECBD56}" name="דירוג" dataDxfId="20"/>
    <tableColumn id="5" xr3:uid="{28E5B1EB-06CE-413B-9B75-EC57FF8D53C2}" name="שם מדרג" dataDxfId="19"/>
    <tableColumn id="6" xr3:uid="{F8D9B01A-43D8-474A-A15B-15BF3280D9C5}" name="תאריך רכישה" dataDxfId="18"/>
    <tableColumn id="7" xr3:uid="{9EB14927-1481-4850-8AE2-CAD6FB79B8A7}" name="מח&quot;מ" dataDxfId="17"/>
    <tableColumn id="8" xr3:uid="{D860CE74-FAB4-4B6F-956E-6F6E46ABC7B1}" name="סוג מטבע" dataDxfId="16"/>
    <tableColumn id="9" xr3:uid="{87831D98-150B-4773-AE03-0C0C0E048EBF}" name="שיעור ריבית" dataDxfId="15"/>
    <tableColumn id="10" xr3:uid="{87B090CC-DD9D-4DB6-80F6-9A62EDD4192E}" name="ריבית אפקטיבית" dataDxfId="14"/>
    <tableColumn id="11" xr3:uid="{ADD795BF-96BD-46E1-A4AA-C80F0061D81C}" name="ערך נקוב****" dataDxfId="13"/>
    <tableColumn id="12" xr3:uid="{CB606207-E7E9-4B3C-B7D6-098FD136C71F}" name="עלות מתואמת" dataDxfId="12"/>
    <tableColumn id="13" xr3:uid="{F2189E51-9AE7-4BA7-B1C0-090340948CBF}" name="שעור מערך נקוב מונפק" dataDxfId="11"/>
    <tableColumn id="14" xr3:uid="{DB70B3E0-DFE4-4C9F-8D7E-6A1F3FF356F1}" name="שעור מנכסי אפיק ההשקעה" dataDxfId="10"/>
    <tableColumn id="15" xr3:uid="{F07A7A32-2E1E-4CF1-ACF8-95CED8545672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zoomScale="70" zoomScaleNormal="70" workbookViewId="0"/>
  </sheetViews>
  <sheetFormatPr defaultColWidth="0" defaultRowHeight="18" zeroHeight="1"/>
  <cols>
    <col min="1" max="1" width="11.5703125" style="8" customWidth="1"/>
    <col min="2" max="2" width="47.28515625" style="7" customWidth="1"/>
    <col min="3" max="3" width="49.14062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150</v>
      </c>
      <c r="C1" s="36" t="s" vm="1">
        <v>225</v>
      </c>
    </row>
    <row r="2" spans="1:4">
      <c r="B2" s="36" t="s">
        <v>149</v>
      </c>
      <c r="C2" s="36" t="s">
        <v>226</v>
      </c>
    </row>
    <row r="3" spans="1:4">
      <c r="B3" s="36" t="s">
        <v>151</v>
      </c>
      <c r="C3" s="36" t="s">
        <v>227</v>
      </c>
    </row>
    <row r="4" spans="1:4">
      <c r="B4" s="36" t="s">
        <v>152</v>
      </c>
      <c r="C4" s="36">
        <v>2102</v>
      </c>
    </row>
    <row r="5" spans="1:4" ht="18.75">
      <c r="A5" s="119" t="s">
        <v>3885</v>
      </c>
      <c r="B5" s="118" t="s">
        <v>164</v>
      </c>
      <c r="C5" s="120" t="s">
        <v>3886</v>
      </c>
      <c r="D5" s="121" t="s">
        <v>3887</v>
      </c>
    </row>
    <row r="6" spans="1:4" s="9" customFormat="1">
      <c r="A6" s="122" t="s">
        <v>3885</v>
      </c>
      <c r="B6" s="123" t="s">
        <v>3885</v>
      </c>
      <c r="C6" s="18" t="s">
        <v>116</v>
      </c>
      <c r="D6" s="19" t="s">
        <v>114</v>
      </c>
    </row>
    <row r="7" spans="1:4" s="9" customFormat="1">
      <c r="A7" s="122" t="s">
        <v>3885</v>
      </c>
      <c r="B7" s="123" t="s">
        <v>3885</v>
      </c>
      <c r="C7" s="20" t="s">
        <v>205</v>
      </c>
      <c r="D7" s="21" t="s">
        <v>19</v>
      </c>
    </row>
    <row r="8" spans="1:4" s="10" customFormat="1" ht="20.25">
      <c r="A8" s="124" t="s">
        <v>3885</v>
      </c>
      <c r="B8" s="125" t="s">
        <v>3885</v>
      </c>
      <c r="C8" s="14" t="s">
        <v>0</v>
      </c>
      <c r="D8" s="22" t="s">
        <v>1</v>
      </c>
    </row>
    <row r="9" spans="1:4" s="10" customFormat="1" ht="20.25">
      <c r="A9" s="124" t="s">
        <v>3885</v>
      </c>
      <c r="B9" s="44" t="s">
        <v>163</v>
      </c>
      <c r="C9" s="95">
        <f>C10+C11+C22+C32+C33+C34+C35+C36</f>
        <v>62656314.250724651</v>
      </c>
      <c r="D9" s="96">
        <f>C9/$C$41</f>
        <v>0.99986224048864469</v>
      </c>
    </row>
    <row r="10" spans="1:4">
      <c r="A10" s="32" t="s">
        <v>130</v>
      </c>
      <c r="B10" s="23" t="s">
        <v>165</v>
      </c>
      <c r="C10" s="95">
        <f>מזומנים!I8</f>
        <v>6390118.9365256242</v>
      </c>
      <c r="D10" s="96">
        <f t="shared" ref="D10:D41" si="0">C10/$C$41</f>
        <v>0.10197278140709548</v>
      </c>
    </row>
    <row r="11" spans="1:4">
      <c r="A11" s="119" t="s">
        <v>3885</v>
      </c>
      <c r="B11" s="23" t="s">
        <v>166</v>
      </c>
      <c r="C11" s="95">
        <f>SUM(C12:C21)</f>
        <v>22863838.302909274</v>
      </c>
      <c r="D11" s="96">
        <f t="shared" si="0"/>
        <v>0.36485849614833615</v>
      </c>
    </row>
    <row r="12" spans="1:4">
      <c r="A12" s="34" t="s">
        <v>130</v>
      </c>
      <c r="B12" s="24" t="s">
        <v>74</v>
      </c>
      <c r="C12" s="95" vm="2">
        <v>2019068.9656655251</v>
      </c>
      <c r="D12" s="96">
        <f t="shared" si="0"/>
        <v>3.2220069818231833E-2</v>
      </c>
    </row>
    <row r="13" spans="1:4">
      <c r="A13" s="34" t="s">
        <v>130</v>
      </c>
      <c r="B13" s="24" t="s">
        <v>75</v>
      </c>
      <c r="C13" s="95">
        <v>0</v>
      </c>
      <c r="D13" s="96">
        <f t="shared" si="0"/>
        <v>0</v>
      </c>
    </row>
    <row r="14" spans="1:4">
      <c r="A14" s="34" t="s">
        <v>130</v>
      </c>
      <c r="B14" s="24" t="s">
        <v>76</v>
      </c>
      <c r="C14" s="95" vm="3">
        <v>2220080.6523193764</v>
      </c>
      <c r="D14" s="96">
        <f t="shared" si="0"/>
        <v>3.5427791143457989E-2</v>
      </c>
    </row>
    <row r="15" spans="1:4">
      <c r="A15" s="34" t="s">
        <v>130</v>
      </c>
      <c r="B15" s="24" t="s">
        <v>77</v>
      </c>
      <c r="C15" s="95" vm="4">
        <v>10775598.852155942</v>
      </c>
      <c r="D15" s="96">
        <f t="shared" si="0"/>
        <v>0.17195576439127844</v>
      </c>
    </row>
    <row r="16" spans="1:4">
      <c r="A16" s="34" t="s">
        <v>130</v>
      </c>
      <c r="B16" s="24" t="s">
        <v>218</v>
      </c>
      <c r="C16" s="95" vm="5">
        <v>7162976.227273141</v>
      </c>
      <c r="D16" s="96">
        <f t="shared" si="0"/>
        <v>0.11430594896643462</v>
      </c>
    </row>
    <row r="17" spans="1:4">
      <c r="A17" s="34" t="s">
        <v>130</v>
      </c>
      <c r="B17" s="24" t="s">
        <v>78</v>
      </c>
      <c r="C17" s="95" vm="6">
        <v>437483.46215894097</v>
      </c>
      <c r="D17" s="96">
        <f t="shared" si="0"/>
        <v>6.9813106608949457E-3</v>
      </c>
    </row>
    <row r="18" spans="1:4">
      <c r="A18" s="34" t="s">
        <v>130</v>
      </c>
      <c r="B18" s="24" t="s">
        <v>79</v>
      </c>
      <c r="C18" s="95" vm="7">
        <v>1185.302582153</v>
      </c>
      <c r="D18" s="96">
        <f t="shared" si="0"/>
        <v>1.8914921977472807E-5</v>
      </c>
    </row>
    <row r="19" spans="1:4">
      <c r="A19" s="34" t="s">
        <v>130</v>
      </c>
      <c r="B19" s="24" t="s">
        <v>80</v>
      </c>
      <c r="C19" s="95" vm="8">
        <v>26625.765389850996</v>
      </c>
      <c r="D19" s="96">
        <f t="shared" si="0"/>
        <v>4.2489089496855508E-4</v>
      </c>
    </row>
    <row r="20" spans="1:4">
      <c r="A20" s="34" t="s">
        <v>130</v>
      </c>
      <c r="B20" s="24" t="s">
        <v>81</v>
      </c>
      <c r="C20" s="95" vm="9">
        <v>220819.07536434502</v>
      </c>
      <c r="D20" s="96">
        <f t="shared" si="0"/>
        <v>3.5238053510923103E-3</v>
      </c>
    </row>
    <row r="21" spans="1:4">
      <c r="A21" s="34" t="s">
        <v>130</v>
      </c>
      <c r="B21" s="24" t="s">
        <v>82</v>
      </c>
      <c r="C21" s="95">
        <v>0</v>
      </c>
      <c r="D21" s="96">
        <f t="shared" si="0"/>
        <v>0</v>
      </c>
    </row>
    <row r="22" spans="1:4">
      <c r="A22" s="119" t="s">
        <v>3885</v>
      </c>
      <c r="B22" s="23" t="s">
        <v>167</v>
      </c>
      <c r="C22" s="95">
        <f>SUM(C23:C31)</f>
        <v>29504654.61273025</v>
      </c>
      <c r="D22" s="96">
        <f t="shared" si="0"/>
        <v>0.4708318773408684</v>
      </c>
    </row>
    <row r="23" spans="1:4">
      <c r="A23" s="34" t="s">
        <v>130</v>
      </c>
      <c r="B23" s="24" t="s">
        <v>83</v>
      </c>
      <c r="C23" s="95" vm="10">
        <v>16336106.284364598</v>
      </c>
      <c r="D23" s="96">
        <f t="shared" si="0"/>
        <v>0.26068970104088923</v>
      </c>
    </row>
    <row r="24" spans="1:4">
      <c r="A24" s="34" t="s">
        <v>130</v>
      </c>
      <c r="B24" s="24" t="s">
        <v>84</v>
      </c>
      <c r="C24" s="95" vm="11">
        <v>1404.5118892140001</v>
      </c>
      <c r="D24" s="96">
        <f t="shared" si="0"/>
        <v>2.2413038831536562E-5</v>
      </c>
    </row>
    <row r="25" spans="1:4">
      <c r="A25" s="34" t="s">
        <v>130</v>
      </c>
      <c r="B25" s="24" t="s">
        <v>76</v>
      </c>
      <c r="C25" s="95" vm="12">
        <v>7990.2171953890002</v>
      </c>
      <c r="D25" s="96">
        <f t="shared" si="0"/>
        <v>1.2750696498047109E-4</v>
      </c>
    </row>
    <row r="26" spans="1:4">
      <c r="A26" s="34" t="s">
        <v>130</v>
      </c>
      <c r="B26" s="24" t="s">
        <v>85</v>
      </c>
      <c r="C26" s="95">
        <f>'לא סחיר - מניות'!I9</f>
        <v>1735103.2548355539</v>
      </c>
      <c r="D26" s="96">
        <f t="shared" si="0"/>
        <v>2.7688577737222268E-2</v>
      </c>
    </row>
    <row r="27" spans="1:4">
      <c r="A27" s="34" t="s">
        <v>130</v>
      </c>
      <c r="B27" s="24" t="s">
        <v>86</v>
      </c>
      <c r="C27" s="95" vm="13">
        <v>10798636.209135683</v>
      </c>
      <c r="D27" s="96">
        <f t="shared" si="0"/>
        <v>0.17232339187847034</v>
      </c>
    </row>
    <row r="28" spans="1:4">
      <c r="A28" s="34" t="s">
        <v>130</v>
      </c>
      <c r="B28" s="24" t="s">
        <v>87</v>
      </c>
      <c r="C28" s="95" vm="14">
        <v>2612.9005999999999</v>
      </c>
      <c r="D28" s="96">
        <f t="shared" si="0"/>
        <v>4.1696366588622131E-5</v>
      </c>
    </row>
    <row r="29" spans="1:4">
      <c r="A29" s="34" t="s">
        <v>130</v>
      </c>
      <c r="B29" s="24" t="s">
        <v>179</v>
      </c>
      <c r="C29" s="95" vm="15">
        <v>249.75922269899999</v>
      </c>
      <c r="D29" s="96">
        <f t="shared" si="0"/>
        <v>3.9856288863597861E-6</v>
      </c>
    </row>
    <row r="30" spans="1:4">
      <c r="A30" s="34" t="s">
        <v>130</v>
      </c>
      <c r="B30" s="24" t="s">
        <v>111</v>
      </c>
      <c r="C30" s="95" vm="16">
        <v>622551.47548710997</v>
      </c>
      <c r="D30" s="96">
        <f t="shared" si="0"/>
        <v>9.9346046849995533E-3</v>
      </c>
    </row>
    <row r="31" spans="1:4">
      <c r="A31" s="34" t="s">
        <v>130</v>
      </c>
      <c r="B31" s="24" t="s">
        <v>88</v>
      </c>
      <c r="C31" s="95">
        <v>0</v>
      </c>
      <c r="D31" s="96">
        <f t="shared" si="0"/>
        <v>0</v>
      </c>
    </row>
    <row r="32" spans="1:4">
      <c r="A32" s="34" t="s">
        <v>130</v>
      </c>
      <c r="B32" s="23" t="s">
        <v>168</v>
      </c>
      <c r="C32" s="95">
        <f>הלוואות!O8</f>
        <v>1236736.8760596958</v>
      </c>
      <c r="D32" s="96">
        <f t="shared" si="0"/>
        <v>1.9735704510861381E-2</v>
      </c>
    </row>
    <row r="33" spans="1:4">
      <c r="A33" s="34" t="s">
        <v>130</v>
      </c>
      <c r="B33" s="23" t="s">
        <v>169</v>
      </c>
      <c r="C33" s="95" vm="17">
        <v>35693.550490000001</v>
      </c>
      <c r="D33" s="96">
        <f t="shared" si="0"/>
        <v>5.6959356436311935E-4</v>
      </c>
    </row>
    <row r="34" spans="1:4">
      <c r="A34" s="34" t="s">
        <v>130</v>
      </c>
      <c r="B34" s="23" t="s">
        <v>170</v>
      </c>
      <c r="C34" s="95" vm="18">
        <v>2626143.0522599998</v>
      </c>
      <c r="D34" s="96">
        <f t="shared" si="0"/>
        <v>4.1907688115344302E-2</v>
      </c>
    </row>
    <row r="35" spans="1:4">
      <c r="A35" s="34" t="s">
        <v>130</v>
      </c>
      <c r="B35" s="35" t="s">
        <v>171</v>
      </c>
      <c r="C35" s="95">
        <v>0</v>
      </c>
      <c r="D35" s="96">
        <f t="shared" si="0"/>
        <v>0</v>
      </c>
    </row>
    <row r="36" spans="1:4">
      <c r="A36" s="34" t="s">
        <v>130</v>
      </c>
      <c r="B36" s="23" t="s">
        <v>172</v>
      </c>
      <c r="C36" s="95">
        <f>'השקעות אחרות '!H8</f>
        <v>-871.0802501890721</v>
      </c>
      <c r="D36" s="96">
        <f t="shared" si="0"/>
        <v>-1.3900598224054995E-5</v>
      </c>
    </row>
    <row r="37" spans="1:4">
      <c r="A37" s="126" t="s">
        <v>3885</v>
      </c>
      <c r="B37" s="45" t="s">
        <v>174</v>
      </c>
      <c r="C37" s="95">
        <f>SUM(C38:C40)</f>
        <v>8632.69247</v>
      </c>
      <c r="D37" s="96">
        <f t="shared" si="0"/>
        <v>1.3775951135529529E-4</v>
      </c>
    </row>
    <row r="38" spans="1:4">
      <c r="A38" s="34" t="s">
        <v>130</v>
      </c>
      <c r="B38" s="46" t="s">
        <v>175</v>
      </c>
      <c r="C38" s="95">
        <v>0</v>
      </c>
      <c r="D38" s="96">
        <f t="shared" si="0"/>
        <v>0</v>
      </c>
    </row>
    <row r="39" spans="1:4">
      <c r="A39" s="34" t="s">
        <v>130</v>
      </c>
      <c r="B39" s="46" t="s">
        <v>203</v>
      </c>
      <c r="C39" s="95">
        <v>0</v>
      </c>
      <c r="D39" s="96">
        <f t="shared" si="0"/>
        <v>0</v>
      </c>
    </row>
    <row r="40" spans="1:4">
      <c r="A40" s="34" t="s">
        <v>130</v>
      </c>
      <c r="B40" s="46" t="s">
        <v>176</v>
      </c>
      <c r="C40" s="95" vm="19">
        <v>8632.69247</v>
      </c>
      <c r="D40" s="96">
        <f t="shared" si="0"/>
        <v>1.3775951135529529E-4</v>
      </c>
    </row>
    <row r="41" spans="1:4">
      <c r="A41" s="119" t="s">
        <v>3885</v>
      </c>
      <c r="B41" s="46" t="s">
        <v>89</v>
      </c>
      <c r="C41" s="95">
        <f>C37+C9</f>
        <v>62664946.94319465</v>
      </c>
      <c r="D41" s="96">
        <f t="shared" si="0"/>
        <v>1</v>
      </c>
    </row>
    <row r="42" spans="1:4">
      <c r="A42" s="34" t="s">
        <v>130</v>
      </c>
      <c r="B42" s="46" t="s">
        <v>173</v>
      </c>
      <c r="C42" s="95">
        <f>'יתרת התחייבות להשקעה'!B8</f>
        <v>4817472.0759520791</v>
      </c>
      <c r="D42" s="127" t="s">
        <v>3885</v>
      </c>
    </row>
    <row r="43" spans="1:4">
      <c r="A43" s="119" t="s">
        <v>3885</v>
      </c>
      <c r="B43" s="5" t="s">
        <v>115</v>
      </c>
      <c r="C43" s="119" t="s">
        <v>3885</v>
      </c>
      <c r="D43" s="119" t="s">
        <v>3885</v>
      </c>
    </row>
    <row r="44" spans="1:4">
      <c r="A44" s="119" t="s">
        <v>3885</v>
      </c>
      <c r="B44" s="128" t="s">
        <v>3885</v>
      </c>
      <c r="C44" s="49" t="s">
        <v>157</v>
      </c>
      <c r="D44" s="29" t="s">
        <v>110</v>
      </c>
    </row>
    <row r="45" spans="1:4">
      <c r="A45" s="119" t="s">
        <v>3885</v>
      </c>
      <c r="B45" s="128" t="s">
        <v>3885</v>
      </c>
      <c r="C45" s="50" t="s">
        <v>0</v>
      </c>
      <c r="D45" s="19" t="s">
        <v>1</v>
      </c>
    </row>
    <row r="46" spans="1:4">
      <c r="A46" s="119" t="s">
        <v>3885</v>
      </c>
      <c r="B46" s="128" t="s">
        <v>3885</v>
      </c>
      <c r="C46" s="97" t="s">
        <v>140</v>
      </c>
      <c r="D46" s="98" vm="20">
        <v>2.4752999999999998</v>
      </c>
    </row>
    <row r="47" spans="1:4">
      <c r="A47" s="119" t="s">
        <v>3885</v>
      </c>
      <c r="B47" s="128" t="s">
        <v>3885</v>
      </c>
      <c r="C47" s="97" t="s">
        <v>147</v>
      </c>
      <c r="D47" s="98">
        <v>0.74744976816074182</v>
      </c>
    </row>
    <row r="48" spans="1:4">
      <c r="A48" s="119" t="s">
        <v>3885</v>
      </c>
      <c r="B48" s="128" t="s">
        <v>3885</v>
      </c>
      <c r="C48" s="97" t="s">
        <v>144</v>
      </c>
      <c r="D48" s="98" vm="21">
        <v>2.7391000000000001</v>
      </c>
    </row>
    <row r="49" spans="1:4">
      <c r="A49" s="119" t="s">
        <v>3885</v>
      </c>
      <c r="B49" s="129" t="s">
        <v>3885</v>
      </c>
      <c r="C49" s="97" t="s">
        <v>3292</v>
      </c>
      <c r="D49" s="98" vm="22">
        <v>4.3135000000000003</v>
      </c>
    </row>
    <row r="50" spans="1:4">
      <c r="A50" s="119" t="s">
        <v>3885</v>
      </c>
      <c r="B50" s="128" t="s">
        <v>3885</v>
      </c>
      <c r="C50" s="97" t="s">
        <v>138</v>
      </c>
      <c r="D50" s="98" vm="23">
        <v>4.0115999999999996</v>
      </c>
    </row>
    <row r="51" spans="1:4">
      <c r="A51" s="119" t="s">
        <v>3885</v>
      </c>
      <c r="B51" s="128" t="s">
        <v>3885</v>
      </c>
      <c r="C51" s="97" t="s">
        <v>139</v>
      </c>
      <c r="D51" s="98" vm="24">
        <v>4.6208999999999998</v>
      </c>
    </row>
    <row r="52" spans="1:4">
      <c r="A52" s="119" t="s">
        <v>3885</v>
      </c>
      <c r="B52" s="128" t="s">
        <v>3885</v>
      </c>
      <c r="C52" s="97" t="s">
        <v>141</v>
      </c>
      <c r="D52" s="98">
        <v>0.46448192400783739</v>
      </c>
    </row>
    <row r="53" spans="1:4">
      <c r="A53" s="119" t="s">
        <v>3885</v>
      </c>
      <c r="B53" s="128" t="s">
        <v>3885</v>
      </c>
      <c r="C53" s="97" t="s">
        <v>145</v>
      </c>
      <c r="D53" s="98">
        <v>2.5637E-2</v>
      </c>
    </row>
    <row r="54" spans="1:4">
      <c r="A54" s="119" t="s">
        <v>3885</v>
      </c>
      <c r="B54" s="128" t="s">
        <v>3885</v>
      </c>
      <c r="C54" s="97" t="s">
        <v>146</v>
      </c>
      <c r="D54" s="98">
        <v>0.2137704222363675</v>
      </c>
    </row>
    <row r="55" spans="1:4">
      <c r="A55" s="119" t="s">
        <v>3885</v>
      </c>
      <c r="B55" s="128" t="s">
        <v>3885</v>
      </c>
      <c r="C55" s="97" t="s">
        <v>143</v>
      </c>
      <c r="D55" s="98" vm="25">
        <v>0.53820000000000001</v>
      </c>
    </row>
    <row r="56" spans="1:4">
      <c r="A56" s="119" t="s">
        <v>3885</v>
      </c>
      <c r="B56" s="128" t="s">
        <v>3885</v>
      </c>
      <c r="C56" s="97" t="s">
        <v>3293</v>
      </c>
      <c r="D56" s="98">
        <v>2.2929893999999997</v>
      </c>
    </row>
    <row r="57" spans="1:4">
      <c r="A57" s="119" t="s">
        <v>3885</v>
      </c>
      <c r="B57" s="128" t="s">
        <v>3885</v>
      </c>
      <c r="C57" s="97" t="s">
        <v>142</v>
      </c>
      <c r="D57" s="98" vm="26">
        <v>0.36270000000000002</v>
      </c>
    </row>
    <row r="58" spans="1:4">
      <c r="A58" s="119" t="s">
        <v>3885</v>
      </c>
      <c r="B58" s="128" t="s">
        <v>3885</v>
      </c>
      <c r="C58" s="97" t="s">
        <v>136</v>
      </c>
      <c r="D58" s="98" vm="27">
        <v>3.6269999999999998</v>
      </c>
    </row>
    <row r="59" spans="1:4">
      <c r="A59" s="119" t="s">
        <v>3885</v>
      </c>
      <c r="B59" s="128" t="s">
        <v>3885</v>
      </c>
      <c r="C59" s="97" t="s">
        <v>148</v>
      </c>
      <c r="D59" s="98" vm="28">
        <v>0.19539999999999999</v>
      </c>
    </row>
    <row r="60" spans="1:4">
      <c r="A60" s="119" t="s">
        <v>3885</v>
      </c>
      <c r="B60" s="128" t="s">
        <v>3885</v>
      </c>
      <c r="C60" s="97" t="s">
        <v>3294</v>
      </c>
      <c r="D60" s="98" vm="29">
        <v>0.35589999999999999</v>
      </c>
    </row>
    <row r="61" spans="1:4">
      <c r="A61" s="119" t="s">
        <v>3885</v>
      </c>
      <c r="B61" s="128" t="s">
        <v>3885</v>
      </c>
      <c r="C61" s="97" t="s">
        <v>3295</v>
      </c>
      <c r="D61" s="98">
        <v>4.0537957812358541E-2</v>
      </c>
    </row>
    <row r="62" spans="1:4">
      <c r="A62" s="119" t="s">
        <v>3885</v>
      </c>
      <c r="B62" s="128" t="s">
        <v>3885</v>
      </c>
      <c r="C62" s="97" t="s">
        <v>3296</v>
      </c>
      <c r="D62" s="98">
        <v>0.51084507042253524</v>
      </c>
    </row>
    <row r="63" spans="1:4">
      <c r="A63" s="119" t="s">
        <v>3885</v>
      </c>
      <c r="B63" s="128" t="s">
        <v>3885</v>
      </c>
      <c r="C63" s="97" t="s">
        <v>137</v>
      </c>
      <c r="D63" s="98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36.42578125" style="2" bestFit="1" customWidth="1"/>
    <col min="2" max="2" width="48.42578125" style="2" bestFit="1" customWidth="1"/>
    <col min="3" max="3" width="13.4257812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7109375" style="1" customWidth="1"/>
    <col min="8" max="8" width="15.5703125" style="1" customWidth="1"/>
    <col min="9" max="9" width="13.140625" style="1" bestFit="1" customWidth="1"/>
    <col min="10" max="10" width="25.85546875" style="1" customWidth="1"/>
    <col min="11" max="11" width="22.855468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150</v>
      </c>
      <c r="B1" s="36" t="s" vm="1">
        <v>225</v>
      </c>
    </row>
    <row r="2" spans="1:11">
      <c r="A2" s="36" t="s">
        <v>149</v>
      </c>
      <c r="B2" s="36" t="s">
        <v>226</v>
      </c>
    </row>
    <row r="3" spans="1:11">
      <c r="A3" s="36" t="s">
        <v>151</v>
      </c>
      <c r="B3" s="36" t="s">
        <v>227</v>
      </c>
    </row>
    <row r="4" spans="1:11">
      <c r="A4" s="36" t="s">
        <v>152</v>
      </c>
      <c r="B4" s="36">
        <v>2102</v>
      </c>
    </row>
    <row r="5" spans="1:11" s="3" customFormat="1">
      <c r="A5" s="53" t="s">
        <v>120</v>
      </c>
      <c r="B5" s="39" t="s">
        <v>48</v>
      </c>
      <c r="C5" s="39" t="s">
        <v>122</v>
      </c>
      <c r="D5" s="39" t="s">
        <v>14</v>
      </c>
      <c r="E5" s="39" t="s">
        <v>71</v>
      </c>
      <c r="F5" s="39" t="s">
        <v>108</v>
      </c>
      <c r="G5" s="39" t="s">
        <v>16</v>
      </c>
      <c r="H5" s="39" t="s">
        <v>18</v>
      </c>
      <c r="I5" s="39" t="s">
        <v>66</v>
      </c>
      <c r="J5" s="39" t="s">
        <v>153</v>
      </c>
      <c r="K5" s="41" t="s">
        <v>154</v>
      </c>
    </row>
    <row r="6" spans="1:11" s="3" customFormat="1">
      <c r="A6" s="130" t="s">
        <v>3885</v>
      </c>
      <c r="B6" s="131" t="s">
        <v>3885</v>
      </c>
      <c r="C6" s="131" t="s">
        <v>3885</v>
      </c>
      <c r="D6" s="131" t="s">
        <v>3885</v>
      </c>
      <c r="E6" s="131" t="s">
        <v>3885</v>
      </c>
      <c r="F6" s="131" t="s">
        <v>3885</v>
      </c>
      <c r="G6" s="12" t="s">
        <v>19</v>
      </c>
      <c r="H6" s="12" t="s">
        <v>19</v>
      </c>
      <c r="I6" s="12" t="s">
        <v>205</v>
      </c>
      <c r="J6" s="12" t="s">
        <v>19</v>
      </c>
      <c r="K6" s="13" t="s">
        <v>19</v>
      </c>
    </row>
    <row r="7" spans="1:11" s="4" customFormat="1" ht="20.25">
      <c r="A7" s="132" t="s">
        <v>3885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4" t="s">
        <v>47</v>
      </c>
      <c r="B8" s="133" t="s">
        <v>3885</v>
      </c>
      <c r="C8" s="133" t="s">
        <v>3885</v>
      </c>
      <c r="D8" s="133" t="s">
        <v>3885</v>
      </c>
      <c r="E8" s="133" t="s">
        <v>3885</v>
      </c>
      <c r="F8" s="133" t="s">
        <v>3885</v>
      </c>
      <c r="G8" s="133" t="s">
        <v>3885</v>
      </c>
      <c r="H8" s="133" t="s">
        <v>3885</v>
      </c>
      <c r="I8" s="62">
        <f>I9+I60</f>
        <v>6390118.9365256242</v>
      </c>
      <c r="J8" s="63">
        <f>IFERROR(I8/$I$8,0)</f>
        <v>1</v>
      </c>
      <c r="K8" s="63">
        <f>I8/'סכום נכסי הקרן'!$C$41</f>
        <v>0.10197278140709548</v>
      </c>
    </row>
    <row r="9" spans="1:11">
      <c r="A9" s="55" t="s">
        <v>194</v>
      </c>
      <c r="B9" s="134" t="s">
        <v>3885</v>
      </c>
      <c r="C9" s="134" t="s">
        <v>3885</v>
      </c>
      <c r="D9" s="134" t="s">
        <v>3885</v>
      </c>
      <c r="E9" s="134" t="s">
        <v>3885</v>
      </c>
      <c r="F9" s="134" t="s">
        <v>3885</v>
      </c>
      <c r="G9" s="134" t="s">
        <v>3885</v>
      </c>
      <c r="H9" s="134" t="s">
        <v>3885</v>
      </c>
      <c r="I9" s="64">
        <f>I10+I21</f>
        <v>6037776.0582580995</v>
      </c>
      <c r="J9" s="65">
        <f t="shared" ref="J9:J58" si="0">IFERROR(I9/$I$8,0)</f>
        <v>0.94486129573370703</v>
      </c>
      <c r="K9" s="65">
        <f>I9/'סכום נכסי הקרן'!$C$41</f>
        <v>9.6350134369878312E-2</v>
      </c>
    </row>
    <row r="10" spans="1:11">
      <c r="A10" s="74" t="s">
        <v>45</v>
      </c>
      <c r="B10" s="134" t="s">
        <v>3885</v>
      </c>
      <c r="C10" s="134" t="s">
        <v>3885</v>
      </c>
      <c r="D10" s="134" t="s">
        <v>3885</v>
      </c>
      <c r="E10" s="134" t="s">
        <v>3885</v>
      </c>
      <c r="F10" s="134" t="s">
        <v>3885</v>
      </c>
      <c r="G10" s="134" t="s">
        <v>3885</v>
      </c>
      <c r="H10" s="134" t="s">
        <v>3885</v>
      </c>
      <c r="I10" s="64">
        <f>SUM(I11:I19)</f>
        <v>3471867.4923187681</v>
      </c>
      <c r="J10" s="65">
        <f t="shared" si="0"/>
        <v>0.54331813332514578</v>
      </c>
      <c r="K10" s="65">
        <f>I10/'סכום נכסי הקרן'!$C$41</f>
        <v>5.5403661244076252E-2</v>
      </c>
    </row>
    <row r="11" spans="1:11">
      <c r="A11" s="61" t="s">
        <v>3297</v>
      </c>
      <c r="B11" s="58">
        <v>30011000</v>
      </c>
      <c r="C11" s="58">
        <v>11</v>
      </c>
      <c r="D11" s="58" t="s">
        <v>299</v>
      </c>
      <c r="E11" s="58" t="s">
        <v>300</v>
      </c>
      <c r="F11" s="70" t="s">
        <v>137</v>
      </c>
      <c r="G11" s="135" t="s">
        <v>3885</v>
      </c>
      <c r="H11" s="136" t="s">
        <v>3885</v>
      </c>
      <c r="I11" s="67">
        <v>406427.96619097103</v>
      </c>
      <c r="J11" s="68">
        <f t="shared" si="0"/>
        <v>6.3602566748460279E-2</v>
      </c>
      <c r="K11" s="68">
        <f>I11/'סכום נכסי הקרן'!$C$41</f>
        <v>6.4857306359709394E-3</v>
      </c>
    </row>
    <row r="12" spans="1:11">
      <c r="A12" s="61" t="s">
        <v>3297</v>
      </c>
      <c r="B12" s="58">
        <v>30111000</v>
      </c>
      <c r="C12" s="58">
        <v>11</v>
      </c>
      <c r="D12" s="58" t="s">
        <v>299</v>
      </c>
      <c r="E12" s="58" t="s">
        <v>300</v>
      </c>
      <c r="F12" s="70" t="s">
        <v>137</v>
      </c>
      <c r="G12" s="135" t="s">
        <v>3885</v>
      </c>
      <c r="H12" s="136" t="s">
        <v>3885</v>
      </c>
      <c r="I12" s="67">
        <v>-435.69092999999998</v>
      </c>
      <c r="J12" s="68">
        <f t="shared" si="0"/>
        <v>-6.8181975066162039E-5</v>
      </c>
      <c r="K12" s="68">
        <f>I12/'סכום נכסי הקרן'!$C$41</f>
        <v>-6.9527056393257758E-6</v>
      </c>
    </row>
    <row r="13" spans="1:11">
      <c r="A13" s="61" t="s">
        <v>3298</v>
      </c>
      <c r="B13" s="58">
        <v>30012000</v>
      </c>
      <c r="C13" s="58">
        <v>12</v>
      </c>
      <c r="D13" s="58" t="s">
        <v>299</v>
      </c>
      <c r="E13" s="58" t="s">
        <v>300</v>
      </c>
      <c r="F13" s="70" t="s">
        <v>137</v>
      </c>
      <c r="G13" s="135" t="s">
        <v>3885</v>
      </c>
      <c r="H13" s="136" t="s">
        <v>3885</v>
      </c>
      <c r="I13" s="67">
        <v>412880.074997066</v>
      </c>
      <c r="J13" s="68">
        <f t="shared" si="0"/>
        <v>6.4612267642948334E-2</v>
      </c>
      <c r="K13" s="68">
        <f>I13/'סכום נכסי הקרן'!$C$41</f>
        <v>6.5886926445711189E-3</v>
      </c>
    </row>
    <row r="14" spans="1:11">
      <c r="A14" s="61" t="s">
        <v>3298</v>
      </c>
      <c r="B14" s="58">
        <v>30112000</v>
      </c>
      <c r="C14" s="58">
        <v>12</v>
      </c>
      <c r="D14" s="58" t="s">
        <v>299</v>
      </c>
      <c r="E14" s="58" t="s">
        <v>300</v>
      </c>
      <c r="F14" s="70" t="s">
        <v>137</v>
      </c>
      <c r="G14" s="135" t="s">
        <v>3885</v>
      </c>
      <c r="H14" s="136" t="s">
        <v>3885</v>
      </c>
      <c r="I14" s="67">
        <v>801328.39602999995</v>
      </c>
      <c r="J14" s="68">
        <f t="shared" si="0"/>
        <v>0.12540117077471655</v>
      </c>
      <c r="K14" s="68">
        <f>I14/'סכום נכסי הקרן'!$C$41</f>
        <v>1.2787506175604021E-2</v>
      </c>
    </row>
    <row r="15" spans="1:11">
      <c r="A15" s="61" t="s">
        <v>3299</v>
      </c>
      <c r="B15" s="58">
        <v>34810000</v>
      </c>
      <c r="C15" s="58">
        <v>10</v>
      </c>
      <c r="D15" s="58" t="s">
        <v>299</v>
      </c>
      <c r="E15" s="58" t="s">
        <v>300</v>
      </c>
      <c r="F15" s="70" t="s">
        <v>137</v>
      </c>
      <c r="G15" s="135" t="s">
        <v>3885</v>
      </c>
      <c r="H15" s="136" t="s">
        <v>3885</v>
      </c>
      <c r="I15" s="67">
        <v>86126.694430176009</v>
      </c>
      <c r="J15" s="68">
        <f t="shared" si="0"/>
        <v>1.3478105069043364E-2</v>
      </c>
      <c r="K15" s="68">
        <f>I15/'סכום נכסי הקרן'!$C$41</f>
        <v>1.3743998619874245E-3</v>
      </c>
    </row>
    <row r="16" spans="1:11">
      <c r="A16" s="61" t="s">
        <v>3299</v>
      </c>
      <c r="B16" s="58">
        <v>34110000</v>
      </c>
      <c r="C16" s="58">
        <v>10</v>
      </c>
      <c r="D16" s="58" t="s">
        <v>299</v>
      </c>
      <c r="E16" s="58" t="s">
        <v>300</v>
      </c>
      <c r="F16" s="70" t="s">
        <v>137</v>
      </c>
      <c r="G16" s="135" t="s">
        <v>3885</v>
      </c>
      <c r="H16" s="136" t="s">
        <v>3885</v>
      </c>
      <c r="I16" s="67">
        <v>492721.52103117201</v>
      </c>
      <c r="J16" s="68">
        <f t="shared" si="0"/>
        <v>7.7106784071701476E-2</v>
      </c>
      <c r="K16" s="68">
        <f>I16/'סכום נכסי הקרן'!$C$41</f>
        <v>7.8627932371477267E-3</v>
      </c>
    </row>
    <row r="17" spans="1:11">
      <c r="A17" s="61" t="s">
        <v>3299</v>
      </c>
      <c r="B17" s="58">
        <v>30110000</v>
      </c>
      <c r="C17" s="58">
        <v>10</v>
      </c>
      <c r="D17" s="58" t="s">
        <v>299</v>
      </c>
      <c r="E17" s="58" t="s">
        <v>300</v>
      </c>
      <c r="F17" s="70" t="s">
        <v>137</v>
      </c>
      <c r="G17" s="135" t="s">
        <v>3885</v>
      </c>
      <c r="H17" s="136" t="s">
        <v>3885</v>
      </c>
      <c r="I17" s="67">
        <v>1185923.70053</v>
      </c>
      <c r="J17" s="68">
        <f t="shared" si="0"/>
        <v>0.18558710914617177</v>
      </c>
      <c r="K17" s="68">
        <f>I17/'סכום נכסי הקרן'!$C$41</f>
        <v>1.8924833712937343E-2</v>
      </c>
    </row>
    <row r="18" spans="1:11">
      <c r="A18" s="61" t="s">
        <v>3300</v>
      </c>
      <c r="B18" s="58">
        <v>30120000</v>
      </c>
      <c r="C18" s="58">
        <v>20</v>
      </c>
      <c r="D18" s="58" t="s">
        <v>299</v>
      </c>
      <c r="E18" s="58" t="s">
        <v>300</v>
      </c>
      <c r="F18" s="70" t="s">
        <v>137</v>
      </c>
      <c r="G18" s="135" t="s">
        <v>3885</v>
      </c>
      <c r="H18" s="136" t="s">
        <v>3885</v>
      </c>
      <c r="I18" s="67">
        <v>86877.588219383018</v>
      </c>
      <c r="J18" s="68">
        <f t="shared" si="0"/>
        <v>1.3595613647000331E-2</v>
      </c>
      <c r="K18" s="68">
        <f>I18/'סכום נכסי הקרן'!$C$41</f>
        <v>1.3863825385208889E-3</v>
      </c>
    </row>
    <row r="19" spans="1:11">
      <c r="A19" s="61" t="s">
        <v>3301</v>
      </c>
      <c r="B19" s="58">
        <v>30026000</v>
      </c>
      <c r="C19" s="58">
        <v>26</v>
      </c>
      <c r="D19" s="58" t="s">
        <v>299</v>
      </c>
      <c r="E19" s="58" t="s">
        <v>300</v>
      </c>
      <c r="F19" s="70" t="s">
        <v>137</v>
      </c>
      <c r="G19" s="135" t="s">
        <v>3885</v>
      </c>
      <c r="H19" s="136" t="s">
        <v>3885</v>
      </c>
      <c r="I19" s="67">
        <v>17.241820000000001</v>
      </c>
      <c r="J19" s="68">
        <f t="shared" si="0"/>
        <v>2.6982001698664096E-6</v>
      </c>
      <c r="K19" s="68">
        <f>I19/'סכום נכסי הקרן'!$C$41</f>
        <v>2.7514297611437529E-7</v>
      </c>
    </row>
    <row r="20" spans="1:11">
      <c r="A20" s="137" t="s">
        <v>3885</v>
      </c>
      <c r="B20" s="135" t="s">
        <v>3885</v>
      </c>
      <c r="C20" s="135" t="s">
        <v>3885</v>
      </c>
      <c r="D20" s="135" t="s">
        <v>3885</v>
      </c>
      <c r="E20" s="135" t="s">
        <v>3885</v>
      </c>
      <c r="F20" s="135" t="s">
        <v>3885</v>
      </c>
      <c r="G20" s="135" t="s">
        <v>3885</v>
      </c>
      <c r="H20" s="135" t="s">
        <v>3885</v>
      </c>
      <c r="I20" s="135" t="s">
        <v>3885</v>
      </c>
      <c r="J20" s="135" t="s">
        <v>3885</v>
      </c>
      <c r="K20" s="135" t="s">
        <v>3885</v>
      </c>
    </row>
    <row r="21" spans="1:11">
      <c r="A21" s="74" t="s">
        <v>46</v>
      </c>
      <c r="B21" s="134" t="s">
        <v>3885</v>
      </c>
      <c r="C21" s="134" t="s">
        <v>3885</v>
      </c>
      <c r="D21" s="134" t="s">
        <v>3885</v>
      </c>
      <c r="E21" s="134" t="s">
        <v>3885</v>
      </c>
      <c r="F21" s="134" t="s">
        <v>3885</v>
      </c>
      <c r="G21" s="134" t="s">
        <v>3885</v>
      </c>
      <c r="H21" s="134" t="s">
        <v>3885</v>
      </c>
      <c r="I21" s="64">
        <f>SUM(I22:I58)</f>
        <v>2565908.565939331</v>
      </c>
      <c r="J21" s="65">
        <f t="shared" si="0"/>
        <v>0.40154316240856119</v>
      </c>
      <c r="K21" s="65">
        <f>I21/'סכום נכסי הקרן'!$C$41</f>
        <v>4.0946473125802046E-2</v>
      </c>
    </row>
    <row r="22" spans="1:11">
      <c r="A22" s="61" t="s">
        <v>3297</v>
      </c>
      <c r="B22" s="58">
        <v>32011000</v>
      </c>
      <c r="C22" s="58">
        <v>11</v>
      </c>
      <c r="D22" s="58" t="s">
        <v>299</v>
      </c>
      <c r="E22" s="58" t="s">
        <v>300</v>
      </c>
      <c r="F22" s="70" t="s">
        <v>138</v>
      </c>
      <c r="G22" s="135" t="s">
        <v>3885</v>
      </c>
      <c r="H22" s="136" t="s">
        <v>3885</v>
      </c>
      <c r="I22" s="67">
        <v>21961.392257305997</v>
      </c>
      <c r="J22" s="68">
        <f t="shared" si="0"/>
        <v>3.4367736305776241E-3</v>
      </c>
      <c r="K22" s="68">
        <f>I22/'סכום נכסי הקרן'!$C$41</f>
        <v>3.5045736617656198E-4</v>
      </c>
    </row>
    <row r="23" spans="1:11">
      <c r="A23" s="61" t="s">
        <v>3297</v>
      </c>
      <c r="B23" s="58">
        <v>31211000</v>
      </c>
      <c r="C23" s="58">
        <v>11</v>
      </c>
      <c r="D23" s="58" t="s">
        <v>299</v>
      </c>
      <c r="E23" s="58" t="s">
        <v>300</v>
      </c>
      <c r="F23" s="70" t="s">
        <v>140</v>
      </c>
      <c r="G23" s="135" t="s">
        <v>3885</v>
      </c>
      <c r="H23" s="136" t="s">
        <v>3885</v>
      </c>
      <c r="I23" s="67">
        <v>426.668145127</v>
      </c>
      <c r="J23" s="68">
        <f t="shared" si="0"/>
        <v>6.6769984935363978E-5</v>
      </c>
      <c r="K23" s="68">
        <f>I23/'סכום נכסי הקרן'!$C$41</f>
        <v>6.8087210783689287E-6</v>
      </c>
    </row>
    <row r="24" spans="1:11">
      <c r="A24" s="61" t="s">
        <v>3297</v>
      </c>
      <c r="B24" s="58">
        <v>30211000</v>
      </c>
      <c r="C24" s="58">
        <v>11</v>
      </c>
      <c r="D24" s="58" t="s">
        <v>299</v>
      </c>
      <c r="E24" s="58" t="s">
        <v>300</v>
      </c>
      <c r="F24" s="70" t="s">
        <v>139</v>
      </c>
      <c r="G24" s="135" t="s">
        <v>3885</v>
      </c>
      <c r="H24" s="136" t="s">
        <v>3885</v>
      </c>
      <c r="I24" s="67">
        <v>115.32128281600001</v>
      </c>
      <c r="J24" s="68">
        <f t="shared" si="0"/>
        <v>1.8046813206688359E-5</v>
      </c>
      <c r="K24" s="68">
        <f>I24/'סכום נכסי הקרן'!$C$41</f>
        <v>1.8402837382203159E-6</v>
      </c>
    </row>
    <row r="25" spans="1:11">
      <c r="A25" s="61" t="s">
        <v>3297</v>
      </c>
      <c r="B25" s="58">
        <v>30311000</v>
      </c>
      <c r="C25" s="58">
        <v>11</v>
      </c>
      <c r="D25" s="58" t="s">
        <v>299</v>
      </c>
      <c r="E25" s="58" t="s">
        <v>300</v>
      </c>
      <c r="F25" s="70" t="s">
        <v>136</v>
      </c>
      <c r="G25" s="135" t="s">
        <v>3885</v>
      </c>
      <c r="H25" s="136" t="s">
        <v>3885</v>
      </c>
      <c r="I25" s="67">
        <v>516670.30115919601</v>
      </c>
      <c r="J25" s="68">
        <f t="shared" si="0"/>
        <v>8.0854567229716567E-2</v>
      </c>
      <c r="K25" s="68">
        <f>I25/'סכום נכסי הקרן'!$C$41</f>
        <v>8.2449651098811926E-3</v>
      </c>
    </row>
    <row r="26" spans="1:11">
      <c r="A26" s="61" t="s">
        <v>3298</v>
      </c>
      <c r="B26" s="58">
        <v>32012000</v>
      </c>
      <c r="C26" s="58">
        <v>12</v>
      </c>
      <c r="D26" s="58" t="s">
        <v>299</v>
      </c>
      <c r="E26" s="58" t="s">
        <v>300</v>
      </c>
      <c r="F26" s="70" t="s">
        <v>138</v>
      </c>
      <c r="G26" s="135" t="s">
        <v>3885</v>
      </c>
      <c r="H26" s="136" t="s">
        <v>3885</v>
      </c>
      <c r="I26" s="67">
        <v>24802.449994871997</v>
      </c>
      <c r="J26" s="68">
        <f t="shared" si="0"/>
        <v>3.8813753298240412E-3</v>
      </c>
      <c r="K26" s="68">
        <f>I26/'סכום נכסי הקרן'!$C$41</f>
        <v>3.9579463806704011E-4</v>
      </c>
    </row>
    <row r="27" spans="1:11">
      <c r="A27" s="61" t="s">
        <v>3298</v>
      </c>
      <c r="B27" s="58">
        <v>31212000</v>
      </c>
      <c r="C27" s="58">
        <v>12</v>
      </c>
      <c r="D27" s="58" t="s">
        <v>299</v>
      </c>
      <c r="E27" s="58" t="s">
        <v>300</v>
      </c>
      <c r="F27" s="70" t="s">
        <v>140</v>
      </c>
      <c r="G27" s="135" t="s">
        <v>3885</v>
      </c>
      <c r="H27" s="136" t="s">
        <v>3885</v>
      </c>
      <c r="I27" s="67">
        <v>229.33248999999998</v>
      </c>
      <c r="J27" s="68">
        <f t="shared" si="0"/>
        <v>3.5888610568599294E-5</v>
      </c>
      <c r="K27" s="68">
        <f>I27/'סכום נכסי הקרן'!$C$41</f>
        <v>3.659661440516152E-6</v>
      </c>
    </row>
    <row r="28" spans="1:11">
      <c r="A28" s="61" t="s">
        <v>3298</v>
      </c>
      <c r="B28" s="58">
        <v>30312000</v>
      </c>
      <c r="C28" s="58">
        <v>12</v>
      </c>
      <c r="D28" s="58" t="s">
        <v>299</v>
      </c>
      <c r="E28" s="58" t="s">
        <v>300</v>
      </c>
      <c r="F28" s="70" t="s">
        <v>136</v>
      </c>
      <c r="G28" s="135" t="s">
        <v>3885</v>
      </c>
      <c r="H28" s="136" t="s">
        <v>3885</v>
      </c>
      <c r="I28" s="67">
        <v>508690.68657365697</v>
      </c>
      <c r="J28" s="68">
        <f t="shared" si="0"/>
        <v>7.9605824496630964E-2</v>
      </c>
      <c r="K28" s="68">
        <f>I28/'סכום נכסי הקרן'!$C$41</f>
        <v>8.1176273401265559E-3</v>
      </c>
    </row>
    <row r="29" spans="1:11">
      <c r="A29" s="61" t="s">
        <v>3298</v>
      </c>
      <c r="B29" s="58">
        <v>30212000</v>
      </c>
      <c r="C29" s="58">
        <v>12</v>
      </c>
      <c r="D29" s="58" t="s">
        <v>299</v>
      </c>
      <c r="E29" s="58" t="s">
        <v>300</v>
      </c>
      <c r="F29" s="70" t="s">
        <v>139</v>
      </c>
      <c r="G29" s="135" t="s">
        <v>3885</v>
      </c>
      <c r="H29" s="136" t="s">
        <v>3885</v>
      </c>
      <c r="I29" s="67">
        <v>38380.423684351001</v>
      </c>
      <c r="J29" s="68">
        <f t="shared" si="0"/>
        <v>6.0062142920330125E-3</v>
      </c>
      <c r="K29" s="68">
        <f>I29/'סכום נכסי הקרן'!$C$41</f>
        <v>6.1247037708565518E-4</v>
      </c>
    </row>
    <row r="30" spans="1:11">
      <c r="A30" s="61" t="s">
        <v>3298</v>
      </c>
      <c r="B30" s="58">
        <v>31712000</v>
      </c>
      <c r="C30" s="58">
        <v>12</v>
      </c>
      <c r="D30" s="58" t="s">
        <v>299</v>
      </c>
      <c r="E30" s="58" t="s">
        <v>300</v>
      </c>
      <c r="F30" s="70" t="s">
        <v>145</v>
      </c>
      <c r="G30" s="135" t="s">
        <v>3885</v>
      </c>
      <c r="H30" s="136" t="s">
        <v>3885</v>
      </c>
      <c r="I30" s="67">
        <v>54.035479356000003</v>
      </c>
      <c r="J30" s="68">
        <f t="shared" si="0"/>
        <v>8.4560991575815123E-6</v>
      </c>
      <c r="K30" s="68">
        <f>I30/'סכום נכסי הקרן'!$C$41</f>
        <v>8.6229195095278385E-7</v>
      </c>
    </row>
    <row r="31" spans="1:11">
      <c r="A31" s="61" t="s">
        <v>3298</v>
      </c>
      <c r="B31" s="58">
        <v>31112000</v>
      </c>
      <c r="C31" s="58">
        <v>12</v>
      </c>
      <c r="D31" s="58" t="s">
        <v>299</v>
      </c>
      <c r="E31" s="58" t="s">
        <v>300</v>
      </c>
      <c r="F31" s="70" t="s">
        <v>144</v>
      </c>
      <c r="G31" s="135" t="s">
        <v>3885</v>
      </c>
      <c r="H31" s="136" t="s">
        <v>3885</v>
      </c>
      <c r="I31" s="67">
        <v>285.66069777999996</v>
      </c>
      <c r="J31" s="68">
        <f t="shared" si="0"/>
        <v>4.4703502488377271E-5</v>
      </c>
      <c r="K31" s="68">
        <f>I31/'סכום נכסי הקרן'!$C$41</f>
        <v>4.5585404873788445E-6</v>
      </c>
    </row>
    <row r="32" spans="1:11">
      <c r="A32" s="61" t="s">
        <v>3298</v>
      </c>
      <c r="B32" s="58">
        <v>31012000</v>
      </c>
      <c r="C32" s="58">
        <v>12</v>
      </c>
      <c r="D32" s="58" t="s">
        <v>299</v>
      </c>
      <c r="E32" s="58" t="s">
        <v>300</v>
      </c>
      <c r="F32" s="70" t="s">
        <v>143</v>
      </c>
      <c r="G32" s="135" t="s">
        <v>3885</v>
      </c>
      <c r="H32" s="136" t="s">
        <v>3885</v>
      </c>
      <c r="I32" s="67">
        <v>0.15777000000000002</v>
      </c>
      <c r="J32" s="68">
        <f t="shared" si="0"/>
        <v>2.4689681298135784E-8</v>
      </c>
      <c r="K32" s="68">
        <f>I32/'סכום נכסי הקרן'!$C$41</f>
        <v>2.5176754740256538E-9</v>
      </c>
    </row>
    <row r="33" spans="1:11">
      <c r="A33" s="61" t="s">
        <v>3299</v>
      </c>
      <c r="B33" s="58">
        <v>32610000</v>
      </c>
      <c r="C33" s="58">
        <v>10</v>
      </c>
      <c r="D33" s="58" t="s">
        <v>299</v>
      </c>
      <c r="E33" s="58" t="s">
        <v>300</v>
      </c>
      <c r="F33" s="70" t="s">
        <v>141</v>
      </c>
      <c r="G33" s="135" t="s">
        <v>3885</v>
      </c>
      <c r="H33" s="136" t="s">
        <v>3885</v>
      </c>
      <c r="I33" s="67">
        <v>1.5536168880000001</v>
      </c>
      <c r="J33" s="68">
        <f t="shared" si="0"/>
        <v>2.431280080124327E-7</v>
      </c>
      <c r="K33" s="68">
        <f>I33/'סכום נכסי הקרן'!$C$41</f>
        <v>2.4792439214994361E-8</v>
      </c>
    </row>
    <row r="34" spans="1:11">
      <c r="A34" s="61" t="s">
        <v>3299</v>
      </c>
      <c r="B34" s="58">
        <v>34510000</v>
      </c>
      <c r="C34" s="58">
        <v>10</v>
      </c>
      <c r="D34" s="58" t="s">
        <v>299</v>
      </c>
      <c r="E34" s="58" t="s">
        <v>300</v>
      </c>
      <c r="F34" s="70" t="s">
        <v>138</v>
      </c>
      <c r="G34" s="135" t="s">
        <v>3885</v>
      </c>
      <c r="H34" s="136" t="s">
        <v>3885</v>
      </c>
      <c r="I34" s="67">
        <v>75879.418753268998</v>
      </c>
      <c r="J34" s="68">
        <f t="shared" si="0"/>
        <v>1.1874492401001451E-2</v>
      </c>
      <c r="K34" s="68">
        <f>I34/'סכום נכסי הקרן'!$C$41</f>
        <v>1.2108750179275374E-3</v>
      </c>
    </row>
    <row r="35" spans="1:11">
      <c r="A35" s="61" t="s">
        <v>3299</v>
      </c>
      <c r="B35" s="58">
        <v>30310000</v>
      </c>
      <c r="C35" s="58">
        <v>10</v>
      </c>
      <c r="D35" s="58" t="s">
        <v>299</v>
      </c>
      <c r="E35" s="58" t="s">
        <v>300</v>
      </c>
      <c r="F35" s="70" t="s">
        <v>136</v>
      </c>
      <c r="G35" s="135" t="s">
        <v>3885</v>
      </c>
      <c r="H35" s="136" t="s">
        <v>3885</v>
      </c>
      <c r="I35" s="67">
        <v>102644.60539</v>
      </c>
      <c r="J35" s="68">
        <f t="shared" si="0"/>
        <v>1.6063019547772138E-2</v>
      </c>
      <c r="K35" s="68">
        <f>I35/'סכום נכסי הקרן'!$C$41</f>
        <v>1.6379907810828698E-3</v>
      </c>
    </row>
    <row r="36" spans="1:11">
      <c r="A36" s="61" t="s">
        <v>3299</v>
      </c>
      <c r="B36" s="58">
        <v>32010000</v>
      </c>
      <c r="C36" s="58">
        <v>10</v>
      </c>
      <c r="D36" s="58" t="s">
        <v>299</v>
      </c>
      <c r="E36" s="58" t="s">
        <v>300</v>
      </c>
      <c r="F36" s="70" t="s">
        <v>138</v>
      </c>
      <c r="G36" s="135" t="s">
        <v>3885</v>
      </c>
      <c r="H36" s="136" t="s">
        <v>3885</v>
      </c>
      <c r="I36" s="67">
        <v>422.72464000000002</v>
      </c>
      <c r="J36" s="68">
        <f t="shared" si="0"/>
        <v>6.6152859469285549E-5</v>
      </c>
      <c r="K36" s="68">
        <f>I36/'סכום נכסי הקרן'!$C$41</f>
        <v>6.7457910781157613E-6</v>
      </c>
    </row>
    <row r="37" spans="1:11">
      <c r="A37" s="61" t="s">
        <v>3299</v>
      </c>
      <c r="B37" s="58">
        <v>33810000</v>
      </c>
      <c r="C37" s="58">
        <v>10</v>
      </c>
      <c r="D37" s="58" t="s">
        <v>299</v>
      </c>
      <c r="E37" s="58" t="s">
        <v>300</v>
      </c>
      <c r="F37" s="70" t="s">
        <v>139</v>
      </c>
      <c r="G37" s="135" t="s">
        <v>3885</v>
      </c>
      <c r="H37" s="136" t="s">
        <v>3885</v>
      </c>
      <c r="I37" s="67">
        <v>1235.1201819979999</v>
      </c>
      <c r="J37" s="68">
        <f t="shared" si="0"/>
        <v>1.9328594573382821E-4</v>
      </c>
      <c r="K37" s="68">
        <f>I37/'סכום נכסי הקרן'!$C$41</f>
        <v>1.9709905493379385E-5</v>
      </c>
    </row>
    <row r="38" spans="1:11">
      <c r="A38" s="61" t="s">
        <v>3299</v>
      </c>
      <c r="B38" s="58">
        <v>31110000</v>
      </c>
      <c r="C38" s="58">
        <v>10</v>
      </c>
      <c r="D38" s="58" t="s">
        <v>299</v>
      </c>
      <c r="E38" s="58" t="s">
        <v>300</v>
      </c>
      <c r="F38" s="70" t="s">
        <v>144</v>
      </c>
      <c r="G38" s="135" t="s">
        <v>3885</v>
      </c>
      <c r="H38" s="136" t="s">
        <v>3885</v>
      </c>
      <c r="I38" s="67">
        <v>14.72584</v>
      </c>
      <c r="J38" s="68">
        <f t="shared" si="0"/>
        <v>2.3044704091230259E-6</v>
      </c>
      <c r="K38" s="68">
        <f>I38/'סכום נכסי הקרן'!$C$41</f>
        <v>2.3499325728862221E-7</v>
      </c>
    </row>
    <row r="39" spans="1:11">
      <c r="A39" s="61" t="s">
        <v>3299</v>
      </c>
      <c r="B39" s="58">
        <v>34610000</v>
      </c>
      <c r="C39" s="58">
        <v>10</v>
      </c>
      <c r="D39" s="58" t="s">
        <v>299</v>
      </c>
      <c r="E39" s="58" t="s">
        <v>300</v>
      </c>
      <c r="F39" s="70" t="s">
        <v>140</v>
      </c>
      <c r="G39" s="135" t="s">
        <v>3885</v>
      </c>
      <c r="H39" s="136" t="s">
        <v>3885</v>
      </c>
      <c r="I39" s="67">
        <v>2236.3200110300004</v>
      </c>
      <c r="J39" s="68">
        <f t="shared" si="0"/>
        <v>3.4996531883738481E-4</v>
      </c>
      <c r="K39" s="68">
        <f>I39/'סכום נכסי הקרן'!$C$41</f>
        <v>3.5686936957869117E-5</v>
      </c>
    </row>
    <row r="40" spans="1:11">
      <c r="A40" s="61" t="s">
        <v>3299</v>
      </c>
      <c r="B40" s="58">
        <v>31710000</v>
      </c>
      <c r="C40" s="58">
        <v>10</v>
      </c>
      <c r="D40" s="58" t="s">
        <v>299</v>
      </c>
      <c r="E40" s="58" t="s">
        <v>300</v>
      </c>
      <c r="F40" s="70" t="s">
        <v>145</v>
      </c>
      <c r="G40" s="135" t="s">
        <v>3885</v>
      </c>
      <c r="H40" s="136" t="s">
        <v>3885</v>
      </c>
      <c r="I40" s="67">
        <v>29918.136312601</v>
      </c>
      <c r="J40" s="68">
        <f t="shared" si="0"/>
        <v>4.6819373175654554E-3</v>
      </c>
      <c r="K40" s="68">
        <f>I40/'סכום נכסי הקרן'!$C$41</f>
        <v>4.7743017064582515E-4</v>
      </c>
    </row>
    <row r="41" spans="1:11">
      <c r="A41" s="61" t="s">
        <v>3299</v>
      </c>
      <c r="B41" s="58">
        <v>30710000</v>
      </c>
      <c r="C41" s="58">
        <v>10</v>
      </c>
      <c r="D41" s="58" t="s">
        <v>299</v>
      </c>
      <c r="E41" s="58" t="s">
        <v>300</v>
      </c>
      <c r="F41" s="70" t="s">
        <v>3292</v>
      </c>
      <c r="G41" s="135" t="s">
        <v>3885</v>
      </c>
      <c r="H41" s="136" t="s">
        <v>3885</v>
      </c>
      <c r="I41" s="67">
        <v>5.6823608459999999</v>
      </c>
      <c r="J41" s="68">
        <f t="shared" si="0"/>
        <v>8.8924179697499653E-7</v>
      </c>
      <c r="K41" s="68">
        <f>I41/'סכום נכסי הקרן'!$C$41</f>
        <v>9.0678459380984101E-8</v>
      </c>
    </row>
    <row r="42" spans="1:11">
      <c r="A42" s="61" t="s">
        <v>3299</v>
      </c>
      <c r="B42" s="58">
        <v>30210000</v>
      </c>
      <c r="C42" s="58">
        <v>10</v>
      </c>
      <c r="D42" s="58" t="s">
        <v>299</v>
      </c>
      <c r="E42" s="58" t="s">
        <v>300</v>
      </c>
      <c r="F42" s="70" t="s">
        <v>139</v>
      </c>
      <c r="G42" s="135" t="s">
        <v>3885</v>
      </c>
      <c r="H42" s="136" t="s">
        <v>3885</v>
      </c>
      <c r="I42" s="67">
        <v>-133.51439000000002</v>
      </c>
      <c r="J42" s="68">
        <f t="shared" si="0"/>
        <v>-2.0893881839481569E-5</v>
      </c>
      <c r="K42" s="68">
        <f>I42/'סכום נכסי הקרן'!$C$41</f>
        <v>-2.1306072455631362E-6</v>
      </c>
    </row>
    <row r="43" spans="1:11">
      <c r="A43" s="61" t="s">
        <v>3299</v>
      </c>
      <c r="B43" s="58">
        <v>34710000</v>
      </c>
      <c r="C43" s="58">
        <v>10</v>
      </c>
      <c r="D43" s="58" t="s">
        <v>299</v>
      </c>
      <c r="E43" s="58" t="s">
        <v>300</v>
      </c>
      <c r="F43" s="70" t="s">
        <v>144</v>
      </c>
      <c r="G43" s="135" t="s">
        <v>3885</v>
      </c>
      <c r="H43" s="136" t="s">
        <v>3885</v>
      </c>
      <c r="I43" s="67">
        <v>45.547036488000003</v>
      </c>
      <c r="J43" s="68">
        <f t="shared" si="0"/>
        <v>7.127729067397361E-6</v>
      </c>
      <c r="K43" s="68">
        <f>I43/'סכום נכסי הקרן'!$C$41</f>
        <v>7.2683435811871165E-7</v>
      </c>
    </row>
    <row r="44" spans="1:11">
      <c r="A44" s="61" t="s">
        <v>3299</v>
      </c>
      <c r="B44" s="58">
        <v>31410000</v>
      </c>
      <c r="C44" s="58">
        <v>10</v>
      </c>
      <c r="D44" s="58" t="s">
        <v>299</v>
      </c>
      <c r="E44" s="58" t="s">
        <v>300</v>
      </c>
      <c r="F44" s="70" t="s">
        <v>136</v>
      </c>
      <c r="G44" s="135" t="s">
        <v>3885</v>
      </c>
      <c r="H44" s="136" t="s">
        <v>3885</v>
      </c>
      <c r="I44" s="67">
        <v>6518.235155677</v>
      </c>
      <c r="J44" s="68">
        <f t="shared" si="0"/>
        <v>1.0200491133927209E-3</v>
      </c>
      <c r="K44" s="68">
        <f>I44/'סכום נכסי הקרן'!$C$41</f>
        <v>1.0401724526449749E-4</v>
      </c>
    </row>
    <row r="45" spans="1:11">
      <c r="A45" s="61" t="s">
        <v>3299</v>
      </c>
      <c r="B45" s="58">
        <v>30910000</v>
      </c>
      <c r="C45" s="58">
        <v>10</v>
      </c>
      <c r="D45" s="58" t="s">
        <v>299</v>
      </c>
      <c r="E45" s="58" t="s">
        <v>300</v>
      </c>
      <c r="F45" s="70" t="s">
        <v>3294</v>
      </c>
      <c r="G45" s="135" t="s">
        <v>3885</v>
      </c>
      <c r="H45" s="136" t="s">
        <v>3885</v>
      </c>
      <c r="I45" s="67">
        <v>26.496821561000004</v>
      </c>
      <c r="J45" s="68">
        <f t="shared" si="0"/>
        <v>4.1465302640214406E-6</v>
      </c>
      <c r="K45" s="68">
        <f>I45/'סכום נכסי הקרן'!$C$41</f>
        <v>4.2283322421096428E-7</v>
      </c>
    </row>
    <row r="46" spans="1:11">
      <c r="A46" s="61" t="s">
        <v>3299</v>
      </c>
      <c r="B46" s="58">
        <v>34010000</v>
      </c>
      <c r="C46" s="58">
        <v>10</v>
      </c>
      <c r="D46" s="58" t="s">
        <v>299</v>
      </c>
      <c r="E46" s="58" t="s">
        <v>300</v>
      </c>
      <c r="F46" s="70" t="s">
        <v>136</v>
      </c>
      <c r="G46" s="135" t="s">
        <v>3885</v>
      </c>
      <c r="H46" s="136" t="s">
        <v>3885</v>
      </c>
      <c r="I46" s="67">
        <v>544035.43933748303</v>
      </c>
      <c r="J46" s="68">
        <f t="shared" si="0"/>
        <v>8.5136981759103364E-2</v>
      </c>
      <c r="K46" s="68">
        <f>I46/'סכום נכסי הקרן'!$C$41</f>
        <v>8.6816548305809222E-3</v>
      </c>
    </row>
    <row r="47" spans="1:11">
      <c r="A47" s="61" t="s">
        <v>3299</v>
      </c>
      <c r="B47" s="58">
        <v>30810000</v>
      </c>
      <c r="C47" s="58">
        <v>10</v>
      </c>
      <c r="D47" s="58" t="s">
        <v>299</v>
      </c>
      <c r="E47" s="58" t="s">
        <v>300</v>
      </c>
      <c r="F47" s="70" t="s">
        <v>142</v>
      </c>
      <c r="G47" s="135" t="s">
        <v>3885</v>
      </c>
      <c r="H47" s="136" t="s">
        <v>3885</v>
      </c>
      <c r="I47" s="67">
        <v>0.24767722599999997</v>
      </c>
      <c r="J47" s="68">
        <f t="shared" si="0"/>
        <v>3.875940783891962E-8</v>
      </c>
      <c r="K47" s="68">
        <f>I47/'סכום נכסי הקרן'!$C$41</f>
        <v>3.9524046230266134E-9</v>
      </c>
    </row>
    <row r="48" spans="1:11">
      <c r="A48" s="61" t="s">
        <v>3300</v>
      </c>
      <c r="B48" s="58">
        <v>33820000</v>
      </c>
      <c r="C48" s="58">
        <v>20</v>
      </c>
      <c r="D48" s="58" t="s">
        <v>299</v>
      </c>
      <c r="E48" s="58" t="s">
        <v>300</v>
      </c>
      <c r="F48" s="70" t="s">
        <v>139</v>
      </c>
      <c r="G48" s="135" t="s">
        <v>3885</v>
      </c>
      <c r="H48" s="136" t="s">
        <v>3885</v>
      </c>
      <c r="I48" s="67">
        <v>9.8055811000000007E-2</v>
      </c>
      <c r="J48" s="68">
        <f t="shared" si="0"/>
        <v>1.5344911726058419E-8</v>
      </c>
      <c r="K48" s="68">
        <f>I48/'סכום נכסי הקרן'!$C$41</f>
        <v>1.5647633291525314E-9</v>
      </c>
    </row>
    <row r="49" spans="1:11">
      <c r="A49" s="61" t="s">
        <v>3300</v>
      </c>
      <c r="B49" s="58">
        <v>30320000</v>
      </c>
      <c r="C49" s="58">
        <v>20</v>
      </c>
      <c r="D49" s="58" t="s">
        <v>299</v>
      </c>
      <c r="E49" s="58" t="s">
        <v>300</v>
      </c>
      <c r="F49" s="70" t="s">
        <v>136</v>
      </c>
      <c r="G49" s="135" t="s">
        <v>3885</v>
      </c>
      <c r="H49" s="136" t="s">
        <v>3885</v>
      </c>
      <c r="I49" s="67">
        <v>84570.575840000005</v>
      </c>
      <c r="J49" s="68">
        <f t="shared" si="0"/>
        <v>1.3234585565629852E-2</v>
      </c>
      <c r="K49" s="68">
        <f>I49/'סכום נכסי הקרן'!$C$41</f>
        <v>1.349567500897474E-3</v>
      </c>
    </row>
    <row r="50" spans="1:11">
      <c r="A50" s="61" t="s">
        <v>3300</v>
      </c>
      <c r="B50" s="58">
        <v>31720000</v>
      </c>
      <c r="C50" s="58">
        <v>20</v>
      </c>
      <c r="D50" s="58" t="s">
        <v>299</v>
      </c>
      <c r="E50" s="58" t="s">
        <v>300</v>
      </c>
      <c r="F50" s="70" t="s">
        <v>145</v>
      </c>
      <c r="G50" s="135" t="s">
        <v>3885</v>
      </c>
      <c r="H50" s="136" t="s">
        <v>3885</v>
      </c>
      <c r="I50" s="67">
        <v>1085.8761448790001</v>
      </c>
      <c r="J50" s="68">
        <f t="shared" si="0"/>
        <v>1.6993050609311546E-4</v>
      </c>
      <c r="K50" s="68">
        <f>I50/'סכום נכסי הקרן'!$C$41</f>
        <v>1.732828635223037E-5</v>
      </c>
    </row>
    <row r="51" spans="1:11">
      <c r="A51" s="61" t="s">
        <v>3300</v>
      </c>
      <c r="B51" s="58">
        <v>32020000</v>
      </c>
      <c r="C51" s="58">
        <v>20</v>
      </c>
      <c r="D51" s="58" t="s">
        <v>299</v>
      </c>
      <c r="E51" s="58" t="s">
        <v>300</v>
      </c>
      <c r="F51" s="70" t="s">
        <v>138</v>
      </c>
      <c r="G51" s="135" t="s">
        <v>3885</v>
      </c>
      <c r="H51" s="136" t="s">
        <v>3885</v>
      </c>
      <c r="I51" s="67">
        <v>3.8239555690000002</v>
      </c>
      <c r="J51" s="68">
        <f t="shared" si="0"/>
        <v>5.9841696328098791E-7</v>
      </c>
      <c r="K51" s="68">
        <f>I51/'סכום נכסי הקרן'!$C$41</f>
        <v>6.1022242186950064E-8</v>
      </c>
    </row>
    <row r="52" spans="1:11">
      <c r="A52" s="61" t="s">
        <v>3300</v>
      </c>
      <c r="B52" s="58">
        <v>34020000</v>
      </c>
      <c r="C52" s="58">
        <v>20</v>
      </c>
      <c r="D52" s="58" t="s">
        <v>299</v>
      </c>
      <c r="E52" s="58" t="s">
        <v>300</v>
      </c>
      <c r="F52" s="70" t="s">
        <v>136</v>
      </c>
      <c r="G52" s="135" t="s">
        <v>3885</v>
      </c>
      <c r="H52" s="136" t="s">
        <v>3885</v>
      </c>
      <c r="I52" s="67">
        <v>605374.03157677012</v>
      </c>
      <c r="J52" s="68">
        <f t="shared" si="0"/>
        <v>9.4735956809266914E-2</v>
      </c>
      <c r="K52" s="68">
        <f>I52/'סכום נכסי הקרן'!$C$41</f>
        <v>9.6604890151034128E-3</v>
      </c>
    </row>
    <row r="53" spans="1:11">
      <c r="A53" s="61" t="s">
        <v>3300</v>
      </c>
      <c r="B53" s="58">
        <v>30820000</v>
      </c>
      <c r="C53" s="58">
        <v>20</v>
      </c>
      <c r="D53" s="58" t="s">
        <v>299</v>
      </c>
      <c r="E53" s="58" t="s">
        <v>300</v>
      </c>
      <c r="F53" s="70" t="s">
        <v>142</v>
      </c>
      <c r="G53" s="135" t="s">
        <v>3885</v>
      </c>
      <c r="H53" s="136" t="s">
        <v>3885</v>
      </c>
      <c r="I53" s="67">
        <v>2.0921000000000001E-4</v>
      </c>
      <c r="J53" s="68">
        <f t="shared" si="0"/>
        <v>3.2739609712765335E-11</v>
      </c>
      <c r="K53" s="68">
        <f>I53/'סכום נכסי הקרן'!$C$41</f>
        <v>3.3385490645934394E-12</v>
      </c>
    </row>
    <row r="54" spans="1:11">
      <c r="A54" s="61" t="s">
        <v>3300</v>
      </c>
      <c r="B54" s="58">
        <v>34520000</v>
      </c>
      <c r="C54" s="58">
        <v>20</v>
      </c>
      <c r="D54" s="58" t="s">
        <v>299</v>
      </c>
      <c r="E54" s="58" t="s">
        <v>300</v>
      </c>
      <c r="F54" s="70" t="s">
        <v>138</v>
      </c>
      <c r="G54" s="135" t="s">
        <v>3885</v>
      </c>
      <c r="H54" s="136" t="s">
        <v>3885</v>
      </c>
      <c r="I54" s="67">
        <v>226.375939351</v>
      </c>
      <c r="J54" s="68">
        <f t="shared" si="0"/>
        <v>3.5425935197707449E-5</v>
      </c>
      <c r="K54" s="68">
        <f>I54/'סכום נכסי הקרן'!$C$41</f>
        <v>3.6124811460577513E-6</v>
      </c>
    </row>
    <row r="55" spans="1:11">
      <c r="A55" s="61" t="s">
        <v>3300</v>
      </c>
      <c r="B55" s="58">
        <v>31120000</v>
      </c>
      <c r="C55" s="58">
        <v>20</v>
      </c>
      <c r="D55" s="58" t="s">
        <v>299</v>
      </c>
      <c r="E55" s="58" t="s">
        <v>300</v>
      </c>
      <c r="F55" s="70" t="s">
        <v>144</v>
      </c>
      <c r="G55" s="135" t="s">
        <v>3885</v>
      </c>
      <c r="H55" s="136" t="s">
        <v>3885</v>
      </c>
      <c r="I55" s="67">
        <v>177.97007411800001</v>
      </c>
      <c r="J55" s="68">
        <f t="shared" si="0"/>
        <v>2.7850823417500308E-5</v>
      </c>
      <c r="K55" s="68">
        <f>I55/'סכום נכסי הקרן'!$C$41</f>
        <v>2.8400259283603748E-6</v>
      </c>
    </row>
    <row r="56" spans="1:11">
      <c r="A56" s="61" t="s">
        <v>3300</v>
      </c>
      <c r="B56" s="58">
        <v>31220000</v>
      </c>
      <c r="C56" s="58">
        <v>20</v>
      </c>
      <c r="D56" s="58" t="s">
        <v>299</v>
      </c>
      <c r="E56" s="58" t="s">
        <v>300</v>
      </c>
      <c r="F56" s="70" t="s">
        <v>140</v>
      </c>
      <c r="G56" s="135" t="s">
        <v>3885</v>
      </c>
      <c r="H56" s="136" t="s">
        <v>3885</v>
      </c>
      <c r="I56" s="67">
        <v>2.6674240950000003</v>
      </c>
      <c r="J56" s="68">
        <f t="shared" si="0"/>
        <v>4.1742949098382623E-7</v>
      </c>
      <c r="K56" s="68">
        <f>I56/'סכום נכסי הקרן'!$C$41</f>
        <v>4.2566446236968844E-8</v>
      </c>
    </row>
    <row r="57" spans="1:11">
      <c r="A57" s="61" t="s">
        <v>3301</v>
      </c>
      <c r="B57" s="58">
        <v>30326000</v>
      </c>
      <c r="C57" s="58">
        <v>26</v>
      </c>
      <c r="D57" s="58" t="s">
        <v>299</v>
      </c>
      <c r="E57" s="58" t="s">
        <v>300</v>
      </c>
      <c r="F57" s="70" t="s">
        <v>136</v>
      </c>
      <c r="G57" s="135" t="s">
        <v>3885</v>
      </c>
      <c r="H57" s="136" t="s">
        <v>3885</v>
      </c>
      <c r="I57" s="67">
        <v>-2.0460000000000002E-2</v>
      </c>
      <c r="J57" s="68">
        <f t="shared" si="0"/>
        <v>-3.2018183391003241E-9</v>
      </c>
      <c r="K57" s="68">
        <f>I57/'סכום נכסי הקרן'!$C$41</f>
        <v>-3.2649832159830684E-10</v>
      </c>
    </row>
    <row r="58" spans="1:11">
      <c r="A58" s="61" t="s">
        <v>3301</v>
      </c>
      <c r="B58" s="58">
        <v>31726000</v>
      </c>
      <c r="C58" s="58">
        <v>26</v>
      </c>
      <c r="D58" s="58" t="s">
        <v>299</v>
      </c>
      <c r="E58" s="58" t="s">
        <v>300</v>
      </c>
      <c r="F58" s="70" t="s">
        <v>145</v>
      </c>
      <c r="G58" s="135" t="s">
        <v>3885</v>
      </c>
      <c r="H58" s="136" t="s">
        <v>3885</v>
      </c>
      <c r="I58" s="67">
        <v>-1.1000000000000001E-3</v>
      </c>
      <c r="J58" s="68">
        <f t="shared" si="0"/>
        <v>-1.7214077091937225E-10</v>
      </c>
      <c r="K58" s="68">
        <f>I58/'סכום נכסי הקרן'!$C$41</f>
        <v>-1.7553673204210043E-11</v>
      </c>
    </row>
    <row r="59" spans="1:11">
      <c r="A59" s="138" t="s">
        <v>3885</v>
      </c>
      <c r="B59" s="135" t="s">
        <v>3885</v>
      </c>
      <c r="C59" s="135" t="s">
        <v>3885</v>
      </c>
      <c r="D59" s="135" t="s">
        <v>3885</v>
      </c>
      <c r="E59" s="135" t="s">
        <v>3885</v>
      </c>
      <c r="F59" s="135" t="s">
        <v>3885</v>
      </c>
      <c r="G59" s="135" t="s">
        <v>3885</v>
      </c>
      <c r="H59" s="136" t="s">
        <v>3885</v>
      </c>
      <c r="I59" s="135" t="s">
        <v>3885</v>
      </c>
      <c r="J59" s="135" t="s">
        <v>3885</v>
      </c>
      <c r="K59" s="135" t="s">
        <v>3885</v>
      </c>
    </row>
    <row r="60" spans="1:11">
      <c r="A60" s="55" t="s">
        <v>193</v>
      </c>
      <c r="B60" s="134" t="s">
        <v>3885</v>
      </c>
      <c r="C60" s="134" t="s">
        <v>3885</v>
      </c>
      <c r="D60" s="134" t="s">
        <v>3885</v>
      </c>
      <c r="E60" s="134" t="s">
        <v>3885</v>
      </c>
      <c r="F60" s="134" t="s">
        <v>3885</v>
      </c>
      <c r="G60" s="134" t="s">
        <v>3885</v>
      </c>
      <c r="H60" s="134" t="s">
        <v>3885</v>
      </c>
      <c r="I60" s="64">
        <f>I61</f>
        <v>352342.878267525</v>
      </c>
      <c r="J60" s="65">
        <f>IFERROR(I60/$I$8,0)</f>
        <v>5.5138704266292977E-2</v>
      </c>
      <c r="K60" s="65">
        <f>I60/'סכום נכסי הקרן'!$C$41</f>
        <v>5.622647037217177E-3</v>
      </c>
    </row>
    <row r="61" spans="1:11">
      <c r="A61" s="74" t="s">
        <v>46</v>
      </c>
      <c r="B61" s="135" t="s">
        <v>3885</v>
      </c>
      <c r="C61" s="135" t="s">
        <v>3885</v>
      </c>
      <c r="D61" s="135" t="s">
        <v>3885</v>
      </c>
      <c r="E61" s="135" t="s">
        <v>3885</v>
      </c>
      <c r="F61" s="135" t="s">
        <v>3885</v>
      </c>
      <c r="G61" s="135" t="s">
        <v>3885</v>
      </c>
      <c r="H61" s="135" t="s">
        <v>3885</v>
      </c>
      <c r="I61" s="64">
        <f>SUM(I62:I64)</f>
        <v>352342.878267525</v>
      </c>
      <c r="J61" s="65">
        <f>IFERROR(I61/$I$8,0)</f>
        <v>5.5138704266292977E-2</v>
      </c>
      <c r="K61" s="65">
        <f>I61/'סכום נכסי הקרן'!$C$41</f>
        <v>5.622647037217177E-3</v>
      </c>
    </row>
    <row r="62" spans="1:11">
      <c r="A62" s="61" t="s">
        <v>3302</v>
      </c>
      <c r="B62" s="58">
        <v>31785000</v>
      </c>
      <c r="C62" s="58">
        <v>85</v>
      </c>
      <c r="D62" s="58" t="s">
        <v>834</v>
      </c>
      <c r="E62" s="58" t="s">
        <v>793</v>
      </c>
      <c r="F62" s="70" t="s">
        <v>145</v>
      </c>
      <c r="G62" s="135" t="s">
        <v>3885</v>
      </c>
      <c r="H62" s="136" t="s">
        <v>3885</v>
      </c>
      <c r="I62" s="67">
        <v>7949.204701013</v>
      </c>
      <c r="J62" s="68">
        <f>IFERROR(I62/$I$8,0)</f>
        <v>1.2439838412984323E-3</v>
      </c>
      <c r="K62" s="68">
        <f>I62/'סכום נכסי הקרן'!$C$41</f>
        <v>1.26852492322684E-4</v>
      </c>
    </row>
    <row r="63" spans="1:11">
      <c r="A63" s="61" t="s">
        <v>3302</v>
      </c>
      <c r="B63" s="58">
        <v>32085000</v>
      </c>
      <c r="C63" s="58">
        <v>85</v>
      </c>
      <c r="D63" s="58" t="s">
        <v>834</v>
      </c>
      <c r="E63" s="58" t="s">
        <v>793</v>
      </c>
      <c r="F63" s="70" t="s">
        <v>138</v>
      </c>
      <c r="G63" s="135" t="s">
        <v>3885</v>
      </c>
      <c r="H63" s="136" t="s">
        <v>3885</v>
      </c>
      <c r="I63" s="67">
        <v>18619.858954587002</v>
      </c>
      <c r="J63" s="68">
        <f>IFERROR(I63/$I$8,0)</f>
        <v>2.9138517044114388E-3</v>
      </c>
      <c r="K63" s="68">
        <f>I63/'סכום נכסי הקרן'!$C$41</f>
        <v>2.9713356290664023E-4</v>
      </c>
    </row>
    <row r="64" spans="1:11">
      <c r="A64" s="61" t="s">
        <v>3302</v>
      </c>
      <c r="B64" s="58">
        <v>30385000</v>
      </c>
      <c r="C64" s="58">
        <v>85</v>
      </c>
      <c r="D64" s="58" t="s">
        <v>834</v>
      </c>
      <c r="E64" s="58" t="s">
        <v>793</v>
      </c>
      <c r="F64" s="70" t="s">
        <v>136</v>
      </c>
      <c r="G64" s="135" t="s">
        <v>3885</v>
      </c>
      <c r="H64" s="136" t="s">
        <v>3885</v>
      </c>
      <c r="I64" s="67">
        <v>325773.81461192499</v>
      </c>
      <c r="J64" s="68">
        <f>IFERROR(I64/$I$8,0)</f>
        <v>5.0980868720583106E-2</v>
      </c>
      <c r="K64" s="68">
        <f>I64/'סכום נכסי הקרן'!$C$41</f>
        <v>5.1986609819878529E-3</v>
      </c>
    </row>
    <row r="65" spans="1:11">
      <c r="A65" s="139" t="s">
        <v>3885</v>
      </c>
      <c r="B65" s="139" t="s">
        <v>3885</v>
      </c>
      <c r="C65" s="139" t="s">
        <v>3885</v>
      </c>
      <c r="D65" s="140" t="s">
        <v>3885</v>
      </c>
      <c r="E65" s="140" t="s">
        <v>3885</v>
      </c>
      <c r="F65" s="140" t="s">
        <v>3885</v>
      </c>
      <c r="G65" s="140" t="s">
        <v>3885</v>
      </c>
      <c r="H65" s="140" t="s">
        <v>3885</v>
      </c>
      <c r="I65" s="140" t="s">
        <v>3885</v>
      </c>
      <c r="J65" s="140" t="s">
        <v>3885</v>
      </c>
      <c r="K65" s="140" t="s">
        <v>3885</v>
      </c>
    </row>
    <row r="66" spans="1:11">
      <c r="A66" s="139" t="s">
        <v>3885</v>
      </c>
      <c r="B66" s="139" t="s">
        <v>3885</v>
      </c>
      <c r="C66" s="139" t="s">
        <v>3885</v>
      </c>
      <c r="D66" s="140" t="s">
        <v>3885</v>
      </c>
      <c r="E66" s="140" t="s">
        <v>3885</v>
      </c>
      <c r="F66" s="140" t="s">
        <v>3885</v>
      </c>
      <c r="G66" s="140" t="s">
        <v>3885</v>
      </c>
      <c r="H66" s="140" t="s">
        <v>3885</v>
      </c>
      <c r="I66" s="140" t="s">
        <v>3885</v>
      </c>
      <c r="J66" s="140" t="s">
        <v>3885</v>
      </c>
      <c r="K66" s="140" t="s">
        <v>3885</v>
      </c>
    </row>
    <row r="67" spans="1:11">
      <c r="A67" s="139" t="s">
        <v>3885</v>
      </c>
      <c r="B67" s="139" t="s">
        <v>3885</v>
      </c>
      <c r="C67" s="139" t="s">
        <v>3885</v>
      </c>
      <c r="D67" s="140" t="s">
        <v>3885</v>
      </c>
      <c r="E67" s="140" t="s">
        <v>3885</v>
      </c>
      <c r="F67" s="140" t="s">
        <v>3885</v>
      </c>
      <c r="G67" s="140" t="s">
        <v>3885</v>
      </c>
      <c r="H67" s="140" t="s">
        <v>3885</v>
      </c>
      <c r="I67" s="140" t="s">
        <v>3885</v>
      </c>
      <c r="J67" s="140" t="s">
        <v>3885</v>
      </c>
      <c r="K67" s="140" t="s">
        <v>3885</v>
      </c>
    </row>
    <row r="68" spans="1:11">
      <c r="A68" s="138" t="s">
        <v>3885</v>
      </c>
      <c r="B68" s="135" t="s">
        <v>3885</v>
      </c>
      <c r="C68" s="135" t="s">
        <v>3885</v>
      </c>
      <c r="D68" s="135" t="s">
        <v>3885</v>
      </c>
      <c r="E68" s="135" t="s">
        <v>3885</v>
      </c>
      <c r="F68" s="135" t="s">
        <v>3885</v>
      </c>
      <c r="G68" s="135" t="s">
        <v>3885</v>
      </c>
      <c r="H68" s="135" t="s">
        <v>3885</v>
      </c>
      <c r="I68" s="135" t="s">
        <v>3885</v>
      </c>
      <c r="J68" s="135" t="s">
        <v>3885</v>
      </c>
      <c r="K68" s="135" t="s">
        <v>3885</v>
      </c>
    </row>
    <row r="69" spans="1:11">
      <c r="A69" s="138" t="s">
        <v>3885</v>
      </c>
      <c r="B69" s="135" t="s">
        <v>3885</v>
      </c>
      <c r="C69" s="135" t="s">
        <v>3885</v>
      </c>
      <c r="D69" s="135" t="s">
        <v>3885</v>
      </c>
      <c r="E69" s="135" t="s">
        <v>3885</v>
      </c>
      <c r="F69" s="135" t="s">
        <v>3885</v>
      </c>
      <c r="G69" s="135" t="s">
        <v>3885</v>
      </c>
      <c r="H69" s="135" t="s">
        <v>3885</v>
      </c>
      <c r="I69" s="135" t="s">
        <v>3885</v>
      </c>
      <c r="J69" s="135" t="s">
        <v>3885</v>
      </c>
      <c r="K69" s="135" t="s">
        <v>3885</v>
      </c>
    </row>
    <row r="70" spans="1:11">
      <c r="A70" s="138" t="s">
        <v>3885</v>
      </c>
      <c r="B70" s="135" t="s">
        <v>3885</v>
      </c>
      <c r="C70" s="135" t="s">
        <v>3885</v>
      </c>
      <c r="D70" s="135" t="s">
        <v>3885</v>
      </c>
      <c r="E70" s="135" t="s">
        <v>3885</v>
      </c>
      <c r="F70" s="135" t="s">
        <v>3885</v>
      </c>
      <c r="G70" s="135" t="s">
        <v>3885</v>
      </c>
      <c r="H70" s="135" t="s">
        <v>3885</v>
      </c>
      <c r="I70" s="135" t="s">
        <v>3885</v>
      </c>
      <c r="J70" s="135" t="s">
        <v>3885</v>
      </c>
      <c r="K70" s="135" t="s">
        <v>3885</v>
      </c>
    </row>
    <row r="71" spans="1:11">
      <c r="A71" s="138" t="s">
        <v>3885</v>
      </c>
      <c r="B71" s="135" t="s">
        <v>3885</v>
      </c>
      <c r="C71" s="135" t="s">
        <v>3885</v>
      </c>
      <c r="D71" s="135" t="s">
        <v>3885</v>
      </c>
      <c r="E71" s="135" t="s">
        <v>3885</v>
      </c>
      <c r="F71" s="135" t="s">
        <v>3885</v>
      </c>
      <c r="G71" s="135" t="s">
        <v>3885</v>
      </c>
      <c r="H71" s="135" t="s">
        <v>3885</v>
      </c>
      <c r="I71" s="135" t="s">
        <v>3885</v>
      </c>
      <c r="J71" s="135" t="s">
        <v>3885</v>
      </c>
      <c r="K71" s="135" t="s">
        <v>3885</v>
      </c>
    </row>
    <row r="72" spans="1:11">
      <c r="A72" s="138" t="s">
        <v>3885</v>
      </c>
      <c r="B72" s="135" t="s">
        <v>3885</v>
      </c>
      <c r="C72" s="135" t="s">
        <v>3885</v>
      </c>
      <c r="D72" s="135" t="s">
        <v>3885</v>
      </c>
      <c r="E72" s="135" t="s">
        <v>3885</v>
      </c>
      <c r="F72" s="135" t="s">
        <v>3885</v>
      </c>
      <c r="G72" s="135" t="s">
        <v>3885</v>
      </c>
      <c r="H72" s="135" t="s">
        <v>3885</v>
      </c>
      <c r="I72" s="135" t="s">
        <v>3885</v>
      </c>
      <c r="J72" s="135" t="s">
        <v>3885</v>
      </c>
      <c r="K72" s="135" t="s">
        <v>3885</v>
      </c>
    </row>
    <row r="73" spans="1:11">
      <c r="A73" s="138" t="s">
        <v>3885</v>
      </c>
      <c r="B73" s="135" t="s">
        <v>3885</v>
      </c>
      <c r="C73" s="135" t="s">
        <v>3885</v>
      </c>
      <c r="D73" s="135" t="s">
        <v>3885</v>
      </c>
      <c r="E73" s="135" t="s">
        <v>3885</v>
      </c>
      <c r="F73" s="135" t="s">
        <v>3885</v>
      </c>
      <c r="G73" s="135" t="s">
        <v>3885</v>
      </c>
      <c r="H73" s="135" t="s">
        <v>3885</v>
      </c>
      <c r="I73" s="135" t="s">
        <v>3885</v>
      </c>
      <c r="J73" s="135" t="s">
        <v>3885</v>
      </c>
      <c r="K73" s="135" t="s">
        <v>3885</v>
      </c>
    </row>
    <row r="74" spans="1:11">
      <c r="A74" s="138" t="s">
        <v>3885</v>
      </c>
      <c r="B74" s="135" t="s">
        <v>3885</v>
      </c>
      <c r="C74" s="135" t="s">
        <v>3885</v>
      </c>
      <c r="D74" s="135" t="s">
        <v>3885</v>
      </c>
      <c r="E74" s="135" t="s">
        <v>3885</v>
      </c>
      <c r="F74" s="135" t="s">
        <v>3885</v>
      </c>
      <c r="G74" s="135" t="s">
        <v>3885</v>
      </c>
      <c r="H74" s="135" t="s">
        <v>3885</v>
      </c>
      <c r="I74" s="135" t="s">
        <v>3885</v>
      </c>
      <c r="J74" s="135" t="s">
        <v>3885</v>
      </c>
      <c r="K74" s="135" t="s">
        <v>3885</v>
      </c>
    </row>
    <row r="75" spans="1:11">
      <c r="A75" s="138" t="s">
        <v>3885</v>
      </c>
      <c r="B75" s="135" t="s">
        <v>3885</v>
      </c>
      <c r="C75" s="135" t="s">
        <v>3885</v>
      </c>
      <c r="D75" s="135" t="s">
        <v>3885</v>
      </c>
      <c r="E75" s="135" t="s">
        <v>3885</v>
      </c>
      <c r="F75" s="135" t="s">
        <v>3885</v>
      </c>
      <c r="G75" s="135" t="s">
        <v>3885</v>
      </c>
      <c r="H75" s="135" t="s">
        <v>3885</v>
      </c>
      <c r="I75" s="135" t="s">
        <v>3885</v>
      </c>
      <c r="J75" s="135" t="s">
        <v>3885</v>
      </c>
      <c r="K75" s="135" t="s">
        <v>3885</v>
      </c>
    </row>
    <row r="76" spans="1:11">
      <c r="A76" s="139" t="s">
        <v>3885</v>
      </c>
      <c r="B76" s="139" t="s">
        <v>3885</v>
      </c>
      <c r="C76" s="140" t="s">
        <v>3885</v>
      </c>
      <c r="D76" s="140" t="s">
        <v>3885</v>
      </c>
      <c r="E76" s="140" t="s">
        <v>3885</v>
      </c>
      <c r="F76" s="140" t="s">
        <v>3885</v>
      </c>
      <c r="G76" s="140" t="s">
        <v>3885</v>
      </c>
      <c r="H76" s="140" t="s">
        <v>3885</v>
      </c>
      <c r="I76" s="140" t="s">
        <v>3885</v>
      </c>
      <c r="J76" s="140" t="s">
        <v>3885</v>
      </c>
      <c r="K76" s="140" t="s">
        <v>3885</v>
      </c>
    </row>
    <row r="77" spans="1:11">
      <c r="A77" s="139" t="s">
        <v>3885</v>
      </c>
      <c r="B77" s="139" t="s">
        <v>3885</v>
      </c>
      <c r="C77" s="140" t="s">
        <v>3885</v>
      </c>
      <c r="D77" s="140" t="s">
        <v>3885</v>
      </c>
      <c r="E77" s="140" t="s">
        <v>3885</v>
      </c>
      <c r="F77" s="140" t="s">
        <v>3885</v>
      </c>
      <c r="G77" s="140" t="s">
        <v>3885</v>
      </c>
      <c r="H77" s="140" t="s">
        <v>3885</v>
      </c>
      <c r="I77" s="140" t="s">
        <v>3885</v>
      </c>
      <c r="J77" s="140" t="s">
        <v>3885</v>
      </c>
      <c r="K77" s="140" t="s">
        <v>3885</v>
      </c>
    </row>
    <row r="78" spans="1:11">
      <c r="A78" s="139" t="s">
        <v>3885</v>
      </c>
      <c r="B78" s="139" t="s">
        <v>3885</v>
      </c>
      <c r="C78" s="140" t="s">
        <v>3885</v>
      </c>
      <c r="D78" s="140" t="s">
        <v>3885</v>
      </c>
      <c r="E78" s="140" t="s">
        <v>3885</v>
      </c>
      <c r="F78" s="140" t="s">
        <v>3885</v>
      </c>
      <c r="G78" s="140" t="s">
        <v>3885</v>
      </c>
      <c r="H78" s="140" t="s">
        <v>3885</v>
      </c>
      <c r="I78" s="140" t="s">
        <v>3885</v>
      </c>
      <c r="J78" s="140" t="s">
        <v>3885</v>
      </c>
      <c r="K78" s="140" t="s">
        <v>3885</v>
      </c>
    </row>
    <row r="79" spans="1:11">
      <c r="A79" s="99" t="s">
        <v>217</v>
      </c>
      <c r="B79" s="139" t="s">
        <v>3885</v>
      </c>
      <c r="C79" s="140" t="s">
        <v>3885</v>
      </c>
      <c r="D79" s="140" t="s">
        <v>3885</v>
      </c>
      <c r="E79" s="140" t="s">
        <v>3885</v>
      </c>
      <c r="F79" s="140" t="s">
        <v>3885</v>
      </c>
      <c r="G79" s="140" t="s">
        <v>3885</v>
      </c>
      <c r="H79" s="140" t="s">
        <v>3885</v>
      </c>
      <c r="I79" s="140" t="s">
        <v>3885</v>
      </c>
      <c r="J79" s="140" t="s">
        <v>3885</v>
      </c>
      <c r="K79" s="140" t="s">
        <v>3885</v>
      </c>
    </row>
    <row r="80" spans="1:11" hidden="1">
      <c r="A80" s="100"/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4" hidden="1">
      <c r="C513" s="1"/>
    </row>
    <row r="514" spans="3:4" hidden="1">
      <c r="C514" s="1"/>
    </row>
    <row r="515" spans="3:4" hidden="1">
      <c r="D515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3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7.85546875" style="2" bestFit="1" customWidth="1"/>
    <col min="2" max="2" width="48.42578125" style="2" bestFit="1" customWidth="1"/>
    <col min="3" max="3" width="13.28515625" style="2" customWidth="1"/>
    <col min="4" max="4" width="7.85546875" style="1" customWidth="1"/>
    <col min="5" max="5" width="11.42578125" style="1" customWidth="1"/>
    <col min="6" max="6" width="15.85546875" style="1" customWidth="1"/>
    <col min="7" max="7" width="8.42578125" style="1" customWidth="1"/>
    <col min="8" max="8" width="12" style="1" bestFit="1" customWidth="1"/>
    <col min="9" max="9" width="14.5703125" style="1" customWidth="1"/>
    <col min="10" max="10" width="16.42578125" style="1" customWidth="1"/>
    <col min="11" max="11" width="15.42578125" style="1" bestFit="1" customWidth="1"/>
    <col min="12" max="12" width="9.7109375" style="1" customWidth="1"/>
    <col min="13" max="13" width="33.28515625" style="1" customWidth="1"/>
    <col min="14" max="14" width="13.140625" style="1" bestFit="1" customWidth="1"/>
    <col min="15" max="15" width="27" style="1" customWidth="1"/>
    <col min="16" max="16" width="28" style="1" customWidth="1"/>
    <col min="17" max="17" width="26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150</v>
      </c>
      <c r="B1" s="36" t="s" vm="1">
        <v>225</v>
      </c>
    </row>
    <row r="2" spans="1:17">
      <c r="A2" s="36" t="s">
        <v>149</v>
      </c>
      <c r="B2" s="36" t="s">
        <v>226</v>
      </c>
    </row>
    <row r="3" spans="1:17">
      <c r="A3" s="36" t="s">
        <v>151</v>
      </c>
      <c r="B3" s="36" t="s">
        <v>227</v>
      </c>
    </row>
    <row r="4" spans="1:17">
      <c r="A4" s="36" t="s">
        <v>152</v>
      </c>
      <c r="B4" s="36">
        <v>2102</v>
      </c>
    </row>
    <row r="5" spans="1:17">
      <c r="A5" s="161" t="s">
        <v>94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3"/>
    </row>
    <row r="6" spans="1:17" s="3" customFormat="1">
      <c r="A6" s="37" t="s">
        <v>120</v>
      </c>
      <c r="B6" s="38" t="s">
        <v>48</v>
      </c>
      <c r="C6" s="38" t="s">
        <v>124</v>
      </c>
      <c r="D6" s="38" t="s">
        <v>14</v>
      </c>
      <c r="E6" s="38" t="s">
        <v>71</v>
      </c>
      <c r="F6" s="38" t="s">
        <v>109</v>
      </c>
      <c r="G6" s="38" t="s">
        <v>17</v>
      </c>
      <c r="H6" s="38" t="s">
        <v>108</v>
      </c>
      <c r="I6" s="38" t="s">
        <v>16</v>
      </c>
      <c r="J6" s="38" t="s">
        <v>18</v>
      </c>
      <c r="K6" s="38" t="s">
        <v>202</v>
      </c>
      <c r="L6" s="38" t="s">
        <v>201</v>
      </c>
      <c r="M6" s="38" t="s">
        <v>216</v>
      </c>
      <c r="N6" s="38" t="s">
        <v>66</v>
      </c>
      <c r="O6" s="38" t="s">
        <v>204</v>
      </c>
      <c r="P6" s="38" t="s">
        <v>153</v>
      </c>
      <c r="Q6" s="141" t="s">
        <v>155</v>
      </c>
    </row>
    <row r="7" spans="1:17" s="3" customFormat="1">
      <c r="A7" s="130" t="s">
        <v>3885</v>
      </c>
      <c r="B7" s="131" t="s">
        <v>3885</v>
      </c>
      <c r="C7" s="131" t="s">
        <v>3885</v>
      </c>
      <c r="D7" s="131" t="s">
        <v>3885</v>
      </c>
      <c r="E7" s="131" t="s">
        <v>3885</v>
      </c>
      <c r="F7" s="26" t="s">
        <v>21</v>
      </c>
      <c r="G7" s="26" t="s">
        <v>20</v>
      </c>
      <c r="H7" s="131" t="s">
        <v>3885</v>
      </c>
      <c r="I7" s="26" t="s">
        <v>19</v>
      </c>
      <c r="J7" s="26" t="s">
        <v>19</v>
      </c>
      <c r="K7" s="26" t="s">
        <v>209</v>
      </c>
      <c r="L7" s="131" t="s">
        <v>3885</v>
      </c>
      <c r="M7" s="12" t="s">
        <v>205</v>
      </c>
      <c r="N7" s="26" t="s">
        <v>210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32" t="s">
        <v>3885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118</v>
      </c>
      <c r="Q8" s="15" t="s">
        <v>119</v>
      </c>
    </row>
    <row r="9" spans="1:17" s="4" customFormat="1" ht="20.25">
      <c r="A9" s="54" t="s">
        <v>26</v>
      </c>
      <c r="B9" s="133" t="s">
        <v>3885</v>
      </c>
      <c r="C9" s="133" t="s">
        <v>3885</v>
      </c>
      <c r="D9" s="133" t="s">
        <v>3885</v>
      </c>
      <c r="E9" s="133" t="s">
        <v>3885</v>
      </c>
      <c r="F9" s="133" t="s">
        <v>3885</v>
      </c>
      <c r="G9" s="62">
        <v>9.2726153564559421</v>
      </c>
      <c r="H9" s="133" t="s">
        <v>3885</v>
      </c>
      <c r="I9" s="133" t="s">
        <v>3885</v>
      </c>
      <c r="J9" s="63">
        <v>4.1883066430270295E-2</v>
      </c>
      <c r="K9" s="133" t="s">
        <v>3885</v>
      </c>
      <c r="L9" s="133" t="s">
        <v>3885</v>
      </c>
      <c r="M9" s="133" t="s">
        <v>3885</v>
      </c>
      <c r="N9" s="62">
        <v>2019068.9656655253</v>
      </c>
      <c r="O9" s="133" t="s">
        <v>3885</v>
      </c>
      <c r="P9" s="63">
        <f>IFERROR(N9/$N$9,0)</f>
        <v>1</v>
      </c>
      <c r="Q9" s="63">
        <f>N9/'סכום נכסי הקרן'!$C$41</f>
        <v>3.2220069818231833E-2</v>
      </c>
    </row>
    <row r="10" spans="1:17">
      <c r="A10" s="55" t="s">
        <v>194</v>
      </c>
      <c r="B10" s="134" t="s">
        <v>3885</v>
      </c>
      <c r="C10" s="134" t="s">
        <v>3885</v>
      </c>
      <c r="D10" s="134" t="s">
        <v>3885</v>
      </c>
      <c r="E10" s="134" t="s">
        <v>3885</v>
      </c>
      <c r="F10" s="134" t="s">
        <v>3885</v>
      </c>
      <c r="G10" s="64">
        <v>9.2753018586312752</v>
      </c>
      <c r="H10" s="134" t="s">
        <v>3885</v>
      </c>
      <c r="I10" s="134" t="s">
        <v>3885</v>
      </c>
      <c r="J10" s="65">
        <v>4.1805467521490586E-2</v>
      </c>
      <c r="K10" s="134" t="s">
        <v>3885</v>
      </c>
      <c r="L10" s="134" t="s">
        <v>3885</v>
      </c>
      <c r="M10" s="134" t="s">
        <v>3885</v>
      </c>
      <c r="N10" s="64">
        <v>2006075.5856019231</v>
      </c>
      <c r="O10" s="134" t="s">
        <v>3885</v>
      </c>
      <c r="P10" s="65">
        <f t="shared" ref="P10:P48" si="0">IFERROR(N10/$N$9,0)</f>
        <v>0.99356466753510853</v>
      </c>
      <c r="Q10" s="65">
        <f>N10/'סכום נכסי הקרן'!$C$41</f>
        <v>3.2012722956909496E-2</v>
      </c>
    </row>
    <row r="11" spans="1:17">
      <c r="A11" s="57" t="s">
        <v>50</v>
      </c>
      <c r="B11" s="135" t="s">
        <v>3885</v>
      </c>
      <c r="C11" s="135" t="s">
        <v>3885</v>
      </c>
      <c r="D11" s="135" t="s">
        <v>3885</v>
      </c>
      <c r="E11" s="135" t="s">
        <v>3885</v>
      </c>
      <c r="F11" s="135" t="s">
        <v>3885</v>
      </c>
      <c r="G11" s="67">
        <v>9.2753018586312752</v>
      </c>
      <c r="H11" s="135" t="s">
        <v>3885</v>
      </c>
      <c r="I11" s="135" t="s">
        <v>3885</v>
      </c>
      <c r="J11" s="68">
        <v>4.1805467521490586E-2</v>
      </c>
      <c r="K11" s="135" t="s">
        <v>3885</v>
      </c>
      <c r="L11" s="135" t="s">
        <v>3885</v>
      </c>
      <c r="M11" s="135" t="s">
        <v>3885</v>
      </c>
      <c r="N11" s="67">
        <v>2006075.5856019231</v>
      </c>
      <c r="O11" s="135" t="s">
        <v>3885</v>
      </c>
      <c r="P11" s="68">
        <f t="shared" si="0"/>
        <v>0.99356466753510853</v>
      </c>
      <c r="Q11" s="68">
        <f>N11/'סכום נכסי הקרן'!$C$41</f>
        <v>3.2012722956909496E-2</v>
      </c>
    </row>
    <row r="12" spans="1:17">
      <c r="A12" s="59" t="s">
        <v>22</v>
      </c>
      <c r="B12" s="134" t="s">
        <v>3885</v>
      </c>
      <c r="C12" s="134" t="s">
        <v>3885</v>
      </c>
      <c r="D12" s="134" t="s">
        <v>3885</v>
      </c>
      <c r="E12" s="134" t="s">
        <v>3885</v>
      </c>
      <c r="F12" s="134" t="s">
        <v>3885</v>
      </c>
      <c r="G12" s="64">
        <v>0.37907365322444153</v>
      </c>
      <c r="H12" s="134" t="s">
        <v>3885</v>
      </c>
      <c r="I12" s="134" t="s">
        <v>3885</v>
      </c>
      <c r="J12" s="65">
        <v>4.3746915537661059E-2</v>
      </c>
      <c r="K12" s="134" t="s">
        <v>3885</v>
      </c>
      <c r="L12" s="134" t="s">
        <v>3885</v>
      </c>
      <c r="M12" s="134" t="s">
        <v>3885</v>
      </c>
      <c r="N12" s="64">
        <v>204118.457968706</v>
      </c>
      <c r="O12" s="134" t="s">
        <v>3885</v>
      </c>
      <c r="P12" s="65">
        <f t="shared" si="0"/>
        <v>0.10109533722708897</v>
      </c>
      <c r="Q12" s="65">
        <f>N12/'סכום נכסי הקרן'!$C$41</f>
        <v>3.2572988237544987E-3</v>
      </c>
    </row>
    <row r="13" spans="1:17">
      <c r="A13" s="60" t="s">
        <v>228</v>
      </c>
      <c r="B13" s="58" t="s">
        <v>229</v>
      </c>
      <c r="C13" s="70" t="s">
        <v>125</v>
      </c>
      <c r="D13" s="58" t="s">
        <v>230</v>
      </c>
      <c r="E13" s="135" t="s">
        <v>3885</v>
      </c>
      <c r="F13" s="135" t="s">
        <v>3885</v>
      </c>
      <c r="G13" s="67">
        <v>0.85</v>
      </c>
      <c r="H13" s="70" t="s">
        <v>137</v>
      </c>
      <c r="I13" s="71">
        <v>0</v>
      </c>
      <c r="J13" s="68">
        <v>4.13999999999718E-2</v>
      </c>
      <c r="K13" s="67">
        <v>660588.495</v>
      </c>
      <c r="L13" s="69">
        <v>96.61</v>
      </c>
      <c r="M13" s="135" t="s">
        <v>3885</v>
      </c>
      <c r="N13" s="67">
        <v>638.19454501999996</v>
      </c>
      <c r="O13" s="68">
        <v>4.7184892499999999E-5</v>
      </c>
      <c r="P13" s="68">
        <f t="shared" si="0"/>
        <v>3.1608357905181229E-4</v>
      </c>
      <c r="Q13" s="68">
        <f>N13/'סכום נכסי הקרן'!$C$41</f>
        <v>1.0184234985445994E-5</v>
      </c>
    </row>
    <row r="14" spans="1:17">
      <c r="A14" s="60" t="s">
        <v>231</v>
      </c>
      <c r="B14" s="58" t="s">
        <v>232</v>
      </c>
      <c r="C14" s="70" t="s">
        <v>125</v>
      </c>
      <c r="D14" s="58" t="s">
        <v>230</v>
      </c>
      <c r="E14" s="135" t="s">
        <v>3885</v>
      </c>
      <c r="F14" s="135" t="s">
        <v>3885</v>
      </c>
      <c r="G14" s="67">
        <v>9.9999999999976514E-3</v>
      </c>
      <c r="H14" s="70" t="s">
        <v>137</v>
      </c>
      <c r="I14" s="71">
        <v>0</v>
      </c>
      <c r="J14" s="68">
        <v>3.7200000000001829E-2</v>
      </c>
      <c r="K14" s="67">
        <v>8523416.6971419994</v>
      </c>
      <c r="L14" s="69">
        <v>99.98</v>
      </c>
      <c r="M14" s="135" t="s">
        <v>3885</v>
      </c>
      <c r="N14" s="67">
        <v>8521.712013802</v>
      </c>
      <c r="O14" s="68">
        <v>1.6391185956042307E-4</v>
      </c>
      <c r="P14" s="68">
        <f t="shared" si="0"/>
        <v>4.2206146291754202E-3</v>
      </c>
      <c r="Q14" s="68">
        <f>N14/'סכום נכסי הקרן'!$C$41</f>
        <v>1.3598849802788271E-4</v>
      </c>
    </row>
    <row r="15" spans="1:17">
      <c r="A15" s="60" t="s">
        <v>233</v>
      </c>
      <c r="B15" s="58" t="s">
        <v>234</v>
      </c>
      <c r="C15" s="70" t="s">
        <v>125</v>
      </c>
      <c r="D15" s="58" t="s">
        <v>230</v>
      </c>
      <c r="E15" s="135" t="s">
        <v>3885</v>
      </c>
      <c r="F15" s="135" t="s">
        <v>3885</v>
      </c>
      <c r="G15" s="67">
        <v>0.93000000000000183</v>
      </c>
      <c r="H15" s="70" t="s">
        <v>137</v>
      </c>
      <c r="I15" s="71">
        <v>0</v>
      </c>
      <c r="J15" s="68">
        <v>4.1100000000000129E-2</v>
      </c>
      <c r="K15" s="67">
        <v>27168603.975000001</v>
      </c>
      <c r="L15" s="69">
        <v>96.34</v>
      </c>
      <c r="M15" s="135" t="s">
        <v>3885</v>
      </c>
      <c r="N15" s="67">
        <v>26174.233069515001</v>
      </c>
      <c r="O15" s="68">
        <v>1.9406145696428572E-3</v>
      </c>
      <c r="P15" s="68">
        <f t="shared" si="0"/>
        <v>1.296351611292656E-2</v>
      </c>
      <c r="Q15" s="68">
        <f>N15/'סכום נכסי הקרן'!$C$41</f>
        <v>4.1768539424826717E-4</v>
      </c>
    </row>
    <row r="16" spans="1:17">
      <c r="A16" s="60" t="s">
        <v>235</v>
      </c>
      <c r="B16" s="58" t="s">
        <v>236</v>
      </c>
      <c r="C16" s="70" t="s">
        <v>125</v>
      </c>
      <c r="D16" s="58" t="s">
        <v>230</v>
      </c>
      <c r="E16" s="135" t="s">
        <v>3885</v>
      </c>
      <c r="F16" s="135" t="s">
        <v>3885</v>
      </c>
      <c r="G16" s="67">
        <v>0.10000000000001849</v>
      </c>
      <c r="H16" s="70" t="s">
        <v>137</v>
      </c>
      <c r="I16" s="71">
        <v>0</v>
      </c>
      <c r="J16" s="68">
        <v>4.5499999999999166E-2</v>
      </c>
      <c r="K16" s="67">
        <v>16294196.818740999</v>
      </c>
      <c r="L16" s="69">
        <v>99.55</v>
      </c>
      <c r="M16" s="135" t="s">
        <v>3885</v>
      </c>
      <c r="N16" s="67">
        <v>16220.872933056999</v>
      </c>
      <c r="O16" s="68">
        <v>3.2588393637481998E-4</v>
      </c>
      <c r="P16" s="68">
        <f t="shared" si="0"/>
        <v>8.0338379762626266E-3</v>
      </c>
      <c r="Q16" s="68">
        <f>N16/'סכום נכסי הקרן'!$C$41</f>
        <v>2.5885082050354421E-4</v>
      </c>
    </row>
    <row r="17" spans="1:17">
      <c r="A17" s="60" t="s">
        <v>237</v>
      </c>
      <c r="B17" s="58" t="s">
        <v>238</v>
      </c>
      <c r="C17" s="70" t="s">
        <v>125</v>
      </c>
      <c r="D17" s="58" t="s">
        <v>230</v>
      </c>
      <c r="E17" s="135" t="s">
        <v>3885</v>
      </c>
      <c r="F17" s="135" t="s">
        <v>3885</v>
      </c>
      <c r="G17" s="67">
        <v>0.17999999999998703</v>
      </c>
      <c r="H17" s="70" t="s">
        <v>137</v>
      </c>
      <c r="I17" s="71">
        <v>0</v>
      </c>
      <c r="J17" s="68">
        <v>4.4999999999999735E-2</v>
      </c>
      <c r="K17" s="67">
        <v>37301128.239</v>
      </c>
      <c r="L17" s="69">
        <v>99.22</v>
      </c>
      <c r="M17" s="135" t="s">
        <v>3885</v>
      </c>
      <c r="N17" s="67">
        <v>37010.179438735999</v>
      </c>
      <c r="O17" s="68">
        <v>7.3139467135294113E-4</v>
      </c>
      <c r="P17" s="68">
        <f t="shared" si="0"/>
        <v>1.833031960180553E-2</v>
      </c>
      <c r="Q17" s="68">
        <f>N17/'סכום נכסי הקרן'!$C$41</f>
        <v>5.9060417736067779E-4</v>
      </c>
    </row>
    <row r="18" spans="1:17">
      <c r="A18" s="60" t="s">
        <v>239</v>
      </c>
      <c r="B18" s="58" t="s">
        <v>240</v>
      </c>
      <c r="C18" s="70" t="s">
        <v>125</v>
      </c>
      <c r="D18" s="58" t="s">
        <v>230</v>
      </c>
      <c r="E18" s="135" t="s">
        <v>3885</v>
      </c>
      <c r="F18" s="135" t="s">
        <v>3885</v>
      </c>
      <c r="G18" s="67">
        <v>0.25</v>
      </c>
      <c r="H18" s="70" t="s">
        <v>137</v>
      </c>
      <c r="I18" s="71">
        <v>0</v>
      </c>
      <c r="J18" s="68">
        <v>4.4399999999999933E-2</v>
      </c>
      <c r="K18" s="67">
        <v>30831743.665904999</v>
      </c>
      <c r="L18" s="69">
        <v>98.9</v>
      </c>
      <c r="M18" s="135" t="s">
        <v>3885</v>
      </c>
      <c r="N18" s="67">
        <v>30492.594485580001</v>
      </c>
      <c r="O18" s="68">
        <v>1.5415871832952499E-3</v>
      </c>
      <c r="P18" s="68">
        <f t="shared" si="0"/>
        <v>1.5102304579045935E-2</v>
      </c>
      <c r="Q18" s="68">
        <f>N18/'סכום נכסי הקרן'!$C$41</f>
        <v>4.8659730795306237E-4</v>
      </c>
    </row>
    <row r="19" spans="1:17">
      <c r="A19" s="60" t="s">
        <v>241</v>
      </c>
      <c r="B19" s="58" t="s">
        <v>242</v>
      </c>
      <c r="C19" s="70" t="s">
        <v>125</v>
      </c>
      <c r="D19" s="58" t="s">
        <v>230</v>
      </c>
      <c r="E19" s="135" t="s">
        <v>3885</v>
      </c>
      <c r="F19" s="135" t="s">
        <v>3885</v>
      </c>
      <c r="G19" s="67">
        <v>0.35000000000000464</v>
      </c>
      <c r="H19" s="70" t="s">
        <v>137</v>
      </c>
      <c r="I19" s="71">
        <v>0</v>
      </c>
      <c r="J19" s="68">
        <v>4.4600000000000001E-2</v>
      </c>
      <c r="K19" s="67">
        <v>44336801.384999998</v>
      </c>
      <c r="L19" s="69">
        <v>98.48</v>
      </c>
      <c r="M19" s="135" t="s">
        <v>3885</v>
      </c>
      <c r="N19" s="67">
        <v>43662.882003947998</v>
      </c>
      <c r="O19" s="68">
        <v>2.4631556324999997E-3</v>
      </c>
      <c r="P19" s="68">
        <f t="shared" si="0"/>
        <v>2.1625255375838953E-2</v>
      </c>
      <c r="Q19" s="68">
        <f>N19/'סכום נכסי הקרן'!$C$41</f>
        <v>6.9676723804662445E-4</v>
      </c>
    </row>
    <row r="20" spans="1:17">
      <c r="A20" s="60" t="s">
        <v>243</v>
      </c>
      <c r="B20" s="58" t="s">
        <v>244</v>
      </c>
      <c r="C20" s="70" t="s">
        <v>125</v>
      </c>
      <c r="D20" s="58" t="s">
        <v>230</v>
      </c>
      <c r="E20" s="135" t="s">
        <v>3885</v>
      </c>
      <c r="F20" s="135" t="s">
        <v>3885</v>
      </c>
      <c r="G20" s="67">
        <v>0.43</v>
      </c>
      <c r="H20" s="70" t="s">
        <v>137</v>
      </c>
      <c r="I20" s="71">
        <v>0</v>
      </c>
      <c r="J20" s="68">
        <v>4.4699999999999997E-2</v>
      </c>
      <c r="K20" s="67">
        <v>27734061.600000001</v>
      </c>
      <c r="L20" s="69">
        <v>98.15</v>
      </c>
      <c r="M20" s="135" t="s">
        <v>3885</v>
      </c>
      <c r="N20" s="67">
        <v>27220.981460399998</v>
      </c>
      <c r="O20" s="68">
        <v>1.5407812E-3</v>
      </c>
      <c r="P20" s="68">
        <f t="shared" si="0"/>
        <v>1.3481947334784288E-2</v>
      </c>
      <c r="Q20" s="68">
        <f>N20/'סכום נכסי הקרן'!$C$41</f>
        <v>4.343892844124744E-4</v>
      </c>
    </row>
    <row r="21" spans="1:17">
      <c r="A21" s="60" t="s">
        <v>245</v>
      </c>
      <c r="B21" s="58" t="s">
        <v>246</v>
      </c>
      <c r="C21" s="70" t="s">
        <v>125</v>
      </c>
      <c r="D21" s="58" t="s">
        <v>230</v>
      </c>
      <c r="E21" s="135" t="s">
        <v>3885</v>
      </c>
      <c r="F21" s="135" t="s">
        <v>3885</v>
      </c>
      <c r="G21" s="67">
        <v>0.60000000000012499</v>
      </c>
      <c r="H21" s="70" t="s">
        <v>137</v>
      </c>
      <c r="I21" s="71">
        <v>0</v>
      </c>
      <c r="J21" s="68">
        <v>4.2599999999995128E-2</v>
      </c>
      <c r="K21" s="67">
        <v>1642034.2590000001</v>
      </c>
      <c r="L21" s="69">
        <v>97.53</v>
      </c>
      <c r="M21" s="135" t="s">
        <v>3885</v>
      </c>
      <c r="N21" s="67">
        <v>1601.476012803</v>
      </c>
      <c r="O21" s="68">
        <v>9.1224125500000006E-5</v>
      </c>
      <c r="P21" s="68">
        <f t="shared" si="0"/>
        <v>7.9317548832470003E-4</v>
      </c>
      <c r="Q21" s="68">
        <f>N21/'סכום נכסי הקרן'!$C$41</f>
        <v>2.5556169611931966E-5</v>
      </c>
    </row>
    <row r="22" spans="1:17">
      <c r="A22" s="60" t="s">
        <v>247</v>
      </c>
      <c r="B22" s="58" t="s">
        <v>248</v>
      </c>
      <c r="C22" s="70" t="s">
        <v>125</v>
      </c>
      <c r="D22" s="58" t="s">
        <v>230</v>
      </c>
      <c r="E22" s="135" t="s">
        <v>3885</v>
      </c>
      <c r="F22" s="135" t="s">
        <v>3885</v>
      </c>
      <c r="G22" s="67">
        <v>0.67999999999995231</v>
      </c>
      <c r="H22" s="70" t="s">
        <v>137</v>
      </c>
      <c r="I22" s="71">
        <v>0</v>
      </c>
      <c r="J22" s="68">
        <v>4.1399999999998972E-2</v>
      </c>
      <c r="K22" s="67">
        <v>12925616.205</v>
      </c>
      <c r="L22" s="69">
        <v>97.29</v>
      </c>
      <c r="M22" s="135" t="s">
        <v>3885</v>
      </c>
      <c r="N22" s="67">
        <v>12575.332005844999</v>
      </c>
      <c r="O22" s="68">
        <v>7.1808978916666668E-4</v>
      </c>
      <c r="P22" s="68">
        <f t="shared" si="0"/>
        <v>6.2282825498731391E-3</v>
      </c>
      <c r="Q22" s="68">
        <f>N22/'סכום נכסי הקרן'!$C$41</f>
        <v>2.0067569860458755E-4</v>
      </c>
    </row>
    <row r="23" spans="1:17">
      <c r="A23" s="138" t="s">
        <v>3885</v>
      </c>
      <c r="B23" s="135" t="s">
        <v>3885</v>
      </c>
      <c r="C23" s="135" t="s">
        <v>3885</v>
      </c>
      <c r="D23" s="135" t="s">
        <v>3885</v>
      </c>
      <c r="E23" s="135" t="s">
        <v>3885</v>
      </c>
      <c r="F23" s="135" t="s">
        <v>3885</v>
      </c>
      <c r="G23" s="135" t="s">
        <v>3885</v>
      </c>
      <c r="H23" s="135" t="s">
        <v>3885</v>
      </c>
      <c r="I23" s="135" t="s">
        <v>3885</v>
      </c>
      <c r="J23" s="135" t="s">
        <v>3885</v>
      </c>
      <c r="K23" s="135" t="s">
        <v>3885</v>
      </c>
      <c r="L23" s="135" t="s">
        <v>3885</v>
      </c>
      <c r="M23" s="135" t="s">
        <v>3885</v>
      </c>
      <c r="N23" s="135" t="s">
        <v>3885</v>
      </c>
      <c r="O23" s="135" t="s">
        <v>3885</v>
      </c>
      <c r="P23" s="135" t="s">
        <v>3885</v>
      </c>
      <c r="Q23" s="135" t="s">
        <v>3885</v>
      </c>
    </row>
    <row r="24" spans="1:17">
      <c r="A24" s="59" t="s">
        <v>23</v>
      </c>
      <c r="B24" s="134" t="s">
        <v>3885</v>
      </c>
      <c r="C24" s="134" t="s">
        <v>3885</v>
      </c>
      <c r="D24" s="134" t="s">
        <v>3885</v>
      </c>
      <c r="E24" s="134" t="s">
        <v>3885</v>
      </c>
      <c r="F24" s="134" t="s">
        <v>3885</v>
      </c>
      <c r="G24" s="64">
        <v>10.332037998103804</v>
      </c>
      <c r="H24" s="134" t="s">
        <v>3885</v>
      </c>
      <c r="I24" s="134" t="s">
        <v>3885</v>
      </c>
      <c r="J24" s="65">
        <v>4.1545096864013538E-2</v>
      </c>
      <c r="K24" s="134" t="s">
        <v>3885</v>
      </c>
      <c r="L24" s="134" t="s">
        <v>3885</v>
      </c>
      <c r="M24" s="134" t="s">
        <v>3885</v>
      </c>
      <c r="N24" s="64">
        <v>1789787.1718863877</v>
      </c>
      <c r="O24" s="134" t="s">
        <v>3885</v>
      </c>
      <c r="P24" s="65">
        <f t="shared" si="0"/>
        <v>0.88644182161278395</v>
      </c>
      <c r="Q24" s="65">
        <f>N24/'סכום נכסי הקרן'!$C$41</f>
        <v>2.8561217382164508E-2</v>
      </c>
    </row>
    <row r="25" spans="1:17">
      <c r="A25" s="60" t="s">
        <v>249</v>
      </c>
      <c r="B25" s="58" t="s">
        <v>250</v>
      </c>
      <c r="C25" s="70" t="s">
        <v>125</v>
      </c>
      <c r="D25" s="58" t="s">
        <v>230</v>
      </c>
      <c r="E25" s="135" t="s">
        <v>3885</v>
      </c>
      <c r="F25" s="135" t="s">
        <v>3885</v>
      </c>
      <c r="G25" s="67">
        <v>11.789999999999974</v>
      </c>
      <c r="H25" s="70" t="s">
        <v>137</v>
      </c>
      <c r="I25" s="71">
        <v>5.5E-2</v>
      </c>
      <c r="J25" s="68">
        <v>4.409999999999991E-2</v>
      </c>
      <c r="K25" s="67">
        <v>30734342.918467</v>
      </c>
      <c r="L25" s="69">
        <v>118.5</v>
      </c>
      <c r="M25" s="135" t="s">
        <v>3885</v>
      </c>
      <c r="N25" s="67">
        <v>36420.194884991004</v>
      </c>
      <c r="O25" s="68">
        <v>1.5917896370589207E-3</v>
      </c>
      <c r="P25" s="68">
        <f t="shared" si="0"/>
        <v>1.8038113360326048E-2</v>
      </c>
      <c r="Q25" s="68">
        <f>N25/'סכום נכסי הקרן'!$C$41</f>
        <v>5.8118927185888574E-4</v>
      </c>
    </row>
    <row r="26" spans="1:17">
      <c r="A26" s="60" t="s">
        <v>251</v>
      </c>
      <c r="B26" s="58" t="s">
        <v>252</v>
      </c>
      <c r="C26" s="70" t="s">
        <v>125</v>
      </c>
      <c r="D26" s="58" t="s">
        <v>230</v>
      </c>
      <c r="E26" s="135" t="s">
        <v>3885</v>
      </c>
      <c r="F26" s="135" t="s">
        <v>3885</v>
      </c>
      <c r="G26" s="67">
        <v>2.1399999999999939</v>
      </c>
      <c r="H26" s="70" t="s">
        <v>137</v>
      </c>
      <c r="I26" s="71">
        <v>5.0000000000000001E-3</v>
      </c>
      <c r="J26" s="68">
        <v>3.7600000000000092E-2</v>
      </c>
      <c r="K26" s="67">
        <v>54581953.864506997</v>
      </c>
      <c r="L26" s="69">
        <v>93.78</v>
      </c>
      <c r="M26" s="135" t="s">
        <v>3885</v>
      </c>
      <c r="N26" s="67">
        <v>51186.955213880996</v>
      </c>
      <c r="O26" s="68">
        <v>2.0426043981973106E-3</v>
      </c>
      <c r="P26" s="68">
        <f t="shared" si="0"/>
        <v>2.5351761670512705E-2</v>
      </c>
      <c r="Q26" s="68">
        <f>N26/'סכום נכסי הקרן'!$C$41</f>
        <v>8.1683553103909315E-4</v>
      </c>
    </row>
    <row r="27" spans="1:17">
      <c r="A27" s="60" t="s">
        <v>253</v>
      </c>
      <c r="B27" s="58" t="s">
        <v>254</v>
      </c>
      <c r="C27" s="70" t="s">
        <v>125</v>
      </c>
      <c r="D27" s="58" t="s">
        <v>230</v>
      </c>
      <c r="E27" s="135" t="s">
        <v>3885</v>
      </c>
      <c r="F27" s="135" t="s">
        <v>3885</v>
      </c>
      <c r="G27" s="67">
        <v>4.6700000000000177</v>
      </c>
      <c r="H27" s="70" t="s">
        <v>137</v>
      </c>
      <c r="I27" s="71">
        <v>3.7499999999999999E-2</v>
      </c>
      <c r="J27" s="68">
        <v>3.7200000000000191E-2</v>
      </c>
      <c r="K27" s="67">
        <v>82687755.200203001</v>
      </c>
      <c r="L27" s="69">
        <v>102.8</v>
      </c>
      <c r="M27" s="135" t="s">
        <v>3885</v>
      </c>
      <c r="N27" s="67">
        <v>85003.01313873801</v>
      </c>
      <c r="O27" s="68">
        <v>6.4567615740497982E-3</v>
      </c>
      <c r="P27" s="68">
        <f t="shared" si="0"/>
        <v>4.2100103851935203E-2</v>
      </c>
      <c r="Q27" s="68">
        <f>N27/'סכום נכסי הקרן'!$C$41</f>
        <v>1.3564682854641634E-3</v>
      </c>
    </row>
    <row r="28" spans="1:17">
      <c r="A28" s="60" t="s">
        <v>255</v>
      </c>
      <c r="B28" s="58" t="s">
        <v>256</v>
      </c>
      <c r="C28" s="70" t="s">
        <v>125</v>
      </c>
      <c r="D28" s="58" t="s">
        <v>230</v>
      </c>
      <c r="E28" s="135" t="s">
        <v>3885</v>
      </c>
      <c r="F28" s="135" t="s">
        <v>3885</v>
      </c>
      <c r="G28" s="67">
        <v>0.25000000002361622</v>
      </c>
      <c r="H28" s="70" t="s">
        <v>137</v>
      </c>
      <c r="I28" s="71">
        <v>3.7499999999999999E-2</v>
      </c>
      <c r="J28" s="68">
        <v>3.2300000000519559E-2</v>
      </c>
      <c r="K28" s="67">
        <v>10282.601439</v>
      </c>
      <c r="L28" s="69">
        <v>102.95</v>
      </c>
      <c r="M28" s="135" t="s">
        <v>3885</v>
      </c>
      <c r="N28" s="67">
        <v>10.585938115000001</v>
      </c>
      <c r="O28" s="68">
        <v>7.860182013234438E-7</v>
      </c>
      <c r="P28" s="68">
        <f t="shared" si="0"/>
        <v>5.2429799551253395E-6</v>
      </c>
      <c r="Q28" s="68">
        <f>N28/'סכום נכסי הקרן'!$C$41</f>
        <v>1.6892918020972846E-7</v>
      </c>
    </row>
    <row r="29" spans="1:17">
      <c r="A29" s="60" t="s">
        <v>257</v>
      </c>
      <c r="B29" s="58" t="s">
        <v>258</v>
      </c>
      <c r="C29" s="70" t="s">
        <v>125</v>
      </c>
      <c r="D29" s="58" t="s">
        <v>230</v>
      </c>
      <c r="E29" s="135" t="s">
        <v>3885</v>
      </c>
      <c r="F29" s="135" t="s">
        <v>3885</v>
      </c>
      <c r="G29" s="67">
        <v>3.129999999999963</v>
      </c>
      <c r="H29" s="70" t="s">
        <v>137</v>
      </c>
      <c r="I29" s="71">
        <v>0.02</v>
      </c>
      <c r="J29" s="68">
        <v>3.6499999999999602E-2</v>
      </c>
      <c r="K29" s="67">
        <v>51067085.789675996</v>
      </c>
      <c r="L29" s="69">
        <v>96.55</v>
      </c>
      <c r="M29" s="135" t="s">
        <v>3885</v>
      </c>
      <c r="N29" s="67">
        <v>49305.270980483008</v>
      </c>
      <c r="O29" s="68">
        <v>2.038681569796176E-3</v>
      </c>
      <c r="P29" s="68">
        <f t="shared" si="0"/>
        <v>2.4419805276057527E-2</v>
      </c>
      <c r="Q29" s="68">
        <f>N29/'סכום נכסי הקרן'!$C$41</f>
        <v>7.8680783094219964E-4</v>
      </c>
    </row>
    <row r="30" spans="1:17">
      <c r="A30" s="60" t="s">
        <v>259</v>
      </c>
      <c r="B30" s="58" t="s">
        <v>260</v>
      </c>
      <c r="C30" s="70" t="s">
        <v>125</v>
      </c>
      <c r="D30" s="58" t="s">
        <v>230</v>
      </c>
      <c r="E30" s="135" t="s">
        <v>3885</v>
      </c>
      <c r="F30" s="135" t="s">
        <v>3885</v>
      </c>
      <c r="G30" s="67">
        <v>6.0199999999999836</v>
      </c>
      <c r="H30" s="70" t="s">
        <v>137</v>
      </c>
      <c r="I30" s="71">
        <v>0.01</v>
      </c>
      <c r="J30" s="68">
        <v>3.8099999999999905E-2</v>
      </c>
      <c r="K30" s="67">
        <v>229942285.45648998</v>
      </c>
      <c r="L30" s="69">
        <v>85.38</v>
      </c>
      <c r="M30" s="135" t="s">
        <v>3885</v>
      </c>
      <c r="N30" s="67">
        <v>196324.73461991598</v>
      </c>
      <c r="O30" s="68">
        <v>6.0903069471317682E-3</v>
      </c>
      <c r="P30" s="68">
        <f t="shared" si="0"/>
        <v>9.7235279209595224E-2</v>
      </c>
      <c r="Q30" s="68">
        <f>N30/'סכום נכסי הקרן'!$C$41</f>
        <v>3.1329274849284244E-3</v>
      </c>
    </row>
    <row r="31" spans="1:17">
      <c r="A31" s="60" t="s">
        <v>261</v>
      </c>
      <c r="B31" s="58" t="s">
        <v>262</v>
      </c>
      <c r="C31" s="70" t="s">
        <v>125</v>
      </c>
      <c r="D31" s="58" t="s">
        <v>230</v>
      </c>
      <c r="E31" s="135" t="s">
        <v>3885</v>
      </c>
      <c r="F31" s="135" t="s">
        <v>3885</v>
      </c>
      <c r="G31" s="67">
        <v>14.969999999999999</v>
      </c>
      <c r="H31" s="70" t="s">
        <v>137</v>
      </c>
      <c r="I31" s="71">
        <v>3.7499999999999999E-2</v>
      </c>
      <c r="J31" s="68">
        <v>4.5100000000000008E-2</v>
      </c>
      <c r="K31" s="67">
        <v>237709443.39704299</v>
      </c>
      <c r="L31" s="69">
        <v>92</v>
      </c>
      <c r="M31" s="135" t="s">
        <v>3885</v>
      </c>
      <c r="N31" s="67">
        <v>218692.69378722704</v>
      </c>
      <c r="O31" s="68">
        <v>9.4251744037147228E-3</v>
      </c>
      <c r="P31" s="68">
        <f t="shared" si="0"/>
        <v>0.108313632424706</v>
      </c>
      <c r="Q31" s="68">
        <f>N31/'סכום נכסי הקרן'!$C$41</f>
        <v>3.4898727989903268E-3</v>
      </c>
    </row>
    <row r="32" spans="1:17">
      <c r="A32" s="60" t="s">
        <v>263</v>
      </c>
      <c r="B32" s="58" t="s">
        <v>264</v>
      </c>
      <c r="C32" s="70" t="s">
        <v>125</v>
      </c>
      <c r="D32" s="58" t="s">
        <v>230</v>
      </c>
      <c r="E32" s="135" t="s">
        <v>3885</v>
      </c>
      <c r="F32" s="135" t="s">
        <v>3885</v>
      </c>
      <c r="G32" s="67">
        <v>1.3199999999997161</v>
      </c>
      <c r="H32" s="70" t="s">
        <v>137</v>
      </c>
      <c r="I32" s="71">
        <v>5.0000000000000001E-3</v>
      </c>
      <c r="J32" s="68">
        <v>3.8300000000088062E-2</v>
      </c>
      <c r="K32" s="67">
        <v>146532.782397</v>
      </c>
      <c r="L32" s="69">
        <v>96.1</v>
      </c>
      <c r="M32" s="135" t="s">
        <v>3885</v>
      </c>
      <c r="N32" s="67">
        <v>140.81799807199999</v>
      </c>
      <c r="O32" s="68">
        <v>6.2434685090677487E-6</v>
      </c>
      <c r="P32" s="68">
        <f t="shared" si="0"/>
        <v>6.9744025819139661E-5</v>
      </c>
      <c r="Q32" s="68">
        <f>N32/'סכום נכסי הקרן'!$C$41</f>
        <v>2.2471573812972435E-6</v>
      </c>
    </row>
    <row r="33" spans="1:17">
      <c r="A33" s="60" t="s">
        <v>265</v>
      </c>
      <c r="B33" s="58" t="s">
        <v>266</v>
      </c>
      <c r="C33" s="70" t="s">
        <v>125</v>
      </c>
      <c r="D33" s="58" t="s">
        <v>230</v>
      </c>
      <c r="E33" s="135" t="s">
        <v>3885</v>
      </c>
      <c r="F33" s="135" t="s">
        <v>3885</v>
      </c>
      <c r="G33" s="67">
        <v>7.8199999999999905</v>
      </c>
      <c r="H33" s="70" t="s">
        <v>137</v>
      </c>
      <c r="I33" s="71">
        <v>1.3000000000000001E-2</v>
      </c>
      <c r="J33" s="68">
        <v>3.9699999999999964E-2</v>
      </c>
      <c r="K33" s="67">
        <v>468712862.39685899</v>
      </c>
      <c r="L33" s="69">
        <v>82.23</v>
      </c>
      <c r="M33" s="135" t="s">
        <v>3885</v>
      </c>
      <c r="N33" s="67">
        <v>385422.60729780799</v>
      </c>
      <c r="O33" s="68">
        <v>2.1766780772962777E-2</v>
      </c>
      <c r="P33" s="68">
        <f t="shared" si="0"/>
        <v>0.19089125426221637</v>
      </c>
      <c r="Q33" s="68">
        <f>N33/'סכום נכסי הקרן'!$C$41</f>
        <v>6.1505295400184571E-3</v>
      </c>
    </row>
    <row r="34" spans="1:17">
      <c r="A34" s="60" t="s">
        <v>267</v>
      </c>
      <c r="B34" s="58" t="s">
        <v>268</v>
      </c>
      <c r="C34" s="70" t="s">
        <v>125</v>
      </c>
      <c r="D34" s="58" t="s">
        <v>230</v>
      </c>
      <c r="E34" s="135" t="s">
        <v>3885</v>
      </c>
      <c r="F34" s="135" t="s">
        <v>3885</v>
      </c>
      <c r="G34" s="67">
        <v>11.840000000000007</v>
      </c>
      <c r="H34" s="70" t="s">
        <v>137</v>
      </c>
      <c r="I34" s="71">
        <v>1.4999999999999999E-2</v>
      </c>
      <c r="J34" s="68">
        <v>4.3300000000000019E-2</v>
      </c>
      <c r="K34" s="67">
        <v>461856035.2421549</v>
      </c>
      <c r="L34" s="69">
        <v>72.52</v>
      </c>
      <c r="M34" s="135" t="s">
        <v>3885</v>
      </c>
      <c r="N34" s="67">
        <v>334938.00435076497</v>
      </c>
      <c r="O34" s="68">
        <v>1.8260841563012518E-2</v>
      </c>
      <c r="P34" s="68">
        <f t="shared" si="0"/>
        <v>0.16588735206494679</v>
      </c>
      <c r="Q34" s="68">
        <f>N34/'סכום נכסי הקרן'!$C$41</f>
        <v>5.3449020654941911E-3</v>
      </c>
    </row>
    <row r="35" spans="1:17">
      <c r="A35" s="60" t="s">
        <v>269</v>
      </c>
      <c r="B35" s="58" t="s">
        <v>270</v>
      </c>
      <c r="C35" s="70" t="s">
        <v>125</v>
      </c>
      <c r="D35" s="58" t="s">
        <v>230</v>
      </c>
      <c r="E35" s="135" t="s">
        <v>3885</v>
      </c>
      <c r="F35" s="135" t="s">
        <v>3885</v>
      </c>
      <c r="G35" s="67">
        <v>1.6500000000000477</v>
      </c>
      <c r="H35" s="70" t="s">
        <v>137</v>
      </c>
      <c r="I35" s="71">
        <v>1.7500000000000002E-2</v>
      </c>
      <c r="J35" s="68">
        <v>3.8100000000000571E-2</v>
      </c>
      <c r="K35" s="67">
        <v>23818233.050104</v>
      </c>
      <c r="L35" s="69">
        <v>97.32</v>
      </c>
      <c r="M35" s="135" t="s">
        <v>3885</v>
      </c>
      <c r="N35" s="67">
        <v>23179.903458285997</v>
      </c>
      <c r="O35" s="68">
        <v>1.0017778986381111E-3</v>
      </c>
      <c r="P35" s="68">
        <f t="shared" si="0"/>
        <v>1.1480491183046558E-2</v>
      </c>
      <c r="Q35" s="68">
        <f>N35/'סכום נכסי הקרן'!$C$41</f>
        <v>3.6990222746535511E-4</v>
      </c>
    </row>
    <row r="36" spans="1:17">
      <c r="A36" s="60" t="s">
        <v>271</v>
      </c>
      <c r="B36" s="58" t="s">
        <v>272</v>
      </c>
      <c r="C36" s="70" t="s">
        <v>125</v>
      </c>
      <c r="D36" s="58" t="s">
        <v>230</v>
      </c>
      <c r="E36" s="135" t="s">
        <v>3885</v>
      </c>
      <c r="F36" s="135" t="s">
        <v>3885</v>
      </c>
      <c r="G36" s="67">
        <v>4.519999999999988</v>
      </c>
      <c r="H36" s="70" t="s">
        <v>137</v>
      </c>
      <c r="I36" s="71">
        <v>2.2499999999999999E-2</v>
      </c>
      <c r="J36" s="68">
        <v>3.6699999999999934E-2</v>
      </c>
      <c r="K36" s="67">
        <v>119344326.17802301</v>
      </c>
      <c r="L36" s="69">
        <v>94.49</v>
      </c>
      <c r="M36" s="135" t="s">
        <v>3885</v>
      </c>
      <c r="N36" s="67">
        <v>112768.45102814298</v>
      </c>
      <c r="O36" s="68">
        <v>4.4120681526628267E-3</v>
      </c>
      <c r="P36" s="68">
        <f t="shared" si="0"/>
        <v>5.5851708359537018E-2</v>
      </c>
      <c r="Q36" s="68">
        <f>N36/'סכום נכסי הקרן'!$C$41</f>
        <v>1.7995459428118055E-3</v>
      </c>
    </row>
    <row r="37" spans="1:17">
      <c r="A37" s="60" t="s">
        <v>273</v>
      </c>
      <c r="B37" s="58" t="s">
        <v>274</v>
      </c>
      <c r="C37" s="70" t="s">
        <v>125</v>
      </c>
      <c r="D37" s="58" t="s">
        <v>230</v>
      </c>
      <c r="E37" s="135" t="s">
        <v>3885</v>
      </c>
      <c r="F37" s="135" t="s">
        <v>3885</v>
      </c>
      <c r="G37" s="67">
        <v>0.830000000000372</v>
      </c>
      <c r="H37" s="70" t="s">
        <v>137</v>
      </c>
      <c r="I37" s="71">
        <v>4.0000000000000001E-3</v>
      </c>
      <c r="J37" s="68">
        <v>3.9799999999969186E-2</v>
      </c>
      <c r="K37" s="67">
        <v>387331.13089900004</v>
      </c>
      <c r="L37" s="69">
        <v>97.19</v>
      </c>
      <c r="M37" s="135" t="s">
        <v>3885</v>
      </c>
      <c r="N37" s="67">
        <v>376.44712954200003</v>
      </c>
      <c r="O37" s="68">
        <v>2.2740255347845694E-5</v>
      </c>
      <c r="P37" s="68">
        <f t="shared" si="0"/>
        <v>1.8644589954257236E-4</v>
      </c>
      <c r="Q37" s="68">
        <f>N37/'סכום נכסי הקרן'!$C$41</f>
        <v>6.0072999005847205E-6</v>
      </c>
    </row>
    <row r="38" spans="1:17">
      <c r="A38" s="60" t="s">
        <v>275</v>
      </c>
      <c r="B38" s="58" t="s">
        <v>276</v>
      </c>
      <c r="C38" s="70" t="s">
        <v>125</v>
      </c>
      <c r="D38" s="58" t="s">
        <v>230</v>
      </c>
      <c r="E38" s="135" t="s">
        <v>3885</v>
      </c>
      <c r="F38" s="135" t="s">
        <v>3885</v>
      </c>
      <c r="G38" s="67">
        <v>2.6599999999915127</v>
      </c>
      <c r="H38" s="70" t="s">
        <v>137</v>
      </c>
      <c r="I38" s="71">
        <v>6.25E-2</v>
      </c>
      <c r="J38" s="68">
        <v>3.6599999999836541E-2</v>
      </c>
      <c r="K38" s="67">
        <v>117933.6125</v>
      </c>
      <c r="L38" s="69">
        <v>107.9</v>
      </c>
      <c r="M38" s="135" t="s">
        <v>3885</v>
      </c>
      <c r="N38" s="67">
        <v>127.250367888</v>
      </c>
      <c r="O38" s="68">
        <v>7.91703235314501E-6</v>
      </c>
      <c r="P38" s="68">
        <f t="shared" si="0"/>
        <v>6.302428002802556E-5</v>
      </c>
      <c r="Q38" s="68">
        <f>N38/'סכום נכסי הקרן'!$C$41</f>
        <v>2.030646702746778E-6</v>
      </c>
    </row>
    <row r="39" spans="1:17">
      <c r="A39" s="60" t="s">
        <v>277</v>
      </c>
      <c r="B39" s="58" t="s">
        <v>278</v>
      </c>
      <c r="C39" s="70" t="s">
        <v>125</v>
      </c>
      <c r="D39" s="58" t="s">
        <v>230</v>
      </c>
      <c r="E39" s="135" t="s">
        <v>3885</v>
      </c>
      <c r="F39" s="135" t="s">
        <v>3885</v>
      </c>
      <c r="G39" s="67">
        <v>18.309999999999999</v>
      </c>
      <c r="H39" s="70" t="s">
        <v>137</v>
      </c>
      <c r="I39" s="71">
        <v>2.7999999999999997E-2</v>
      </c>
      <c r="J39" s="68">
        <v>4.6199999999999984E-2</v>
      </c>
      <c r="K39" s="67">
        <v>413716784.05671901</v>
      </c>
      <c r="L39" s="69">
        <v>71.52</v>
      </c>
      <c r="M39" s="135" t="s">
        <v>3885</v>
      </c>
      <c r="N39" s="67">
        <v>295890.24169253302</v>
      </c>
      <c r="O39" s="68">
        <v>3.6298192872254061E-2</v>
      </c>
      <c r="P39" s="68">
        <f t="shared" si="0"/>
        <v>0.14654786276455975</v>
      </c>
      <c r="Q39" s="68">
        <f>N39/'סכום נכסי הקרן'!$C$41</f>
        <v>4.7217823699867729E-3</v>
      </c>
    </row>
    <row r="40" spans="1:17">
      <c r="A40" s="138" t="s">
        <v>3885</v>
      </c>
      <c r="B40" s="135" t="s">
        <v>3885</v>
      </c>
      <c r="C40" s="135" t="s">
        <v>3885</v>
      </c>
      <c r="D40" s="135" t="s">
        <v>3885</v>
      </c>
      <c r="E40" s="135" t="s">
        <v>3885</v>
      </c>
      <c r="F40" s="135" t="s">
        <v>3885</v>
      </c>
      <c r="G40" s="135" t="s">
        <v>3885</v>
      </c>
      <c r="H40" s="135" t="s">
        <v>3885</v>
      </c>
      <c r="I40" s="135" t="s">
        <v>3885</v>
      </c>
      <c r="J40" s="135" t="s">
        <v>3885</v>
      </c>
      <c r="K40" s="135" t="s">
        <v>3885</v>
      </c>
      <c r="L40" s="135" t="s">
        <v>3885</v>
      </c>
      <c r="M40" s="135" t="s">
        <v>3885</v>
      </c>
      <c r="N40" s="135" t="s">
        <v>3885</v>
      </c>
      <c r="O40" s="135" t="s">
        <v>3885</v>
      </c>
      <c r="P40" s="135" t="s">
        <v>3885</v>
      </c>
      <c r="Q40" s="135" t="s">
        <v>3885</v>
      </c>
    </row>
    <row r="41" spans="1:17">
      <c r="A41" s="59" t="s">
        <v>24</v>
      </c>
      <c r="B41" s="134" t="s">
        <v>3885</v>
      </c>
      <c r="C41" s="134" t="s">
        <v>3885</v>
      </c>
      <c r="D41" s="134" t="s">
        <v>3885</v>
      </c>
      <c r="E41" s="134" t="s">
        <v>3885</v>
      </c>
      <c r="F41" s="134" t="s">
        <v>3885</v>
      </c>
      <c r="G41" s="64">
        <v>3.0757391781357275</v>
      </c>
      <c r="H41" s="134" t="s">
        <v>3885</v>
      </c>
      <c r="I41" s="134" t="s">
        <v>3885</v>
      </c>
      <c r="J41" s="65">
        <v>4.7534550588953631E-2</v>
      </c>
      <c r="K41" s="134" t="s">
        <v>3885</v>
      </c>
      <c r="L41" s="134" t="s">
        <v>3885</v>
      </c>
      <c r="M41" s="134" t="s">
        <v>3885</v>
      </c>
      <c r="N41" s="64">
        <v>12169.955746828999</v>
      </c>
      <c r="O41" s="134" t="s">
        <v>3885</v>
      </c>
      <c r="P41" s="65">
        <f t="shared" si="0"/>
        <v>6.0275086952354491E-3</v>
      </c>
      <c r="Q41" s="65">
        <f>N41/'סכום נכסי הקרן'!$C$41</f>
        <v>1.9420675099048566E-4</v>
      </c>
    </row>
    <row r="42" spans="1:17">
      <c r="A42" s="60" t="s">
        <v>279</v>
      </c>
      <c r="B42" s="58" t="s">
        <v>280</v>
      </c>
      <c r="C42" s="70" t="s">
        <v>125</v>
      </c>
      <c r="D42" s="58" t="s">
        <v>230</v>
      </c>
      <c r="E42" s="135" t="s">
        <v>3885</v>
      </c>
      <c r="F42" s="135" t="s">
        <v>3885</v>
      </c>
      <c r="G42" s="67">
        <v>2.2999999999998955</v>
      </c>
      <c r="H42" s="70" t="s">
        <v>137</v>
      </c>
      <c r="I42" s="71">
        <v>4.0999999999999995E-2</v>
      </c>
      <c r="J42" s="68">
        <v>4.7199999999998327E-2</v>
      </c>
      <c r="K42" s="67">
        <v>9707806.0124309994</v>
      </c>
      <c r="L42" s="69">
        <v>99.15</v>
      </c>
      <c r="M42" s="135" t="s">
        <v>3885</v>
      </c>
      <c r="N42" s="67">
        <v>9625.2895826799995</v>
      </c>
      <c r="O42" s="68">
        <v>4.5757963967621868E-4</v>
      </c>
      <c r="P42" s="68">
        <f t="shared" si="0"/>
        <v>4.7671920802899925E-3</v>
      </c>
      <c r="Q42" s="68">
        <f>N42/'סכום נכסי הקרן'!$C$41</f>
        <v>1.5359926166386544E-4</v>
      </c>
    </row>
    <row r="43" spans="1:17">
      <c r="A43" s="60" t="s">
        <v>281</v>
      </c>
      <c r="B43" s="58" t="s">
        <v>282</v>
      </c>
      <c r="C43" s="70" t="s">
        <v>125</v>
      </c>
      <c r="D43" s="58" t="s">
        <v>230</v>
      </c>
      <c r="E43" s="135" t="s">
        <v>3885</v>
      </c>
      <c r="F43" s="135" t="s">
        <v>3885</v>
      </c>
      <c r="G43" s="67">
        <v>6.010000000000594</v>
      </c>
      <c r="H43" s="70" t="s">
        <v>137</v>
      </c>
      <c r="I43" s="71">
        <v>4.0999999999999995E-2</v>
      </c>
      <c r="J43" s="68">
        <v>4.8800000000007386E-2</v>
      </c>
      <c r="K43" s="67">
        <v>2641339.2000000002</v>
      </c>
      <c r="L43" s="69">
        <v>96.34</v>
      </c>
      <c r="M43" s="135" t="s">
        <v>3885</v>
      </c>
      <c r="N43" s="67">
        <v>2544.666164149</v>
      </c>
      <c r="O43" s="68">
        <v>9.5675605071394689E-5</v>
      </c>
      <c r="P43" s="68">
        <f t="shared" si="0"/>
        <v>1.260316614945457E-3</v>
      </c>
      <c r="Q43" s="68">
        <f>N43/'סכום נכסי הקרן'!$C$41</f>
        <v>4.0607489326620231E-5</v>
      </c>
    </row>
    <row r="44" spans="1:17">
      <c r="A44" s="138" t="s">
        <v>3885</v>
      </c>
      <c r="B44" s="135" t="s">
        <v>3885</v>
      </c>
      <c r="C44" s="135" t="s">
        <v>3885</v>
      </c>
      <c r="D44" s="135" t="s">
        <v>3885</v>
      </c>
      <c r="E44" s="135" t="s">
        <v>3885</v>
      </c>
      <c r="F44" s="135" t="s">
        <v>3885</v>
      </c>
      <c r="G44" s="135" t="s">
        <v>3885</v>
      </c>
      <c r="H44" s="135" t="s">
        <v>3885</v>
      </c>
      <c r="I44" s="135" t="s">
        <v>3885</v>
      </c>
      <c r="J44" s="135" t="s">
        <v>3885</v>
      </c>
      <c r="K44" s="135" t="s">
        <v>3885</v>
      </c>
      <c r="L44" s="135" t="s">
        <v>3885</v>
      </c>
      <c r="M44" s="135" t="s">
        <v>3885</v>
      </c>
      <c r="N44" s="135" t="s">
        <v>3885</v>
      </c>
      <c r="O44" s="135" t="s">
        <v>3885</v>
      </c>
      <c r="P44" s="135" t="s">
        <v>3885</v>
      </c>
      <c r="Q44" s="135" t="s">
        <v>3885</v>
      </c>
    </row>
    <row r="45" spans="1:17">
      <c r="A45" s="55" t="s">
        <v>193</v>
      </c>
      <c r="B45" s="134" t="s">
        <v>3885</v>
      </c>
      <c r="C45" s="134" t="s">
        <v>3885</v>
      </c>
      <c r="D45" s="134" t="s">
        <v>3885</v>
      </c>
      <c r="E45" s="134" t="s">
        <v>3885</v>
      </c>
      <c r="F45" s="134" t="s">
        <v>3885</v>
      </c>
      <c r="G45" s="64">
        <v>8.8578405712794233</v>
      </c>
      <c r="H45" s="134" t="s">
        <v>3885</v>
      </c>
      <c r="I45" s="134" t="s">
        <v>3885</v>
      </c>
      <c r="J45" s="65">
        <v>5.3863727013609183E-2</v>
      </c>
      <c r="K45" s="134" t="s">
        <v>3885</v>
      </c>
      <c r="L45" s="134" t="s">
        <v>3885</v>
      </c>
      <c r="M45" s="134" t="s">
        <v>3885</v>
      </c>
      <c r="N45" s="64">
        <v>12993.380063601999</v>
      </c>
      <c r="O45" s="134" t="s">
        <v>3885</v>
      </c>
      <c r="P45" s="65">
        <f t="shared" si="0"/>
        <v>6.4353324648913721E-3</v>
      </c>
      <c r="Q45" s="65">
        <f>N45/'סכום נכסי הקרן'!$C$41</f>
        <v>2.07346861322334E-4</v>
      </c>
    </row>
    <row r="46" spans="1:17">
      <c r="A46" s="59" t="s">
        <v>67</v>
      </c>
      <c r="B46" s="134" t="s">
        <v>3885</v>
      </c>
      <c r="C46" s="134" t="s">
        <v>3885</v>
      </c>
      <c r="D46" s="134" t="s">
        <v>3885</v>
      </c>
      <c r="E46" s="134" t="s">
        <v>3885</v>
      </c>
      <c r="F46" s="134" t="s">
        <v>3885</v>
      </c>
      <c r="G46" s="64">
        <v>8.8578405712794233</v>
      </c>
      <c r="H46" s="134" t="s">
        <v>3885</v>
      </c>
      <c r="I46" s="134" t="s">
        <v>3885</v>
      </c>
      <c r="J46" s="65">
        <v>5.3863727013609183E-2</v>
      </c>
      <c r="K46" s="134" t="s">
        <v>3885</v>
      </c>
      <c r="L46" s="134" t="s">
        <v>3885</v>
      </c>
      <c r="M46" s="134" t="s">
        <v>3885</v>
      </c>
      <c r="N46" s="64">
        <v>12993.380063601999</v>
      </c>
      <c r="O46" s="134" t="s">
        <v>3885</v>
      </c>
      <c r="P46" s="65">
        <f t="shared" si="0"/>
        <v>6.4353324648913721E-3</v>
      </c>
      <c r="Q46" s="65">
        <f>N46/'סכום נכסי הקרן'!$C$41</f>
        <v>2.07346861322334E-4</v>
      </c>
    </row>
    <row r="47" spans="1:17">
      <c r="A47" s="60" t="s">
        <v>283</v>
      </c>
      <c r="B47" s="58" t="s">
        <v>284</v>
      </c>
      <c r="C47" s="70" t="s">
        <v>27</v>
      </c>
      <c r="D47" s="58" t="s">
        <v>285</v>
      </c>
      <c r="E47" s="58" t="s">
        <v>286</v>
      </c>
      <c r="F47" s="135" t="s">
        <v>3885</v>
      </c>
      <c r="G47" s="67">
        <v>17.66999999999825</v>
      </c>
      <c r="H47" s="70" t="s">
        <v>136</v>
      </c>
      <c r="I47" s="71">
        <v>4.4999999999999998E-2</v>
      </c>
      <c r="J47" s="68">
        <v>5.7499999999994056E-2</v>
      </c>
      <c r="K47" s="67">
        <v>1027060.532871</v>
      </c>
      <c r="L47" s="69">
        <v>78.942499999999995</v>
      </c>
      <c r="M47" s="135" t="s">
        <v>3885</v>
      </c>
      <c r="N47" s="67">
        <v>2940.7253982449997</v>
      </c>
      <c r="O47" s="68">
        <v>1.0270605328709999E-3</v>
      </c>
      <c r="P47" s="68">
        <f t="shared" si="0"/>
        <v>1.456475954141407E-3</v>
      </c>
      <c r="Q47" s="68">
        <f>N47/'סכום נכסי הקרן'!$C$41</f>
        <v>4.6927756931011962E-5</v>
      </c>
    </row>
    <row r="48" spans="1:17">
      <c r="A48" s="60" t="s">
        <v>287</v>
      </c>
      <c r="B48" s="58" t="s">
        <v>288</v>
      </c>
      <c r="C48" s="70" t="s">
        <v>27</v>
      </c>
      <c r="D48" s="58" t="s">
        <v>285</v>
      </c>
      <c r="E48" s="58" t="s">
        <v>286</v>
      </c>
      <c r="F48" s="135" t="s">
        <v>3885</v>
      </c>
      <c r="G48" s="67">
        <v>6.2800000000001033</v>
      </c>
      <c r="H48" s="70" t="s">
        <v>136</v>
      </c>
      <c r="I48" s="71">
        <v>6.5000000000000002E-2</v>
      </c>
      <c r="J48" s="68">
        <v>5.2800000000001041E-2</v>
      </c>
      <c r="K48" s="67">
        <v>2555639.8250000002</v>
      </c>
      <c r="L48" s="69">
        <v>108.45099999999999</v>
      </c>
      <c r="M48" s="135" t="s">
        <v>3885</v>
      </c>
      <c r="N48" s="67">
        <v>10052.654665356999</v>
      </c>
      <c r="O48" s="68">
        <v>1.7037598833333336E-3</v>
      </c>
      <c r="P48" s="68">
        <f t="shared" si="0"/>
        <v>4.9788565107499651E-3</v>
      </c>
      <c r="Q48" s="68">
        <f>N48/'סכום נכסי הקרן'!$C$41</f>
        <v>1.6041910439132203E-4</v>
      </c>
    </row>
    <row r="49" spans="1:17">
      <c r="A49" s="139" t="s">
        <v>3885</v>
      </c>
      <c r="B49" s="140" t="s">
        <v>3885</v>
      </c>
      <c r="C49" s="140" t="s">
        <v>3885</v>
      </c>
      <c r="D49" s="140" t="s">
        <v>3885</v>
      </c>
      <c r="E49" s="140" t="s">
        <v>3885</v>
      </c>
      <c r="F49" s="140" t="s">
        <v>3885</v>
      </c>
      <c r="G49" s="140" t="s">
        <v>3885</v>
      </c>
      <c r="H49" s="140" t="s">
        <v>3885</v>
      </c>
      <c r="I49" s="140" t="s">
        <v>3885</v>
      </c>
      <c r="J49" s="140" t="s">
        <v>3885</v>
      </c>
      <c r="K49" s="140" t="s">
        <v>3885</v>
      </c>
      <c r="L49" s="140" t="s">
        <v>3885</v>
      </c>
      <c r="M49" s="140" t="s">
        <v>3885</v>
      </c>
      <c r="N49" s="140" t="s">
        <v>3885</v>
      </c>
      <c r="O49" s="140" t="s">
        <v>3885</v>
      </c>
      <c r="P49" s="140" t="s">
        <v>3885</v>
      </c>
      <c r="Q49" s="140" t="s">
        <v>3885</v>
      </c>
    </row>
    <row r="50" spans="1:17">
      <c r="A50" s="139" t="s">
        <v>3885</v>
      </c>
      <c r="B50" s="140" t="s">
        <v>3885</v>
      </c>
      <c r="C50" s="140" t="s">
        <v>3885</v>
      </c>
      <c r="D50" s="140" t="s">
        <v>3885</v>
      </c>
      <c r="E50" s="140" t="s">
        <v>3885</v>
      </c>
      <c r="F50" s="140" t="s">
        <v>3885</v>
      </c>
      <c r="G50" s="140" t="s">
        <v>3885</v>
      </c>
      <c r="H50" s="140" t="s">
        <v>3885</v>
      </c>
      <c r="I50" s="140" t="s">
        <v>3885</v>
      </c>
      <c r="J50" s="140" t="s">
        <v>3885</v>
      </c>
      <c r="K50" s="140" t="s">
        <v>3885</v>
      </c>
      <c r="L50" s="140" t="s">
        <v>3885</v>
      </c>
      <c r="M50" s="140" t="s">
        <v>3885</v>
      </c>
      <c r="N50" s="140" t="s">
        <v>3885</v>
      </c>
      <c r="O50" s="140" t="s">
        <v>3885</v>
      </c>
      <c r="P50" s="140" t="s">
        <v>3885</v>
      </c>
      <c r="Q50" s="140" t="s">
        <v>3885</v>
      </c>
    </row>
    <row r="51" spans="1:17">
      <c r="A51" s="139" t="s">
        <v>3885</v>
      </c>
      <c r="B51" s="140" t="s">
        <v>3885</v>
      </c>
      <c r="C51" s="140" t="s">
        <v>3885</v>
      </c>
      <c r="D51" s="140" t="s">
        <v>3885</v>
      </c>
      <c r="E51" s="140" t="s">
        <v>3885</v>
      </c>
      <c r="F51" s="140" t="s">
        <v>3885</v>
      </c>
      <c r="G51" s="140" t="s">
        <v>3885</v>
      </c>
      <c r="H51" s="140" t="s">
        <v>3885</v>
      </c>
      <c r="I51" s="140" t="s">
        <v>3885</v>
      </c>
      <c r="J51" s="140" t="s">
        <v>3885</v>
      </c>
      <c r="K51" s="140" t="s">
        <v>3885</v>
      </c>
      <c r="L51" s="140" t="s">
        <v>3885</v>
      </c>
      <c r="M51" s="140" t="s">
        <v>3885</v>
      </c>
      <c r="N51" s="140" t="s">
        <v>3885</v>
      </c>
      <c r="O51" s="140" t="s">
        <v>3885</v>
      </c>
      <c r="P51" s="140" t="s">
        <v>3885</v>
      </c>
      <c r="Q51" s="140" t="s">
        <v>3885</v>
      </c>
    </row>
    <row r="52" spans="1:17">
      <c r="A52" s="99" t="s">
        <v>117</v>
      </c>
      <c r="B52" s="142" t="s">
        <v>3885</v>
      </c>
      <c r="C52" s="142" t="s">
        <v>3885</v>
      </c>
      <c r="D52" s="140" t="s">
        <v>3885</v>
      </c>
      <c r="E52" s="140" t="s">
        <v>3885</v>
      </c>
      <c r="F52" s="140" t="s">
        <v>3885</v>
      </c>
      <c r="G52" s="140" t="s">
        <v>3885</v>
      </c>
      <c r="H52" s="140" t="s">
        <v>3885</v>
      </c>
      <c r="I52" s="140" t="s">
        <v>3885</v>
      </c>
      <c r="J52" s="140" t="s">
        <v>3885</v>
      </c>
      <c r="K52" s="140" t="s">
        <v>3885</v>
      </c>
      <c r="L52" s="140" t="s">
        <v>3885</v>
      </c>
      <c r="M52" s="140" t="s">
        <v>3885</v>
      </c>
      <c r="N52" s="140" t="s">
        <v>3885</v>
      </c>
      <c r="O52" s="140" t="s">
        <v>3885</v>
      </c>
      <c r="P52" s="140" t="s">
        <v>3885</v>
      </c>
      <c r="Q52" s="140" t="s">
        <v>3885</v>
      </c>
    </row>
    <row r="53" spans="1:17">
      <c r="A53" s="99" t="s">
        <v>200</v>
      </c>
      <c r="B53" s="142" t="s">
        <v>3885</v>
      </c>
      <c r="C53" s="142" t="s">
        <v>3885</v>
      </c>
      <c r="D53" s="140" t="s">
        <v>3885</v>
      </c>
      <c r="E53" s="140" t="s">
        <v>3885</v>
      </c>
      <c r="F53" s="140" t="s">
        <v>3885</v>
      </c>
      <c r="G53" s="140" t="s">
        <v>3885</v>
      </c>
      <c r="H53" s="140" t="s">
        <v>3885</v>
      </c>
      <c r="I53" s="140" t="s">
        <v>3885</v>
      </c>
      <c r="J53" s="140" t="s">
        <v>3885</v>
      </c>
      <c r="K53" s="140" t="s">
        <v>3885</v>
      </c>
      <c r="L53" s="140" t="s">
        <v>3885</v>
      </c>
      <c r="M53" s="140" t="s">
        <v>3885</v>
      </c>
      <c r="N53" s="140" t="s">
        <v>3885</v>
      </c>
      <c r="O53" s="140" t="s">
        <v>3885</v>
      </c>
      <c r="P53" s="140" t="s">
        <v>3885</v>
      </c>
      <c r="Q53" s="140" t="s">
        <v>3885</v>
      </c>
    </row>
    <row r="54" spans="1:17">
      <c r="A54" s="99" t="s">
        <v>208</v>
      </c>
      <c r="B54" s="143" t="s">
        <v>3885</v>
      </c>
      <c r="C54" s="143" t="s">
        <v>3885</v>
      </c>
      <c r="D54" s="140" t="s">
        <v>3885</v>
      </c>
      <c r="E54" s="140" t="s">
        <v>3885</v>
      </c>
      <c r="F54" s="140" t="s">
        <v>3885</v>
      </c>
      <c r="G54" s="140" t="s">
        <v>3885</v>
      </c>
      <c r="H54" s="140" t="s">
        <v>3885</v>
      </c>
      <c r="I54" s="140" t="s">
        <v>3885</v>
      </c>
      <c r="J54" s="140" t="s">
        <v>3885</v>
      </c>
      <c r="K54" s="140" t="s">
        <v>3885</v>
      </c>
      <c r="L54" s="140" t="s">
        <v>3885</v>
      </c>
      <c r="M54" s="140" t="s">
        <v>3885</v>
      </c>
      <c r="N54" s="140" t="s">
        <v>3885</v>
      </c>
      <c r="O54" s="140" t="s">
        <v>3885</v>
      </c>
      <c r="P54" s="140" t="s">
        <v>3885</v>
      </c>
      <c r="Q54" s="140" t="s">
        <v>3885</v>
      </c>
    </row>
    <row r="55" spans="1:17" hidden="1">
      <c r="B55" s="1"/>
      <c r="C55" s="1"/>
    </row>
    <row r="56" spans="1:17" hidden="1">
      <c r="B56" s="1"/>
      <c r="C56" s="1"/>
    </row>
    <row r="57" spans="1:17" hidden="1">
      <c r="B57" s="1"/>
      <c r="C57" s="1"/>
    </row>
    <row r="58" spans="1:17" hidden="1">
      <c r="B58" s="1"/>
      <c r="C58" s="1"/>
    </row>
    <row r="59" spans="1:17" hidden="1">
      <c r="B59" s="1"/>
      <c r="C59" s="1"/>
    </row>
    <row r="60" spans="1:17" hidden="1">
      <c r="B60" s="1"/>
      <c r="C60" s="1"/>
    </row>
    <row r="61" spans="1:17" hidden="1">
      <c r="B61" s="1"/>
      <c r="C61" s="1"/>
    </row>
    <row r="62" spans="1:17" hidden="1">
      <c r="B62" s="1"/>
      <c r="C62" s="1"/>
    </row>
    <row r="63" spans="1:17" hidden="1">
      <c r="B63" s="1"/>
      <c r="C63" s="1"/>
    </row>
    <row r="64" spans="1:17" hidden="1">
      <c r="B64" s="1"/>
      <c r="C64" s="1"/>
    </row>
    <row r="65" spans="2:3" hidden="1">
      <c r="B65" s="1"/>
      <c r="C65" s="1"/>
    </row>
    <row r="66" spans="2:3" hidden="1">
      <c r="B66" s="1"/>
      <c r="C66" s="1"/>
    </row>
    <row r="67" spans="2:3" hidden="1">
      <c r="B67" s="1"/>
      <c r="C67" s="1"/>
    </row>
    <row r="68" spans="2:3" hidden="1">
      <c r="B68" s="1"/>
      <c r="C68" s="1"/>
    </row>
    <row r="69" spans="2:3" hidden="1">
      <c r="B69" s="1"/>
      <c r="C69" s="1"/>
    </row>
    <row r="70" spans="2:3" hidden="1">
      <c r="B70" s="1"/>
      <c r="C70" s="1"/>
    </row>
    <row r="71" spans="2:3" hidden="1">
      <c r="B71" s="1"/>
      <c r="C71" s="1"/>
    </row>
    <row r="72" spans="2:3" hidden="1">
      <c r="B72" s="1"/>
      <c r="C72" s="1"/>
    </row>
    <row r="73" spans="2:3" hidden="1">
      <c r="B73" s="1"/>
      <c r="C73" s="1"/>
    </row>
    <row r="74" spans="2:3" hidden="1">
      <c r="B74" s="1"/>
      <c r="C74" s="1"/>
    </row>
    <row r="75" spans="2:3" hidden="1">
      <c r="B75" s="1"/>
      <c r="C75" s="1"/>
    </row>
    <row r="76" spans="2:3" hidden="1">
      <c r="B76" s="1"/>
      <c r="C76" s="1"/>
    </row>
    <row r="77" spans="2:3" hidden="1">
      <c r="B77" s="1"/>
      <c r="C77" s="1"/>
    </row>
    <row r="78" spans="2:3" hidden="1">
      <c r="B78" s="1"/>
      <c r="C78" s="1"/>
    </row>
    <row r="79" spans="2:3" hidden="1">
      <c r="B79" s="1"/>
      <c r="C79" s="1"/>
    </row>
    <row r="80" spans="2:3" hidden="1">
      <c r="B80" s="1"/>
      <c r="C80" s="1"/>
    </row>
    <row r="81" spans="2:3" hidden="1">
      <c r="B81" s="1"/>
      <c r="C81" s="1"/>
    </row>
    <row r="82" spans="2:3" hidden="1">
      <c r="B82" s="1"/>
      <c r="C82" s="1"/>
    </row>
    <row r="83" spans="2:3" hidden="1">
      <c r="B83" s="1"/>
      <c r="C83" s="1"/>
    </row>
    <row r="84" spans="2:3" hidden="1">
      <c r="B84" s="1"/>
      <c r="C84" s="1"/>
    </row>
    <row r="85" spans="2:3" hidden="1">
      <c r="B85" s="1"/>
      <c r="C85" s="1"/>
    </row>
    <row r="86" spans="2:3" hidden="1">
      <c r="B86" s="1"/>
      <c r="C86" s="1"/>
    </row>
    <row r="87" spans="2:3" hidden="1">
      <c r="B87" s="1"/>
      <c r="C87" s="1"/>
    </row>
    <row r="88" spans="2:3" hidden="1">
      <c r="B88" s="1"/>
      <c r="C88" s="1"/>
    </row>
    <row r="89" spans="2:3" hidden="1">
      <c r="B89" s="1"/>
      <c r="C89" s="1"/>
    </row>
    <row r="90" spans="2:3" hidden="1">
      <c r="B90" s="1"/>
      <c r="C90" s="1"/>
    </row>
    <row r="91" spans="2:3" hidden="1">
      <c r="B91" s="1"/>
      <c r="C91" s="1"/>
    </row>
    <row r="92" spans="2:3" hidden="1">
      <c r="B92" s="1"/>
      <c r="C92" s="1"/>
    </row>
    <row r="93" spans="2:3" hidden="1">
      <c r="B93" s="1"/>
      <c r="C93" s="1"/>
    </row>
    <row r="94" spans="2:3" hidden="1">
      <c r="B94" s="1"/>
      <c r="C94" s="1"/>
    </row>
    <row r="95" spans="2:3" hidden="1">
      <c r="B95" s="1"/>
      <c r="C95" s="1"/>
    </row>
    <row r="96" spans="2:3" hidden="1">
      <c r="B96" s="1"/>
      <c r="C96" s="1"/>
    </row>
    <row r="97" spans="2:3" hidden="1">
      <c r="B97" s="1"/>
      <c r="C97" s="1"/>
    </row>
    <row r="98" spans="2:3" hidden="1">
      <c r="B98" s="1"/>
      <c r="C98" s="1"/>
    </row>
    <row r="99" spans="2:3" hidden="1">
      <c r="B99" s="1"/>
      <c r="C99" s="1"/>
    </row>
    <row r="100" spans="2:3" hidden="1">
      <c r="B100" s="1"/>
      <c r="C100" s="1"/>
    </row>
    <row r="101" spans="2:3" hidden="1">
      <c r="B101" s="1"/>
      <c r="C101" s="1"/>
    </row>
    <row r="102" spans="2:3" hidden="1">
      <c r="B102" s="1"/>
      <c r="C102" s="1"/>
    </row>
    <row r="103" spans="2:3" hidden="1">
      <c r="B103" s="1"/>
      <c r="C103" s="1"/>
    </row>
    <row r="104" spans="2:3" hidden="1">
      <c r="B104" s="1"/>
      <c r="C104" s="1"/>
    </row>
    <row r="105" spans="2:3" hidden="1">
      <c r="B105" s="1"/>
      <c r="C105" s="1"/>
    </row>
    <row r="106" spans="2:3" hidden="1">
      <c r="B106" s="1"/>
      <c r="C106" s="1"/>
    </row>
    <row r="107" spans="2:3" hidden="1">
      <c r="B107" s="1"/>
      <c r="C107" s="1"/>
    </row>
    <row r="108" spans="2:3" hidden="1">
      <c r="B108" s="1"/>
      <c r="C108" s="1"/>
    </row>
    <row r="109" spans="2:3" hidden="1">
      <c r="B109" s="1"/>
      <c r="C109" s="1"/>
    </row>
    <row r="110" spans="2:3" hidden="1">
      <c r="B110" s="1"/>
      <c r="C110" s="1"/>
    </row>
    <row r="111" spans="2:3" hidden="1">
      <c r="B111" s="1"/>
      <c r="C111" s="1"/>
    </row>
    <row r="112" spans="2:3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B30:C53 C1:C4 M1:M5 B5:C27 N1:P7 D1:H28 B55:C1048576 I1:L1048576 A1:A1048576 M30:M1048576 N9:P1048576 D30:H1048576 Q1:AY1048576 BA1:XFD1048576 AZ1:AZ9999 AZ10001:AZ1048576" xr:uid="{00000000-0002-0000-0200-000000000000}"/>
  </dataValidations>
  <pageMargins left="0" right="0" top="0.5" bottom="0.5" header="0" footer="0.25"/>
  <pageSetup paperSize="9" scale="42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48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150</v>
      </c>
      <c r="B1" s="36" t="s" vm="1">
        <v>225</v>
      </c>
    </row>
    <row r="2" spans="1:19">
      <c r="A2" s="36" t="s">
        <v>149</v>
      </c>
      <c r="B2" s="36" t="s">
        <v>226</v>
      </c>
    </row>
    <row r="3" spans="1:19">
      <c r="A3" s="36" t="s">
        <v>151</v>
      </c>
      <c r="B3" s="36" t="s">
        <v>227</v>
      </c>
    </row>
    <row r="4" spans="1:19">
      <c r="A4" s="36" t="s">
        <v>152</v>
      </c>
      <c r="B4" s="36">
        <v>2102</v>
      </c>
    </row>
    <row r="5" spans="1:19" ht="18.75">
      <c r="A5" s="161" t="s">
        <v>95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5"/>
    </row>
    <row r="6" spans="1:19" s="3" customFormat="1">
      <c r="A6" s="144" t="s">
        <v>120</v>
      </c>
      <c r="B6" s="39" t="s">
        <v>48</v>
      </c>
      <c r="C6" s="39" t="s">
        <v>124</v>
      </c>
      <c r="D6" s="39" t="s">
        <v>183</v>
      </c>
      <c r="E6" s="39" t="s">
        <v>122</v>
      </c>
      <c r="F6" s="39" t="s">
        <v>70</v>
      </c>
      <c r="G6" s="39" t="s">
        <v>14</v>
      </c>
      <c r="H6" s="39" t="s">
        <v>71</v>
      </c>
      <c r="I6" s="39" t="s">
        <v>109</v>
      </c>
      <c r="J6" s="39" t="s">
        <v>17</v>
      </c>
      <c r="K6" s="39" t="s">
        <v>108</v>
      </c>
      <c r="L6" s="39" t="s">
        <v>16</v>
      </c>
      <c r="M6" s="39" t="s">
        <v>18</v>
      </c>
      <c r="N6" s="39" t="s">
        <v>202</v>
      </c>
      <c r="O6" s="39" t="s">
        <v>201</v>
      </c>
      <c r="P6" s="39" t="s">
        <v>66</v>
      </c>
      <c r="Q6" s="39" t="s">
        <v>63</v>
      </c>
      <c r="R6" s="39" t="s">
        <v>153</v>
      </c>
      <c r="S6" s="145" t="s">
        <v>155</v>
      </c>
    </row>
    <row r="7" spans="1:19" s="3" customFormat="1">
      <c r="A7" s="146" t="s">
        <v>3885</v>
      </c>
      <c r="B7" s="131" t="s">
        <v>3885</v>
      </c>
      <c r="C7" s="131" t="s">
        <v>3885</v>
      </c>
      <c r="D7" s="131" t="s">
        <v>3885</v>
      </c>
      <c r="E7" s="131" t="s">
        <v>3885</v>
      </c>
      <c r="F7" s="131" t="s">
        <v>3885</v>
      </c>
      <c r="G7" s="131" t="s">
        <v>3885</v>
      </c>
      <c r="H7" s="131" t="s">
        <v>3885</v>
      </c>
      <c r="I7" s="12" t="s">
        <v>21</v>
      </c>
      <c r="J7" s="12" t="s">
        <v>20</v>
      </c>
      <c r="K7" s="131" t="s">
        <v>3885</v>
      </c>
      <c r="L7" s="12" t="s">
        <v>19</v>
      </c>
      <c r="M7" s="12" t="s">
        <v>19</v>
      </c>
      <c r="N7" s="12" t="s">
        <v>209</v>
      </c>
      <c r="O7" s="131" t="s">
        <v>3885</v>
      </c>
      <c r="P7" s="12" t="s">
        <v>205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47" t="s">
        <v>3885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118</v>
      </c>
      <c r="Q8" s="14" t="s">
        <v>119</v>
      </c>
      <c r="R8" s="33" t="s">
        <v>156</v>
      </c>
      <c r="S8" s="47" t="s">
        <v>184</v>
      </c>
    </row>
    <row r="9" spans="1:19" s="4" customFormat="1" ht="20.25">
      <c r="A9" s="56" t="s">
        <v>49</v>
      </c>
      <c r="B9" s="134" t="s">
        <v>3885</v>
      </c>
      <c r="C9" s="134" t="s">
        <v>3885</v>
      </c>
      <c r="D9" s="134" t="s">
        <v>3885</v>
      </c>
      <c r="E9" s="134" t="s">
        <v>3885</v>
      </c>
      <c r="F9" s="134" t="s">
        <v>3885</v>
      </c>
      <c r="G9" s="134" t="s">
        <v>3885</v>
      </c>
      <c r="H9" s="134" t="s">
        <v>3885</v>
      </c>
      <c r="I9" s="134" t="s">
        <v>3885</v>
      </c>
      <c r="J9" s="134" t="s">
        <v>3885</v>
      </c>
      <c r="K9" s="134" t="s">
        <v>3885</v>
      </c>
      <c r="L9" s="134" t="s">
        <v>3885</v>
      </c>
      <c r="M9" s="134" t="s">
        <v>3885</v>
      </c>
      <c r="N9" s="134" t="s">
        <v>3885</v>
      </c>
      <c r="O9" s="134" t="s">
        <v>3885</v>
      </c>
      <c r="P9" s="64">
        <v>0</v>
      </c>
      <c r="Q9" s="134" t="s">
        <v>3885</v>
      </c>
      <c r="R9" s="65">
        <v>0</v>
      </c>
      <c r="S9" s="65">
        <v>0</v>
      </c>
    </row>
    <row r="10" spans="1:19">
      <c r="A10" s="135" t="s">
        <v>3885</v>
      </c>
      <c r="B10" s="135" t="s">
        <v>3885</v>
      </c>
      <c r="C10" s="135" t="s">
        <v>3885</v>
      </c>
      <c r="D10" s="135" t="s">
        <v>3885</v>
      </c>
      <c r="E10" s="135" t="s">
        <v>3885</v>
      </c>
      <c r="F10" s="135" t="s">
        <v>3885</v>
      </c>
      <c r="G10" s="135" t="s">
        <v>3885</v>
      </c>
      <c r="H10" s="135" t="s">
        <v>3885</v>
      </c>
      <c r="I10" s="135" t="s">
        <v>3885</v>
      </c>
      <c r="J10" s="135" t="s">
        <v>3885</v>
      </c>
      <c r="K10" s="135" t="s">
        <v>3885</v>
      </c>
      <c r="L10" s="135" t="s">
        <v>3885</v>
      </c>
      <c r="M10" s="135" t="s">
        <v>3885</v>
      </c>
      <c r="N10" s="135" t="s">
        <v>3885</v>
      </c>
      <c r="O10" s="135" t="s">
        <v>3885</v>
      </c>
      <c r="P10" s="135" t="s">
        <v>3885</v>
      </c>
      <c r="Q10" s="135" t="s">
        <v>3885</v>
      </c>
      <c r="R10" s="135" t="s">
        <v>3885</v>
      </c>
      <c r="S10" s="135" t="s">
        <v>3885</v>
      </c>
    </row>
    <row r="11" spans="1:19">
      <c r="A11" s="135" t="s">
        <v>3885</v>
      </c>
      <c r="B11" s="135" t="s">
        <v>3885</v>
      </c>
      <c r="C11" s="135" t="s">
        <v>3885</v>
      </c>
      <c r="D11" s="135" t="s">
        <v>3885</v>
      </c>
      <c r="E11" s="135" t="s">
        <v>3885</v>
      </c>
      <c r="F11" s="135" t="s">
        <v>3885</v>
      </c>
      <c r="G11" s="135" t="s">
        <v>3885</v>
      </c>
      <c r="H11" s="135" t="s">
        <v>3885</v>
      </c>
      <c r="I11" s="135" t="s">
        <v>3885</v>
      </c>
      <c r="J11" s="135" t="s">
        <v>3885</v>
      </c>
      <c r="K11" s="135" t="s">
        <v>3885</v>
      </c>
      <c r="L11" s="135" t="s">
        <v>3885</v>
      </c>
      <c r="M11" s="135" t="s">
        <v>3885</v>
      </c>
      <c r="N11" s="135" t="s">
        <v>3885</v>
      </c>
      <c r="O11" s="135" t="s">
        <v>3885</v>
      </c>
      <c r="P11" s="135" t="s">
        <v>3885</v>
      </c>
      <c r="Q11" s="135" t="s">
        <v>3885</v>
      </c>
      <c r="R11" s="135" t="s">
        <v>3885</v>
      </c>
      <c r="S11" s="135" t="s">
        <v>3885</v>
      </c>
    </row>
    <row r="12" spans="1:19">
      <c r="A12" s="135" t="s">
        <v>3885</v>
      </c>
      <c r="B12" s="135" t="s">
        <v>3885</v>
      </c>
      <c r="C12" s="135" t="s">
        <v>3885</v>
      </c>
      <c r="D12" s="135" t="s">
        <v>3885</v>
      </c>
      <c r="E12" s="135" t="s">
        <v>3885</v>
      </c>
      <c r="F12" s="135" t="s">
        <v>3885</v>
      </c>
      <c r="G12" s="135" t="s">
        <v>3885</v>
      </c>
      <c r="H12" s="135" t="s">
        <v>3885</v>
      </c>
      <c r="I12" s="135" t="s">
        <v>3885</v>
      </c>
      <c r="J12" s="135" t="s">
        <v>3885</v>
      </c>
      <c r="K12" s="135" t="s">
        <v>3885</v>
      </c>
      <c r="L12" s="135" t="s">
        <v>3885</v>
      </c>
      <c r="M12" s="135" t="s">
        <v>3885</v>
      </c>
      <c r="N12" s="135" t="s">
        <v>3885</v>
      </c>
      <c r="O12" s="135" t="s">
        <v>3885</v>
      </c>
      <c r="P12" s="135" t="s">
        <v>3885</v>
      </c>
      <c r="Q12" s="135" t="s">
        <v>3885</v>
      </c>
      <c r="R12" s="135" t="s">
        <v>3885</v>
      </c>
      <c r="S12" s="135" t="s">
        <v>3885</v>
      </c>
    </row>
    <row r="13" spans="1:19">
      <c r="A13" s="101" t="s">
        <v>217</v>
      </c>
      <c r="B13" s="135" t="s">
        <v>3885</v>
      </c>
      <c r="C13" s="135" t="s">
        <v>3885</v>
      </c>
      <c r="D13" s="135" t="s">
        <v>3885</v>
      </c>
      <c r="E13" s="135" t="s">
        <v>3885</v>
      </c>
      <c r="F13" s="135" t="s">
        <v>3885</v>
      </c>
      <c r="G13" s="135" t="s">
        <v>3885</v>
      </c>
      <c r="H13" s="135" t="s">
        <v>3885</v>
      </c>
      <c r="I13" s="135" t="s">
        <v>3885</v>
      </c>
      <c r="J13" s="135" t="s">
        <v>3885</v>
      </c>
      <c r="K13" s="135" t="s">
        <v>3885</v>
      </c>
      <c r="L13" s="135" t="s">
        <v>3885</v>
      </c>
      <c r="M13" s="135" t="s">
        <v>3885</v>
      </c>
      <c r="N13" s="135" t="s">
        <v>3885</v>
      </c>
      <c r="O13" s="135" t="s">
        <v>3885</v>
      </c>
      <c r="P13" s="135" t="s">
        <v>3885</v>
      </c>
      <c r="Q13" s="135" t="s">
        <v>3885</v>
      </c>
      <c r="R13" s="135" t="s">
        <v>3885</v>
      </c>
      <c r="S13" s="135" t="s">
        <v>3885</v>
      </c>
    </row>
    <row r="14" spans="1:19">
      <c r="A14" s="101" t="s">
        <v>117</v>
      </c>
      <c r="B14" s="135" t="s">
        <v>3885</v>
      </c>
      <c r="C14" s="135" t="s">
        <v>3885</v>
      </c>
      <c r="D14" s="135" t="s">
        <v>3885</v>
      </c>
      <c r="E14" s="135" t="s">
        <v>3885</v>
      </c>
      <c r="F14" s="135" t="s">
        <v>3885</v>
      </c>
      <c r="G14" s="135" t="s">
        <v>3885</v>
      </c>
      <c r="H14" s="135" t="s">
        <v>3885</v>
      </c>
      <c r="I14" s="135" t="s">
        <v>3885</v>
      </c>
      <c r="J14" s="135" t="s">
        <v>3885</v>
      </c>
      <c r="K14" s="135" t="s">
        <v>3885</v>
      </c>
      <c r="L14" s="135" t="s">
        <v>3885</v>
      </c>
      <c r="M14" s="135" t="s">
        <v>3885</v>
      </c>
      <c r="N14" s="135" t="s">
        <v>3885</v>
      </c>
      <c r="O14" s="135" t="s">
        <v>3885</v>
      </c>
      <c r="P14" s="135" t="s">
        <v>3885</v>
      </c>
      <c r="Q14" s="135" t="s">
        <v>3885</v>
      </c>
      <c r="R14" s="135" t="s">
        <v>3885</v>
      </c>
      <c r="S14" s="135" t="s">
        <v>3885</v>
      </c>
    </row>
    <row r="15" spans="1:19">
      <c r="A15" s="101" t="s">
        <v>200</v>
      </c>
      <c r="B15" s="135" t="s">
        <v>3885</v>
      </c>
      <c r="C15" s="135" t="s">
        <v>3885</v>
      </c>
      <c r="D15" s="135" t="s">
        <v>3885</v>
      </c>
      <c r="E15" s="135" t="s">
        <v>3885</v>
      </c>
      <c r="F15" s="135" t="s">
        <v>3885</v>
      </c>
      <c r="G15" s="135" t="s">
        <v>3885</v>
      </c>
      <c r="H15" s="135" t="s">
        <v>3885</v>
      </c>
      <c r="I15" s="135" t="s">
        <v>3885</v>
      </c>
      <c r="J15" s="135" t="s">
        <v>3885</v>
      </c>
      <c r="K15" s="135" t="s">
        <v>3885</v>
      </c>
      <c r="L15" s="135" t="s">
        <v>3885</v>
      </c>
      <c r="M15" s="135" t="s">
        <v>3885</v>
      </c>
      <c r="N15" s="135" t="s">
        <v>3885</v>
      </c>
      <c r="O15" s="135" t="s">
        <v>3885</v>
      </c>
      <c r="P15" s="135" t="s">
        <v>3885</v>
      </c>
      <c r="Q15" s="135" t="s">
        <v>3885</v>
      </c>
      <c r="R15" s="135" t="s">
        <v>3885</v>
      </c>
      <c r="S15" s="135" t="s">
        <v>3885</v>
      </c>
    </row>
    <row r="16" spans="1:19">
      <c r="A16" s="101" t="s">
        <v>208</v>
      </c>
      <c r="B16" s="135" t="s">
        <v>3885</v>
      </c>
      <c r="C16" s="135" t="s">
        <v>3885</v>
      </c>
      <c r="D16" s="135" t="s">
        <v>3885</v>
      </c>
      <c r="E16" s="135" t="s">
        <v>3885</v>
      </c>
      <c r="F16" s="135" t="s">
        <v>3885</v>
      </c>
      <c r="G16" s="135" t="s">
        <v>3885</v>
      </c>
      <c r="H16" s="135" t="s">
        <v>3885</v>
      </c>
      <c r="I16" s="135" t="s">
        <v>3885</v>
      </c>
      <c r="J16" s="135" t="s">
        <v>3885</v>
      </c>
      <c r="K16" s="135" t="s">
        <v>3885</v>
      </c>
      <c r="L16" s="135" t="s">
        <v>3885</v>
      </c>
      <c r="M16" s="135" t="s">
        <v>3885</v>
      </c>
      <c r="N16" s="135" t="s">
        <v>3885</v>
      </c>
      <c r="O16" s="135" t="s">
        <v>3885</v>
      </c>
      <c r="P16" s="135" t="s">
        <v>3885</v>
      </c>
      <c r="Q16" s="135" t="s">
        <v>3885</v>
      </c>
      <c r="R16" s="135" t="s">
        <v>3885</v>
      </c>
      <c r="S16" s="135" t="s">
        <v>3885</v>
      </c>
    </row>
    <row r="17" spans="1:19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1:19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1:19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1:19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1:19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1:19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</row>
    <row r="23" spans="1:19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</row>
    <row r="24" spans="1:19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</row>
    <row r="26" spans="1:19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1:19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</row>
    <row r="28" spans="1:19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</row>
    <row r="31" spans="1:19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</row>
    <row r="32" spans="1:19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</row>
    <row r="33" spans="1:19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</row>
    <row r="34" spans="1:19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</row>
    <row r="35" spans="1:19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</row>
    <row r="36" spans="1:19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</row>
    <row r="38" spans="1:19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39" spans="1:19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</row>
    <row r="40" spans="1:19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</row>
    <row r="41" spans="1:19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1:19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</row>
    <row r="43" spans="1:19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</row>
    <row r="44" spans="1:19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</row>
    <row r="45" spans="1:19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</row>
    <row r="46" spans="1:19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</row>
    <row r="47" spans="1:19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</row>
    <row r="48" spans="1:19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49" spans="1:19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</row>
    <row r="50" spans="1:19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</row>
    <row r="51" spans="1:19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</row>
    <row r="52" spans="1:19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</row>
    <row r="58" spans="1:19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</row>
    <row r="59" spans="1:19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</row>
    <row r="60" spans="1:19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</row>
    <row r="61" spans="1:19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</row>
    <row r="62" spans="1:19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</row>
    <row r="65" spans="1:19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</row>
    <row r="66" spans="1:19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</row>
    <row r="67" spans="1:19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</row>
    <row r="68" spans="1:19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</row>
    <row r="69" spans="1:19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</row>
    <row r="70" spans="1:19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</row>
    <row r="71" spans="1:19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</row>
    <row r="72" spans="1:19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</row>
    <row r="73" spans="1:19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</row>
    <row r="74" spans="1:19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</row>
    <row r="75" spans="1:19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</row>
    <row r="76" spans="1:19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</row>
    <row r="77" spans="1:19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</row>
    <row r="78" spans="1:19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</row>
    <row r="87" spans="1:19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</row>
    <row r="88" spans="1:19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</row>
    <row r="89" spans="1:19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</row>
    <row r="90" spans="1:19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</row>
    <row r="91" spans="1:19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</row>
    <row r="92" spans="1:19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</row>
    <row r="93" spans="1:19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</row>
    <row r="94" spans="1:19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</row>
    <row r="95" spans="1:19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</row>
    <row r="96" spans="1:19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</row>
    <row r="97" spans="1:19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</row>
    <row r="98" spans="1:19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</row>
    <row r="99" spans="1:19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</row>
    <row r="100" spans="1:19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</row>
    <row r="101" spans="1:19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</row>
    <row r="102" spans="1:19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</row>
    <row r="103" spans="1:19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</row>
    <row r="104" spans="1:19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</row>
    <row r="105" spans="1:19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</row>
    <row r="106" spans="1:19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</row>
    <row r="107" spans="1:19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</row>
    <row r="108" spans="1:19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</row>
    <row r="109" spans="1:19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A693" s="31"/>
      <c r="B693" s="1"/>
      <c r="C693" s="1"/>
      <c r="D693" s="1"/>
      <c r="E693" s="1"/>
      <c r="F693" s="1"/>
    </row>
    <row r="694" spans="1:6" hidden="1">
      <c r="A694" s="31"/>
      <c r="B694" s="1"/>
      <c r="C694" s="1"/>
      <c r="D694" s="1"/>
      <c r="E694" s="1"/>
      <c r="F694" s="1"/>
    </row>
    <row r="695" spans="1:6" hidden="1">
      <c r="A695" s="3"/>
      <c r="B695" s="1"/>
      <c r="C695" s="1"/>
      <c r="D695" s="1"/>
      <c r="E695" s="1"/>
      <c r="F695" s="1"/>
    </row>
    <row r="696" spans="1:6" hidden="1">
      <c r="B696" s="1"/>
      <c r="C696" s="1"/>
      <c r="D696" s="1"/>
      <c r="E696" s="1"/>
      <c r="F696" s="1"/>
    </row>
    <row r="697" spans="1:6" hidden="1"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D709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7:A29 A15:A16" xr:uid="{00000000-0002-0000-0300-000000000000}"/>
    <dataValidation type="list" allowBlank="1" showInputMessage="1" showErrorMessage="1" sqref="D201:D708" xr:uid="{00000000-0002-0000-0300-000001000000}">
      <formula1>#REF!</formula1>
    </dataValidation>
    <dataValidation type="list" allowBlank="1" showInputMessage="1" showErrorMessage="1" sqref="H30:H483 H10:H28 K10:K483 F30:F701 F10:F28 D30:D200 D10:D28" xr:uid="{00000000-0002-0000-0300-000002000000}">
      <formula1>#REF!</formula1>
    </dataValidation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2.140625" style="2" bestFit="1" customWidth="1"/>
    <col min="2" max="2" width="48.42578125" style="2" bestFit="1" customWidth="1"/>
    <col min="3" max="3" width="12.42578125" style="2" customWidth="1"/>
    <col min="4" max="4" width="11.42578125" style="2" customWidth="1"/>
    <col min="5" max="5" width="13.42578125" style="2" customWidth="1"/>
    <col min="6" max="6" width="40.28515625" style="1" bestFit="1" customWidth="1"/>
    <col min="7" max="7" width="7.5703125" style="1" customWidth="1"/>
    <col min="8" max="8" width="11.140625" style="1" bestFit="1" customWidth="1"/>
    <col min="9" max="9" width="14.7109375" style="1" customWidth="1"/>
    <col min="10" max="10" width="8" style="1" customWidth="1"/>
    <col min="11" max="11" width="12.28515625" style="1" bestFit="1" customWidth="1"/>
    <col min="12" max="12" width="13.7109375" style="1" customWidth="1"/>
    <col min="13" max="13" width="15.5703125" style="1" customWidth="1"/>
    <col min="14" max="14" width="14.28515625" style="1" bestFit="1" customWidth="1"/>
    <col min="15" max="15" width="11.85546875" style="1" bestFit="1" customWidth="1"/>
    <col min="16" max="16" width="30.85546875" style="1" customWidth="1"/>
    <col min="17" max="17" width="13.140625" style="1" bestFit="1" customWidth="1"/>
    <col min="18" max="18" width="21.5703125" style="1" customWidth="1"/>
    <col min="19" max="19" width="25.85546875" style="1" customWidth="1"/>
    <col min="20" max="20" width="24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150</v>
      </c>
      <c r="B1" s="36" t="s" vm="1">
        <v>225</v>
      </c>
    </row>
    <row r="2" spans="1:20">
      <c r="A2" s="36" t="s">
        <v>149</v>
      </c>
      <c r="B2" s="36" t="s">
        <v>226</v>
      </c>
    </row>
    <row r="3" spans="1:20">
      <c r="A3" s="36" t="s">
        <v>151</v>
      </c>
      <c r="B3" s="36" t="s">
        <v>227</v>
      </c>
    </row>
    <row r="4" spans="1:20">
      <c r="A4" s="36" t="s">
        <v>152</v>
      </c>
      <c r="B4" s="36">
        <v>2102</v>
      </c>
    </row>
    <row r="5" spans="1:20" ht="18.75">
      <c r="A5" s="166" t="s">
        <v>96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8"/>
    </row>
    <row r="6" spans="1:20" s="3" customFormat="1">
      <c r="A6" s="37" t="s">
        <v>120</v>
      </c>
      <c r="B6" s="38" t="s">
        <v>48</v>
      </c>
      <c r="C6" s="38" t="s">
        <v>124</v>
      </c>
      <c r="D6" s="38" t="s">
        <v>183</v>
      </c>
      <c r="E6" s="38" t="s">
        <v>122</v>
      </c>
      <c r="F6" s="38" t="s">
        <v>70</v>
      </c>
      <c r="G6" s="38" t="s">
        <v>14</v>
      </c>
      <c r="H6" s="38" t="s">
        <v>71</v>
      </c>
      <c r="I6" s="38" t="s">
        <v>109</v>
      </c>
      <c r="J6" s="38" t="s">
        <v>17</v>
      </c>
      <c r="K6" s="38" t="s">
        <v>108</v>
      </c>
      <c r="L6" s="38" t="s">
        <v>16</v>
      </c>
      <c r="M6" s="38" t="s">
        <v>18</v>
      </c>
      <c r="N6" s="39" t="s">
        <v>202</v>
      </c>
      <c r="O6" s="38" t="s">
        <v>201</v>
      </c>
      <c r="P6" s="38" t="s">
        <v>216</v>
      </c>
      <c r="Q6" s="38" t="s">
        <v>66</v>
      </c>
      <c r="R6" s="39" t="s">
        <v>63</v>
      </c>
      <c r="S6" s="38" t="s">
        <v>153</v>
      </c>
      <c r="T6" s="41" t="s">
        <v>155</v>
      </c>
    </row>
    <row r="7" spans="1:20" s="3" customFormat="1">
      <c r="A7" s="130" t="s">
        <v>3885</v>
      </c>
      <c r="B7" s="131" t="s">
        <v>3885</v>
      </c>
      <c r="C7" s="131" t="s">
        <v>3885</v>
      </c>
      <c r="D7" s="131" t="s">
        <v>3885</v>
      </c>
      <c r="E7" s="131" t="s">
        <v>3885</v>
      </c>
      <c r="F7" s="131" t="s">
        <v>3885</v>
      </c>
      <c r="G7" s="131" t="s">
        <v>3885</v>
      </c>
      <c r="H7" s="131" t="s">
        <v>3885</v>
      </c>
      <c r="I7" s="26" t="s">
        <v>21</v>
      </c>
      <c r="J7" s="26" t="s">
        <v>20</v>
      </c>
      <c r="K7" s="131" t="s">
        <v>3885</v>
      </c>
      <c r="L7" s="26" t="s">
        <v>19</v>
      </c>
      <c r="M7" s="26" t="s">
        <v>19</v>
      </c>
      <c r="N7" s="26" t="s">
        <v>209</v>
      </c>
      <c r="O7" s="131" t="s">
        <v>3885</v>
      </c>
      <c r="P7" s="12" t="s">
        <v>205</v>
      </c>
      <c r="Q7" s="26" t="s">
        <v>205</v>
      </c>
      <c r="R7" s="12" t="s">
        <v>19</v>
      </c>
      <c r="S7" s="26" t="s">
        <v>205</v>
      </c>
      <c r="T7" s="13" t="s">
        <v>19</v>
      </c>
    </row>
    <row r="8" spans="1:20" s="4" customFormat="1" ht="20.25">
      <c r="A8" s="132" t="s">
        <v>3885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118</v>
      </c>
      <c r="Q8" s="14" t="s">
        <v>119</v>
      </c>
      <c r="R8" s="14" t="s">
        <v>156</v>
      </c>
      <c r="S8" s="14" t="s">
        <v>184</v>
      </c>
      <c r="T8" s="15" t="s">
        <v>211</v>
      </c>
    </row>
    <row r="9" spans="1:20" s="4" customFormat="1" ht="20.25">
      <c r="A9" s="54" t="s">
        <v>33</v>
      </c>
      <c r="B9" s="133" t="s">
        <v>3885</v>
      </c>
      <c r="C9" s="133" t="s">
        <v>3885</v>
      </c>
      <c r="D9" s="133" t="s">
        <v>3885</v>
      </c>
      <c r="E9" s="133" t="s">
        <v>3885</v>
      </c>
      <c r="F9" s="133" t="s">
        <v>3885</v>
      </c>
      <c r="G9" s="133" t="s">
        <v>3885</v>
      </c>
      <c r="H9" s="133" t="s">
        <v>3885</v>
      </c>
      <c r="I9" s="133" t="s">
        <v>3885</v>
      </c>
      <c r="J9" s="62">
        <v>4.5031584609248654</v>
      </c>
      <c r="K9" s="133" t="s">
        <v>3885</v>
      </c>
      <c r="L9" s="133" t="s">
        <v>3885</v>
      </c>
      <c r="M9" s="75">
        <v>4.6628695120901044E-2</v>
      </c>
      <c r="N9" s="133" t="s">
        <v>3885</v>
      </c>
      <c r="O9" s="133" t="s">
        <v>3885</v>
      </c>
      <c r="P9" s="62">
        <f>P10</f>
        <v>6928.4402761599995</v>
      </c>
      <c r="Q9" s="62">
        <v>2220080.6523193759</v>
      </c>
      <c r="R9" s="133" t="s">
        <v>3885</v>
      </c>
      <c r="S9" s="63">
        <f>IFERROR(Q9/$Q$9,0)</f>
        <v>1</v>
      </c>
      <c r="T9" s="63">
        <f>Q9/'סכום נכסי הקרן'!$C$41</f>
        <v>3.5427791143457982E-2</v>
      </c>
    </row>
    <row r="10" spans="1:20">
      <c r="A10" s="55" t="s">
        <v>194</v>
      </c>
      <c r="B10" s="134" t="s">
        <v>3885</v>
      </c>
      <c r="C10" s="134" t="s">
        <v>3885</v>
      </c>
      <c r="D10" s="134" t="s">
        <v>3885</v>
      </c>
      <c r="E10" s="134" t="s">
        <v>3885</v>
      </c>
      <c r="F10" s="134" t="s">
        <v>3885</v>
      </c>
      <c r="G10" s="134" t="s">
        <v>3885</v>
      </c>
      <c r="H10" s="134" t="s">
        <v>3885</v>
      </c>
      <c r="I10" s="134" t="s">
        <v>3885</v>
      </c>
      <c r="J10" s="64">
        <v>4.3633233412661561</v>
      </c>
      <c r="K10" s="134" t="s">
        <v>3885</v>
      </c>
      <c r="L10" s="134" t="s">
        <v>3885</v>
      </c>
      <c r="M10" s="76">
        <v>3.6334951182533833E-2</v>
      </c>
      <c r="N10" s="134" t="s">
        <v>3885</v>
      </c>
      <c r="O10" s="134" t="s">
        <v>3885</v>
      </c>
      <c r="P10" s="64">
        <f>P11+P154</f>
        <v>6928.4402761599995</v>
      </c>
      <c r="Q10" s="64">
        <v>1390717.9821528415</v>
      </c>
      <c r="R10" s="134" t="s">
        <v>3885</v>
      </c>
      <c r="S10" s="65">
        <f t="shared" ref="S10:S73" si="0">IFERROR(Q10/$Q$9,0)</f>
        <v>0.62642678350442915</v>
      </c>
      <c r="T10" s="65">
        <f>Q10/'סכום נכסי הקרן'!$C$41</f>
        <v>2.2192917252663088E-2</v>
      </c>
    </row>
    <row r="11" spans="1:20">
      <c r="A11" s="74" t="s">
        <v>32</v>
      </c>
      <c r="B11" s="134" t="s">
        <v>3885</v>
      </c>
      <c r="C11" s="134" t="s">
        <v>3885</v>
      </c>
      <c r="D11" s="134" t="s">
        <v>3885</v>
      </c>
      <c r="E11" s="134" t="s">
        <v>3885</v>
      </c>
      <c r="F11" s="134" t="s">
        <v>3885</v>
      </c>
      <c r="G11" s="134" t="s">
        <v>3885</v>
      </c>
      <c r="H11" s="134" t="s">
        <v>3885</v>
      </c>
      <c r="I11" s="134" t="s">
        <v>3885</v>
      </c>
      <c r="J11" s="64">
        <v>4.4287437983468134</v>
      </c>
      <c r="K11" s="134" t="s">
        <v>3885</v>
      </c>
      <c r="L11" s="134" t="s">
        <v>3885</v>
      </c>
      <c r="M11" s="76">
        <v>3.3611337886049572E-2</v>
      </c>
      <c r="N11" s="134" t="s">
        <v>3885</v>
      </c>
      <c r="O11" s="134" t="s">
        <v>3885</v>
      </c>
      <c r="P11" s="64">
        <v>5062.0494662209994</v>
      </c>
      <c r="Q11" s="64">
        <v>1195679.7019039714</v>
      </c>
      <c r="R11" s="134" t="s">
        <v>3885</v>
      </c>
      <c r="S11" s="65">
        <f t="shared" si="0"/>
        <v>0.53857489395928648</v>
      </c>
      <c r="T11" s="65">
        <f>Q11/'סכום נכסי הקרן'!$C$41</f>
        <v>1.908051885829963E-2</v>
      </c>
    </row>
    <row r="12" spans="1:20">
      <c r="A12" s="61" t="s">
        <v>289</v>
      </c>
      <c r="B12" s="58" t="s">
        <v>290</v>
      </c>
      <c r="C12" s="70" t="s">
        <v>125</v>
      </c>
      <c r="D12" s="70" t="s">
        <v>27</v>
      </c>
      <c r="E12" s="58" t="s">
        <v>291</v>
      </c>
      <c r="F12" s="70" t="s">
        <v>292</v>
      </c>
      <c r="G12" s="58" t="s">
        <v>293</v>
      </c>
      <c r="H12" s="58" t="s">
        <v>135</v>
      </c>
      <c r="I12" s="135" t="s">
        <v>3885</v>
      </c>
      <c r="J12" s="67">
        <v>5.1699999999982778</v>
      </c>
      <c r="K12" s="70" t="s">
        <v>137</v>
      </c>
      <c r="L12" s="71">
        <v>1.9900000000000001E-2</v>
      </c>
      <c r="M12" s="71">
        <v>2.0999999999987001E-2</v>
      </c>
      <c r="N12" s="67">
        <v>618851.19999999995</v>
      </c>
      <c r="O12" s="69">
        <v>99.46</v>
      </c>
      <c r="P12" s="135" t="s">
        <v>3885</v>
      </c>
      <c r="Q12" s="67">
        <v>615.50941821799995</v>
      </c>
      <c r="R12" s="68">
        <v>2.2920414814814812E-4</v>
      </c>
      <c r="S12" s="68">
        <f t="shared" si="0"/>
        <v>2.772464223653142E-4</v>
      </c>
      <c r="T12" s="68">
        <f>Q12/'סכום נכסי הקרן'!$C$41</f>
        <v>9.8222283468292892E-6</v>
      </c>
    </row>
    <row r="13" spans="1:20">
      <c r="A13" s="61" t="s">
        <v>294</v>
      </c>
      <c r="B13" s="58" t="s">
        <v>295</v>
      </c>
      <c r="C13" s="70" t="s">
        <v>125</v>
      </c>
      <c r="D13" s="70" t="s">
        <v>27</v>
      </c>
      <c r="E13" s="58" t="s">
        <v>291</v>
      </c>
      <c r="F13" s="70" t="s">
        <v>292</v>
      </c>
      <c r="G13" s="58" t="s">
        <v>293</v>
      </c>
      <c r="H13" s="58" t="s">
        <v>135</v>
      </c>
      <c r="I13" s="135" t="s">
        <v>3885</v>
      </c>
      <c r="J13" s="67">
        <v>0.75</v>
      </c>
      <c r="K13" s="70" t="s">
        <v>137</v>
      </c>
      <c r="L13" s="71">
        <v>8.6E-3</v>
      </c>
      <c r="M13" s="71">
        <v>2.8299909160785407E-2</v>
      </c>
      <c r="N13" s="67">
        <v>7.7355999999999994E-2</v>
      </c>
      <c r="O13" s="69">
        <v>111.16</v>
      </c>
      <c r="P13" s="135" t="s">
        <v>3885</v>
      </c>
      <c r="Q13" s="67">
        <v>8.5866000000000008E-5</v>
      </c>
      <c r="R13" s="68">
        <v>3.0925687758335393E-11</v>
      </c>
      <c r="S13" s="68">
        <f t="shared" si="0"/>
        <v>3.8676973248829299E-11</v>
      </c>
      <c r="T13" s="68">
        <f>Q13/'סכום נכסי הקרן'!$C$41</f>
        <v>1.3702397303206362E-12</v>
      </c>
    </row>
    <row r="14" spans="1:20">
      <c r="A14" s="61" t="s">
        <v>296</v>
      </c>
      <c r="B14" s="58" t="s">
        <v>297</v>
      </c>
      <c r="C14" s="70" t="s">
        <v>125</v>
      </c>
      <c r="D14" s="70" t="s">
        <v>27</v>
      </c>
      <c r="E14" s="58" t="s">
        <v>298</v>
      </c>
      <c r="F14" s="70" t="s">
        <v>133</v>
      </c>
      <c r="G14" s="58" t="s">
        <v>299</v>
      </c>
      <c r="H14" s="58" t="s">
        <v>300</v>
      </c>
      <c r="I14" s="135" t="s">
        <v>3885</v>
      </c>
      <c r="J14" s="67">
        <v>12.409999999999714</v>
      </c>
      <c r="K14" s="70" t="s">
        <v>137</v>
      </c>
      <c r="L14" s="71">
        <v>2.07E-2</v>
      </c>
      <c r="M14" s="71">
        <v>2.7699999999999468E-2</v>
      </c>
      <c r="N14" s="67">
        <v>19611729.067354999</v>
      </c>
      <c r="O14" s="69">
        <v>100.85</v>
      </c>
      <c r="P14" s="135" t="s">
        <v>3885</v>
      </c>
      <c r="Q14" s="67">
        <v>19778.428764464999</v>
      </c>
      <c r="R14" s="68">
        <v>5.9482453382122902E-3</v>
      </c>
      <c r="S14" s="68">
        <f t="shared" si="0"/>
        <v>8.9088784877260924E-3</v>
      </c>
      <c r="T14" s="68">
        <f>Q14/'סכום נכסי הקרן'!$C$41</f>
        <v>3.1562188638560584E-4</v>
      </c>
    </row>
    <row r="15" spans="1:20">
      <c r="A15" s="61" t="s">
        <v>301</v>
      </c>
      <c r="B15" s="58" t="s">
        <v>302</v>
      </c>
      <c r="C15" s="70" t="s">
        <v>125</v>
      </c>
      <c r="D15" s="70" t="s">
        <v>27</v>
      </c>
      <c r="E15" s="58" t="s">
        <v>303</v>
      </c>
      <c r="F15" s="70" t="s">
        <v>304</v>
      </c>
      <c r="G15" s="58" t="s">
        <v>305</v>
      </c>
      <c r="H15" s="58" t="s">
        <v>135</v>
      </c>
      <c r="I15" s="135" t="s">
        <v>3885</v>
      </c>
      <c r="J15" s="67">
        <v>4.0200000000000671</v>
      </c>
      <c r="K15" s="70" t="s">
        <v>137</v>
      </c>
      <c r="L15" s="71">
        <v>3.85E-2</v>
      </c>
      <c r="M15" s="71">
        <v>2.1400000000000224E-2</v>
      </c>
      <c r="N15" s="67">
        <v>14973987.378752001</v>
      </c>
      <c r="O15" s="69">
        <v>121.06</v>
      </c>
      <c r="P15" s="135" t="s">
        <v>3885</v>
      </c>
      <c r="Q15" s="67">
        <v>18127.50898594</v>
      </c>
      <c r="R15" s="68">
        <v>5.7979576187077381E-3</v>
      </c>
      <c r="S15" s="68">
        <f t="shared" si="0"/>
        <v>8.1652479458355354E-3</v>
      </c>
      <c r="T15" s="68">
        <f>Q15/'סכום נכסי הקרן'!$C$41</f>
        <v>2.8927669885961068E-4</v>
      </c>
    </row>
    <row r="16" spans="1:20">
      <c r="A16" s="61" t="s">
        <v>306</v>
      </c>
      <c r="B16" s="58" t="s">
        <v>307</v>
      </c>
      <c r="C16" s="70" t="s">
        <v>125</v>
      </c>
      <c r="D16" s="70" t="s">
        <v>27</v>
      </c>
      <c r="E16" s="58" t="s">
        <v>303</v>
      </c>
      <c r="F16" s="70" t="s">
        <v>304</v>
      </c>
      <c r="G16" s="58" t="s">
        <v>305</v>
      </c>
      <c r="H16" s="58" t="s">
        <v>135</v>
      </c>
      <c r="I16" s="135" t="s">
        <v>3885</v>
      </c>
      <c r="J16" s="67">
        <v>1.6000000000002612</v>
      </c>
      <c r="K16" s="70" t="s">
        <v>137</v>
      </c>
      <c r="L16" s="71">
        <v>4.4999999999999998E-2</v>
      </c>
      <c r="M16" s="71">
        <v>2.1100000000004174E-2</v>
      </c>
      <c r="N16" s="67">
        <v>1931412.084488</v>
      </c>
      <c r="O16" s="69">
        <v>119.1</v>
      </c>
      <c r="P16" s="135" t="s">
        <v>3885</v>
      </c>
      <c r="Q16" s="67">
        <v>2300.3118669639998</v>
      </c>
      <c r="R16" s="68">
        <v>6.5347452869920521E-4</v>
      </c>
      <c r="S16" s="68">
        <f t="shared" si="0"/>
        <v>1.0361388738561387E-3</v>
      </c>
      <c r="T16" s="68">
        <f>Q16/'סכום נכסי הקרן'!$C$41</f>
        <v>3.6708111618593039E-5</v>
      </c>
    </row>
    <row r="17" spans="1:20">
      <c r="A17" s="61" t="s">
        <v>308</v>
      </c>
      <c r="B17" s="58" t="s">
        <v>309</v>
      </c>
      <c r="C17" s="70" t="s">
        <v>125</v>
      </c>
      <c r="D17" s="70" t="s">
        <v>27</v>
      </c>
      <c r="E17" s="58" t="s">
        <v>303</v>
      </c>
      <c r="F17" s="70" t="s">
        <v>304</v>
      </c>
      <c r="G17" s="58" t="s">
        <v>305</v>
      </c>
      <c r="H17" s="58" t="s">
        <v>135</v>
      </c>
      <c r="I17" s="135" t="s">
        <v>3885</v>
      </c>
      <c r="J17" s="67">
        <v>6.4100000000000739</v>
      </c>
      <c r="K17" s="70" t="s">
        <v>137</v>
      </c>
      <c r="L17" s="71">
        <v>2.3900000000000001E-2</v>
      </c>
      <c r="M17" s="71">
        <v>2.5900000000000034E-2</v>
      </c>
      <c r="N17" s="67">
        <v>23359346.841023996</v>
      </c>
      <c r="O17" s="69">
        <v>110.53</v>
      </c>
      <c r="P17" s="135" t="s">
        <v>3885</v>
      </c>
      <c r="Q17" s="67">
        <v>25819.086161649</v>
      </c>
      <c r="R17" s="68">
        <v>6.0062889972364118E-3</v>
      </c>
      <c r="S17" s="68">
        <f t="shared" si="0"/>
        <v>1.1629796482697657E-2</v>
      </c>
      <c r="T17" s="68">
        <f>Q17/'סכום נכסי הקרן'!$C$41</f>
        <v>4.1201800082993491E-4</v>
      </c>
    </row>
    <row r="18" spans="1:20">
      <c r="A18" s="61" t="s">
        <v>310</v>
      </c>
      <c r="B18" s="58" t="s">
        <v>311</v>
      </c>
      <c r="C18" s="70" t="s">
        <v>125</v>
      </c>
      <c r="D18" s="70" t="s">
        <v>27</v>
      </c>
      <c r="E18" s="58" t="s">
        <v>303</v>
      </c>
      <c r="F18" s="70" t="s">
        <v>304</v>
      </c>
      <c r="G18" s="58" t="s">
        <v>305</v>
      </c>
      <c r="H18" s="58" t="s">
        <v>135</v>
      </c>
      <c r="I18" s="135" t="s">
        <v>3885</v>
      </c>
      <c r="J18" s="67">
        <v>3.5000000000004534</v>
      </c>
      <c r="K18" s="70" t="s">
        <v>137</v>
      </c>
      <c r="L18" s="71">
        <v>0.01</v>
      </c>
      <c r="M18" s="71">
        <v>1.8800000000000362E-2</v>
      </c>
      <c r="N18" s="67">
        <v>2062316.8279029997</v>
      </c>
      <c r="O18" s="69">
        <v>106.97</v>
      </c>
      <c r="P18" s="135" t="s">
        <v>3885</v>
      </c>
      <c r="Q18" s="67">
        <v>2206.0603820840001</v>
      </c>
      <c r="R18" s="68">
        <v>1.7161075705189384E-3</v>
      </c>
      <c r="S18" s="68">
        <f t="shared" si="0"/>
        <v>9.9368479238773214E-4</v>
      </c>
      <c r="T18" s="68">
        <f>Q18/'סכום נכסי הקרן'!$C$41</f>
        <v>3.5204057287142983E-5</v>
      </c>
    </row>
    <row r="19" spans="1:20">
      <c r="A19" s="61" t="s">
        <v>312</v>
      </c>
      <c r="B19" s="58" t="s">
        <v>313</v>
      </c>
      <c r="C19" s="70" t="s">
        <v>125</v>
      </c>
      <c r="D19" s="70" t="s">
        <v>27</v>
      </c>
      <c r="E19" s="58" t="s">
        <v>303</v>
      </c>
      <c r="F19" s="70" t="s">
        <v>304</v>
      </c>
      <c r="G19" s="58" t="s">
        <v>305</v>
      </c>
      <c r="H19" s="58" t="s">
        <v>135</v>
      </c>
      <c r="I19" s="135" t="s">
        <v>3885</v>
      </c>
      <c r="J19" s="67">
        <v>11.369999999999495</v>
      </c>
      <c r="K19" s="70" t="s">
        <v>137</v>
      </c>
      <c r="L19" s="71">
        <v>1.2500000000000001E-2</v>
      </c>
      <c r="M19" s="71">
        <v>3.0099999999998621E-2</v>
      </c>
      <c r="N19" s="67">
        <v>10071639.516501</v>
      </c>
      <c r="O19" s="69">
        <v>90.79</v>
      </c>
      <c r="P19" s="135" t="s">
        <v>3885</v>
      </c>
      <c r="Q19" s="67">
        <v>9144.0409859259998</v>
      </c>
      <c r="R19" s="68">
        <v>2.3466791545830035E-3</v>
      </c>
      <c r="S19" s="68">
        <f t="shared" si="0"/>
        <v>4.1187877460095801E-3</v>
      </c>
      <c r="T19" s="68">
        <f>Q19/'סכום נכסי הקרן'!$C$41</f>
        <v>1.4591955202986146E-4</v>
      </c>
    </row>
    <row r="20" spans="1:20">
      <c r="A20" s="61" t="s">
        <v>314</v>
      </c>
      <c r="B20" s="58" t="s">
        <v>315</v>
      </c>
      <c r="C20" s="70" t="s">
        <v>125</v>
      </c>
      <c r="D20" s="70" t="s">
        <v>27</v>
      </c>
      <c r="E20" s="58" t="s">
        <v>303</v>
      </c>
      <c r="F20" s="70" t="s">
        <v>304</v>
      </c>
      <c r="G20" s="58" t="s">
        <v>305</v>
      </c>
      <c r="H20" s="58" t="s">
        <v>135</v>
      </c>
      <c r="I20" s="135" t="s">
        <v>3885</v>
      </c>
      <c r="J20" s="67">
        <v>8.2999999999997751</v>
      </c>
      <c r="K20" s="70" t="s">
        <v>137</v>
      </c>
      <c r="L20" s="71">
        <v>0.03</v>
      </c>
      <c r="M20" s="71">
        <v>2.8299999999999367E-2</v>
      </c>
      <c r="N20" s="67">
        <v>4757499.3600819996</v>
      </c>
      <c r="O20" s="69">
        <v>102.81</v>
      </c>
      <c r="P20" s="135" t="s">
        <v>3885</v>
      </c>
      <c r="Q20" s="67">
        <v>4891.1854675570003</v>
      </c>
      <c r="R20" s="68">
        <v>1.8612453112190365E-3</v>
      </c>
      <c r="S20" s="68">
        <f t="shared" si="0"/>
        <v>2.203156656694905E-3</v>
      </c>
      <c r="T20" s="68">
        <f>Q20/'סכום נכסי הקרן'!$C$41</f>
        <v>7.8052973889706256E-5</v>
      </c>
    </row>
    <row r="21" spans="1:20">
      <c r="A21" s="61" t="s">
        <v>316</v>
      </c>
      <c r="B21" s="58" t="s">
        <v>317</v>
      </c>
      <c r="C21" s="70" t="s">
        <v>125</v>
      </c>
      <c r="D21" s="70" t="s">
        <v>27</v>
      </c>
      <c r="E21" s="58" t="s">
        <v>303</v>
      </c>
      <c r="F21" s="70" t="s">
        <v>304</v>
      </c>
      <c r="G21" s="58" t="s">
        <v>305</v>
      </c>
      <c r="H21" s="58" t="s">
        <v>135</v>
      </c>
      <c r="I21" s="135" t="s">
        <v>3885</v>
      </c>
      <c r="J21" s="67">
        <v>11.050000000000299</v>
      </c>
      <c r="K21" s="70" t="s">
        <v>137</v>
      </c>
      <c r="L21" s="71">
        <v>3.2000000000000001E-2</v>
      </c>
      <c r="M21" s="71">
        <v>3.0400000000000475E-2</v>
      </c>
      <c r="N21" s="67">
        <v>13104174.16</v>
      </c>
      <c r="O21" s="69">
        <v>103.2</v>
      </c>
      <c r="P21" s="135" t="s">
        <v>3885</v>
      </c>
      <c r="Q21" s="67">
        <v>13523.508021658999</v>
      </c>
      <c r="R21" s="68">
        <v>4.1984760093477643E-3</v>
      </c>
      <c r="S21" s="68">
        <f t="shared" si="0"/>
        <v>6.091448978455192E-3</v>
      </c>
      <c r="T21" s="68">
        <f>Q21/'סכום נכסי הקרן'!$C$41</f>
        <v>2.1580658216974104E-4</v>
      </c>
    </row>
    <row r="22" spans="1:20">
      <c r="A22" s="61" t="s">
        <v>318</v>
      </c>
      <c r="B22" s="58" t="s">
        <v>319</v>
      </c>
      <c r="C22" s="70" t="s">
        <v>125</v>
      </c>
      <c r="D22" s="70" t="s">
        <v>27</v>
      </c>
      <c r="E22" s="58" t="s">
        <v>320</v>
      </c>
      <c r="F22" s="70" t="s">
        <v>321</v>
      </c>
      <c r="G22" s="58" t="s">
        <v>305</v>
      </c>
      <c r="H22" s="58" t="s">
        <v>135</v>
      </c>
      <c r="I22" s="135" t="s">
        <v>3885</v>
      </c>
      <c r="J22" s="67">
        <v>3.3800000000000248</v>
      </c>
      <c r="K22" s="70" t="s">
        <v>137</v>
      </c>
      <c r="L22" s="71">
        <v>1.34E-2</v>
      </c>
      <c r="M22" s="71">
        <v>2.5400000000000471E-2</v>
      </c>
      <c r="N22" s="67">
        <v>25697082.079654001</v>
      </c>
      <c r="O22" s="69">
        <v>108.45</v>
      </c>
      <c r="P22" s="67">
        <v>2440.2745095129999</v>
      </c>
      <c r="Q22" s="67">
        <v>30308.760024577001</v>
      </c>
      <c r="R22" s="68">
        <v>9.6372163185467537E-3</v>
      </c>
      <c r="S22" s="68">
        <f t="shared" si="0"/>
        <v>1.3652098626647935E-2</v>
      </c>
      <c r="T22" s="68">
        <f>Q22/'סכום נכסי הקרן'!$C$41</f>
        <v>4.836636988147726E-4</v>
      </c>
    </row>
    <row r="23" spans="1:20">
      <c r="A23" s="61" t="s">
        <v>322</v>
      </c>
      <c r="B23" s="58" t="s">
        <v>323</v>
      </c>
      <c r="C23" s="70" t="s">
        <v>125</v>
      </c>
      <c r="D23" s="70" t="s">
        <v>27</v>
      </c>
      <c r="E23" s="58" t="s">
        <v>320</v>
      </c>
      <c r="F23" s="70" t="s">
        <v>321</v>
      </c>
      <c r="G23" s="58" t="s">
        <v>305</v>
      </c>
      <c r="H23" s="58" t="s">
        <v>135</v>
      </c>
      <c r="I23" s="135" t="s">
        <v>3885</v>
      </c>
      <c r="J23" s="67">
        <v>3.110000000000019</v>
      </c>
      <c r="K23" s="70" t="s">
        <v>137</v>
      </c>
      <c r="L23" s="71">
        <v>1.77E-2</v>
      </c>
      <c r="M23" s="71">
        <v>2.3900000000000081E-2</v>
      </c>
      <c r="N23" s="67">
        <v>16745464.434785999</v>
      </c>
      <c r="O23" s="69">
        <v>109.35</v>
      </c>
      <c r="P23" s="135" t="s">
        <v>3885</v>
      </c>
      <c r="Q23" s="67">
        <v>18311.165469715001</v>
      </c>
      <c r="R23" s="68">
        <v>6.0740584141307299E-3</v>
      </c>
      <c r="S23" s="68">
        <f t="shared" si="0"/>
        <v>8.2479730862862356E-3</v>
      </c>
      <c r="T23" s="68">
        <f>Q23/'סכום נכסי הקרן'!$C$41</f>
        <v>2.9220746785781131E-4</v>
      </c>
    </row>
    <row r="24" spans="1:20">
      <c r="A24" s="61" t="s">
        <v>324</v>
      </c>
      <c r="B24" s="58" t="s">
        <v>325</v>
      </c>
      <c r="C24" s="70" t="s">
        <v>125</v>
      </c>
      <c r="D24" s="70" t="s">
        <v>27</v>
      </c>
      <c r="E24" s="58" t="s">
        <v>320</v>
      </c>
      <c r="F24" s="70" t="s">
        <v>321</v>
      </c>
      <c r="G24" s="58" t="s">
        <v>305</v>
      </c>
      <c r="H24" s="58" t="s">
        <v>135</v>
      </c>
      <c r="I24" s="135" t="s">
        <v>3885</v>
      </c>
      <c r="J24" s="67">
        <v>6.1600000000000286</v>
      </c>
      <c r="K24" s="70" t="s">
        <v>137</v>
      </c>
      <c r="L24" s="71">
        <v>2.4799999999999999E-2</v>
      </c>
      <c r="M24" s="71">
        <v>2.8500000000000213E-2</v>
      </c>
      <c r="N24" s="67">
        <v>31486569.811276998</v>
      </c>
      <c r="O24" s="69">
        <v>109.05</v>
      </c>
      <c r="P24" s="135" t="s">
        <v>3885</v>
      </c>
      <c r="Q24" s="67">
        <v>34336.104396525006</v>
      </c>
      <c r="R24" s="68">
        <v>9.5573426573694262E-3</v>
      </c>
      <c r="S24" s="68">
        <f t="shared" si="0"/>
        <v>1.5466151808788202E-2</v>
      </c>
      <c r="T24" s="68">
        <f>Q24/'סכום נכסי הקרן'!$C$41</f>
        <v>5.4793159607476332E-4</v>
      </c>
    </row>
    <row r="25" spans="1:20">
      <c r="A25" s="61" t="s">
        <v>326</v>
      </c>
      <c r="B25" s="58" t="s">
        <v>327</v>
      </c>
      <c r="C25" s="70" t="s">
        <v>125</v>
      </c>
      <c r="D25" s="70" t="s">
        <v>27</v>
      </c>
      <c r="E25" s="58" t="s">
        <v>320</v>
      </c>
      <c r="F25" s="70" t="s">
        <v>321</v>
      </c>
      <c r="G25" s="58" t="s">
        <v>328</v>
      </c>
      <c r="H25" s="58" t="s">
        <v>300</v>
      </c>
      <c r="I25" s="135" t="s">
        <v>3885</v>
      </c>
      <c r="J25" s="67">
        <v>7.4899999999999745</v>
      </c>
      <c r="K25" s="70" t="s">
        <v>137</v>
      </c>
      <c r="L25" s="71">
        <v>9.0000000000000011E-3</v>
      </c>
      <c r="M25" s="71">
        <v>3.0399999999999837E-2</v>
      </c>
      <c r="N25" s="67">
        <v>18456360.514632002</v>
      </c>
      <c r="O25" s="69">
        <v>93.65</v>
      </c>
      <c r="P25" s="67">
        <v>85.039864654999988</v>
      </c>
      <c r="Q25" s="67">
        <v>17369.420647406998</v>
      </c>
      <c r="R25" s="68">
        <v>7.1627564565353062E-3</v>
      </c>
      <c r="S25" s="68">
        <f t="shared" si="0"/>
        <v>7.8237791177814698E-3</v>
      </c>
      <c r="T25" s="68">
        <f>Q25/'סכום נכסי הקרן'!$C$41</f>
        <v>2.7717921253730992E-4</v>
      </c>
    </row>
    <row r="26" spans="1:20">
      <c r="A26" s="61" t="s">
        <v>329</v>
      </c>
      <c r="B26" s="58" t="s">
        <v>330</v>
      </c>
      <c r="C26" s="70" t="s">
        <v>125</v>
      </c>
      <c r="D26" s="70" t="s">
        <v>27</v>
      </c>
      <c r="E26" s="58" t="s">
        <v>320</v>
      </c>
      <c r="F26" s="70" t="s">
        <v>321</v>
      </c>
      <c r="G26" s="58" t="s">
        <v>328</v>
      </c>
      <c r="H26" s="58" t="s">
        <v>300</v>
      </c>
      <c r="I26" s="135" t="s">
        <v>3885</v>
      </c>
      <c r="J26" s="67">
        <v>11.030000000000031</v>
      </c>
      <c r="K26" s="70" t="s">
        <v>137</v>
      </c>
      <c r="L26" s="71">
        <v>1.6899999999999998E-2</v>
      </c>
      <c r="M26" s="71">
        <v>3.3699999999999911E-2</v>
      </c>
      <c r="N26" s="67">
        <v>37382001.077101998</v>
      </c>
      <c r="O26" s="69">
        <v>91.53</v>
      </c>
      <c r="P26" s="67">
        <v>312.36505656100002</v>
      </c>
      <c r="Q26" s="67">
        <v>34528.109748463001</v>
      </c>
      <c r="R26" s="68">
        <v>8.5680366258462145E-3</v>
      </c>
      <c r="S26" s="68">
        <f t="shared" si="0"/>
        <v>1.5552637564041013E-2</v>
      </c>
      <c r="T26" s="68">
        <f>Q26/'סכום נכסי הקרן'!$C$41</f>
        <v>5.5099559534874413E-4</v>
      </c>
    </row>
    <row r="27" spans="1:20">
      <c r="A27" s="61" t="s">
        <v>331</v>
      </c>
      <c r="B27" s="58" t="s">
        <v>332</v>
      </c>
      <c r="C27" s="70" t="s">
        <v>125</v>
      </c>
      <c r="D27" s="70" t="s">
        <v>27</v>
      </c>
      <c r="E27" s="58" t="s">
        <v>333</v>
      </c>
      <c r="F27" s="70" t="s">
        <v>321</v>
      </c>
      <c r="G27" s="58" t="s">
        <v>334</v>
      </c>
      <c r="H27" s="58" t="s">
        <v>135</v>
      </c>
      <c r="I27" s="135" t="s">
        <v>3885</v>
      </c>
      <c r="J27" s="67">
        <v>2.2799999999999896</v>
      </c>
      <c r="K27" s="70" t="s">
        <v>137</v>
      </c>
      <c r="L27" s="71">
        <v>3.2000000000000001E-2</v>
      </c>
      <c r="M27" s="71">
        <v>2.4499999999999741E-2</v>
      </c>
      <c r="N27" s="67">
        <v>10152822.753079999</v>
      </c>
      <c r="O27" s="69">
        <v>114.84</v>
      </c>
      <c r="P27" s="135" t="s">
        <v>3885</v>
      </c>
      <c r="Q27" s="67">
        <v>11659.502299054</v>
      </c>
      <c r="R27" s="68">
        <v>7.2373059109854991E-3</v>
      </c>
      <c r="S27" s="68">
        <f t="shared" si="0"/>
        <v>5.2518372640530039E-3</v>
      </c>
      <c r="T27" s="68">
        <f>Q27/'סכום נכסי הקרן'!$C$41</f>
        <v>1.8606099371029964E-4</v>
      </c>
    </row>
    <row r="28" spans="1:20">
      <c r="A28" s="61" t="s">
        <v>335</v>
      </c>
      <c r="B28" s="58" t="s">
        <v>336</v>
      </c>
      <c r="C28" s="70" t="s">
        <v>125</v>
      </c>
      <c r="D28" s="70" t="s">
        <v>27</v>
      </c>
      <c r="E28" s="58" t="s">
        <v>333</v>
      </c>
      <c r="F28" s="70" t="s">
        <v>321</v>
      </c>
      <c r="G28" s="58" t="s">
        <v>334</v>
      </c>
      <c r="H28" s="58" t="s">
        <v>135</v>
      </c>
      <c r="I28" s="135" t="s">
        <v>3885</v>
      </c>
      <c r="J28" s="67">
        <v>4.0400000000001466</v>
      </c>
      <c r="K28" s="70" t="s">
        <v>137</v>
      </c>
      <c r="L28" s="71">
        <v>1.1399999999999999E-2</v>
      </c>
      <c r="M28" s="71">
        <v>2.6000000000001043E-2</v>
      </c>
      <c r="N28" s="67">
        <v>11061274.639417</v>
      </c>
      <c r="O28" s="69">
        <v>103.86</v>
      </c>
      <c r="P28" s="135" t="s">
        <v>3885</v>
      </c>
      <c r="Q28" s="67">
        <v>11488.240196507999</v>
      </c>
      <c r="R28" s="68">
        <v>4.6810639938658048E-3</v>
      </c>
      <c r="S28" s="68">
        <f t="shared" si="0"/>
        <v>5.1746949753856625E-3</v>
      </c>
      <c r="T28" s="68">
        <f>Q28/'סכום נכסי הקרן'!$C$41</f>
        <v>1.833280128190647E-4</v>
      </c>
    </row>
    <row r="29" spans="1:20">
      <c r="A29" s="61" t="s">
        <v>337</v>
      </c>
      <c r="B29" s="58" t="s">
        <v>338</v>
      </c>
      <c r="C29" s="70" t="s">
        <v>125</v>
      </c>
      <c r="D29" s="70" t="s">
        <v>27</v>
      </c>
      <c r="E29" s="58" t="s">
        <v>333</v>
      </c>
      <c r="F29" s="70" t="s">
        <v>321</v>
      </c>
      <c r="G29" s="58" t="s">
        <v>334</v>
      </c>
      <c r="H29" s="58" t="s">
        <v>135</v>
      </c>
      <c r="I29" s="135" t="s">
        <v>3885</v>
      </c>
      <c r="J29" s="67">
        <v>6.3100000000001879</v>
      </c>
      <c r="K29" s="70" t="s">
        <v>137</v>
      </c>
      <c r="L29" s="71">
        <v>9.1999999999999998E-3</v>
      </c>
      <c r="M29" s="71">
        <v>3.0200000000000945E-2</v>
      </c>
      <c r="N29" s="67">
        <v>15763267.224103998</v>
      </c>
      <c r="O29" s="69">
        <v>97.97</v>
      </c>
      <c r="P29" s="67">
        <v>161.896479653</v>
      </c>
      <c r="Q29" s="67">
        <v>15605.170312126</v>
      </c>
      <c r="R29" s="68">
        <v>6.4823715726748995E-3</v>
      </c>
      <c r="S29" s="68">
        <f t="shared" si="0"/>
        <v>7.0291006301157902E-3</v>
      </c>
      <c r="T29" s="68">
        <f>Q29/'סכום נכסי הקרן'!$C$41</f>
        <v>2.4902550905009114E-4</v>
      </c>
    </row>
    <row r="30" spans="1:20">
      <c r="A30" s="61" t="s">
        <v>339</v>
      </c>
      <c r="B30" s="58" t="s">
        <v>340</v>
      </c>
      <c r="C30" s="70" t="s">
        <v>125</v>
      </c>
      <c r="D30" s="70" t="s">
        <v>27</v>
      </c>
      <c r="E30" s="58" t="s">
        <v>341</v>
      </c>
      <c r="F30" s="70" t="s">
        <v>321</v>
      </c>
      <c r="G30" s="58" t="s">
        <v>342</v>
      </c>
      <c r="H30" s="58" t="s">
        <v>300</v>
      </c>
      <c r="I30" s="135" t="s">
        <v>3885</v>
      </c>
      <c r="J30" s="67">
        <v>2.3700000000000156</v>
      </c>
      <c r="K30" s="70" t="s">
        <v>137</v>
      </c>
      <c r="L30" s="71">
        <v>2.3399999999999997E-2</v>
      </c>
      <c r="M30" s="71">
        <v>2.5300000000000357E-2</v>
      </c>
      <c r="N30" s="67">
        <v>6952209.6135459999</v>
      </c>
      <c r="O30" s="69">
        <v>112.87</v>
      </c>
      <c r="P30" s="135" t="s">
        <v>3885</v>
      </c>
      <c r="Q30" s="67">
        <v>7846.9590923240003</v>
      </c>
      <c r="R30" s="68">
        <v>2.685285602771037E-3</v>
      </c>
      <c r="S30" s="68">
        <f t="shared" si="0"/>
        <v>3.5345378484903595E-3</v>
      </c>
      <c r="T30" s="68">
        <f>Q30/'סכום נכסי הקרן'!$C$41</f>
        <v>1.2522086868496378E-4</v>
      </c>
    </row>
    <row r="31" spans="1:20">
      <c r="A31" s="61" t="s">
        <v>343</v>
      </c>
      <c r="B31" s="58" t="s">
        <v>344</v>
      </c>
      <c r="C31" s="70" t="s">
        <v>125</v>
      </c>
      <c r="D31" s="70" t="s">
        <v>27</v>
      </c>
      <c r="E31" s="58" t="s">
        <v>341</v>
      </c>
      <c r="F31" s="70" t="s">
        <v>321</v>
      </c>
      <c r="G31" s="58" t="s">
        <v>342</v>
      </c>
      <c r="H31" s="58" t="s">
        <v>300</v>
      </c>
      <c r="I31" s="135" t="s">
        <v>3885</v>
      </c>
      <c r="J31" s="67">
        <v>5.6699999999999307</v>
      </c>
      <c r="K31" s="70" t="s">
        <v>137</v>
      </c>
      <c r="L31" s="71">
        <v>6.5000000000000006E-3</v>
      </c>
      <c r="M31" s="71">
        <v>2.8799999999999413E-2</v>
      </c>
      <c r="N31" s="67">
        <v>22345585.616099998</v>
      </c>
      <c r="O31" s="69">
        <v>97.78</v>
      </c>
      <c r="P31" s="135" t="s">
        <v>3885</v>
      </c>
      <c r="Q31" s="67">
        <v>21849.514749456001</v>
      </c>
      <c r="R31" s="68">
        <v>1.0467830601132348E-2</v>
      </c>
      <c r="S31" s="68">
        <f t="shared" si="0"/>
        <v>9.8417662108938458E-3</v>
      </c>
      <c r="T31" s="68">
        <f>Q31/'סכום נכסי הקרן'!$C$41</f>
        <v>3.4867203780228903E-4</v>
      </c>
    </row>
    <row r="32" spans="1:20">
      <c r="A32" s="61" t="s">
        <v>345</v>
      </c>
      <c r="B32" s="58" t="s">
        <v>346</v>
      </c>
      <c r="C32" s="70" t="s">
        <v>125</v>
      </c>
      <c r="D32" s="70" t="s">
        <v>27</v>
      </c>
      <c r="E32" s="58" t="s">
        <v>341</v>
      </c>
      <c r="F32" s="70" t="s">
        <v>321</v>
      </c>
      <c r="G32" s="58" t="s">
        <v>342</v>
      </c>
      <c r="H32" s="58" t="s">
        <v>300</v>
      </c>
      <c r="I32" s="135" t="s">
        <v>3885</v>
      </c>
      <c r="J32" s="67">
        <v>8.6699999999981259</v>
      </c>
      <c r="K32" s="70" t="s">
        <v>137</v>
      </c>
      <c r="L32" s="71">
        <v>2.64E-2</v>
      </c>
      <c r="M32" s="71">
        <v>2.9599999999989347E-2</v>
      </c>
      <c r="N32" s="67">
        <v>978558.46</v>
      </c>
      <c r="O32" s="69">
        <v>99.71</v>
      </c>
      <c r="P32" s="135" t="s">
        <v>3885</v>
      </c>
      <c r="Q32" s="67">
        <v>975.72064974900002</v>
      </c>
      <c r="R32" s="68">
        <v>3.2618615333333332E-3</v>
      </c>
      <c r="S32" s="68">
        <f t="shared" si="0"/>
        <v>4.3949783929229746E-4</v>
      </c>
      <c r="T32" s="68">
        <f>Q32/'סכום נכסי הקרן'!$C$41</f>
        <v>1.5570437658448577E-5</v>
      </c>
    </row>
    <row r="33" spans="1:20">
      <c r="A33" s="61" t="s">
        <v>347</v>
      </c>
      <c r="B33" s="58" t="s">
        <v>348</v>
      </c>
      <c r="C33" s="70" t="s">
        <v>125</v>
      </c>
      <c r="D33" s="70" t="s">
        <v>27</v>
      </c>
      <c r="E33" s="58" t="s">
        <v>349</v>
      </c>
      <c r="F33" s="70" t="s">
        <v>321</v>
      </c>
      <c r="G33" s="58" t="s">
        <v>334</v>
      </c>
      <c r="H33" s="58" t="s">
        <v>135</v>
      </c>
      <c r="I33" s="135" t="s">
        <v>3885</v>
      </c>
      <c r="J33" s="67">
        <v>2.0199999999996994</v>
      </c>
      <c r="K33" s="70" t="s">
        <v>137</v>
      </c>
      <c r="L33" s="71">
        <v>1.34E-2</v>
      </c>
      <c r="M33" s="71">
        <v>2.1899999999997744E-2</v>
      </c>
      <c r="N33" s="67">
        <v>2399819.8700689999</v>
      </c>
      <c r="O33" s="69">
        <v>110.98</v>
      </c>
      <c r="P33" s="135" t="s">
        <v>3885</v>
      </c>
      <c r="Q33" s="67">
        <v>2663.3199044400003</v>
      </c>
      <c r="R33" s="68">
        <v>4.500931859546739E-3</v>
      </c>
      <c r="S33" s="68">
        <f t="shared" si="0"/>
        <v>1.1996500675133404E-3</v>
      </c>
      <c r="T33" s="68">
        <f>Q33/'סכום נכסי הקרן'!$C$41</f>
        <v>4.2500952037097896E-5</v>
      </c>
    </row>
    <row r="34" spans="1:20">
      <c r="A34" s="61" t="s">
        <v>350</v>
      </c>
      <c r="B34" s="58" t="s">
        <v>351</v>
      </c>
      <c r="C34" s="70" t="s">
        <v>125</v>
      </c>
      <c r="D34" s="70" t="s">
        <v>27</v>
      </c>
      <c r="E34" s="58" t="s">
        <v>349</v>
      </c>
      <c r="F34" s="70" t="s">
        <v>321</v>
      </c>
      <c r="G34" s="58" t="s">
        <v>342</v>
      </c>
      <c r="H34" s="58" t="s">
        <v>300</v>
      </c>
      <c r="I34" s="135" t="s">
        <v>3885</v>
      </c>
      <c r="J34" s="67">
        <v>3.6100000000001859</v>
      </c>
      <c r="K34" s="70" t="s">
        <v>137</v>
      </c>
      <c r="L34" s="71">
        <v>1.8200000000000001E-2</v>
      </c>
      <c r="M34" s="71">
        <v>2.4200000000001602E-2</v>
      </c>
      <c r="N34" s="67">
        <v>6050515.0036869999</v>
      </c>
      <c r="O34" s="69">
        <v>109.37</v>
      </c>
      <c r="P34" s="135" t="s">
        <v>3885</v>
      </c>
      <c r="Q34" s="67">
        <v>6617.4484666569997</v>
      </c>
      <c r="R34" s="68">
        <v>1.2089861997353945E-2</v>
      </c>
      <c r="S34" s="68">
        <f t="shared" si="0"/>
        <v>2.9807243532993179E-3</v>
      </c>
      <c r="T34" s="68">
        <f>Q34/'סכום נכסי הקרן'!$C$41</f>
        <v>1.056004798449071E-4</v>
      </c>
    </row>
    <row r="35" spans="1:20">
      <c r="A35" s="61" t="s">
        <v>352</v>
      </c>
      <c r="B35" s="58" t="s">
        <v>353</v>
      </c>
      <c r="C35" s="70" t="s">
        <v>125</v>
      </c>
      <c r="D35" s="70" t="s">
        <v>27</v>
      </c>
      <c r="E35" s="58" t="s">
        <v>349</v>
      </c>
      <c r="F35" s="70" t="s">
        <v>321</v>
      </c>
      <c r="G35" s="58" t="s">
        <v>342</v>
      </c>
      <c r="H35" s="58" t="s">
        <v>300</v>
      </c>
      <c r="I35" s="135" t="s">
        <v>3885</v>
      </c>
      <c r="J35" s="67">
        <v>1.8599999999999162</v>
      </c>
      <c r="K35" s="70" t="s">
        <v>137</v>
      </c>
      <c r="L35" s="71">
        <v>2E-3</v>
      </c>
      <c r="M35" s="71">
        <v>2.0299999999998816E-2</v>
      </c>
      <c r="N35" s="67">
        <v>4918609.1878049998</v>
      </c>
      <c r="O35" s="69">
        <v>106.67</v>
      </c>
      <c r="P35" s="135" t="s">
        <v>3885</v>
      </c>
      <c r="Q35" s="67">
        <v>5246.6803474540002</v>
      </c>
      <c r="R35" s="68">
        <v>1.5614632342238095E-2</v>
      </c>
      <c r="S35" s="68">
        <f t="shared" si="0"/>
        <v>2.3632836680832548E-3</v>
      </c>
      <c r="T35" s="68">
        <f>Q35/'סכום נכסי הקרן'!$C$41</f>
        <v>8.3725920205598842E-5</v>
      </c>
    </row>
    <row r="36" spans="1:20">
      <c r="A36" s="61" t="s">
        <v>354</v>
      </c>
      <c r="B36" s="58" t="s">
        <v>355</v>
      </c>
      <c r="C36" s="70" t="s">
        <v>125</v>
      </c>
      <c r="D36" s="70" t="s">
        <v>27</v>
      </c>
      <c r="E36" s="58" t="s">
        <v>356</v>
      </c>
      <c r="F36" s="70" t="s">
        <v>321</v>
      </c>
      <c r="G36" s="58" t="s">
        <v>342</v>
      </c>
      <c r="H36" s="58" t="s">
        <v>300</v>
      </c>
      <c r="I36" s="135" t="s">
        <v>3885</v>
      </c>
      <c r="J36" s="67">
        <v>1.2100000000000197</v>
      </c>
      <c r="K36" s="70" t="s">
        <v>137</v>
      </c>
      <c r="L36" s="71">
        <v>4.7500000000000001E-2</v>
      </c>
      <c r="M36" s="71">
        <v>2.4899999999996689E-2</v>
      </c>
      <c r="N36" s="67">
        <v>2513902.00691</v>
      </c>
      <c r="O36" s="69">
        <v>140.54</v>
      </c>
      <c r="P36" s="135" t="s">
        <v>3885</v>
      </c>
      <c r="Q36" s="67">
        <v>3533.037953733</v>
      </c>
      <c r="R36" s="68">
        <v>1.7538663938856723E-3</v>
      </c>
      <c r="S36" s="68">
        <f t="shared" si="0"/>
        <v>1.5914007223304899E-3</v>
      </c>
      <c r="T36" s="68">
        <f>Q36/'סכום נכסי הקרן'!$C$41</f>
        <v>5.6379812416272768E-5</v>
      </c>
    </row>
    <row r="37" spans="1:20">
      <c r="A37" s="61" t="s">
        <v>357</v>
      </c>
      <c r="B37" s="58" t="s">
        <v>358</v>
      </c>
      <c r="C37" s="70" t="s">
        <v>125</v>
      </c>
      <c r="D37" s="70" t="s">
        <v>27</v>
      </c>
      <c r="E37" s="58" t="s">
        <v>356</v>
      </c>
      <c r="F37" s="70" t="s">
        <v>321</v>
      </c>
      <c r="G37" s="58" t="s">
        <v>342</v>
      </c>
      <c r="H37" s="58" t="s">
        <v>300</v>
      </c>
      <c r="I37" s="135" t="s">
        <v>3885</v>
      </c>
      <c r="J37" s="67">
        <v>4.0700000000002099</v>
      </c>
      <c r="K37" s="70" t="s">
        <v>137</v>
      </c>
      <c r="L37" s="71">
        <v>5.0000000000000001E-3</v>
      </c>
      <c r="M37" s="71">
        <v>2.7200000000002288E-2</v>
      </c>
      <c r="N37" s="67">
        <v>5515630.7621490005</v>
      </c>
      <c r="O37" s="69">
        <v>101.54</v>
      </c>
      <c r="P37" s="135" t="s">
        <v>3885</v>
      </c>
      <c r="Q37" s="67">
        <v>5600.5714551259998</v>
      </c>
      <c r="R37" s="68">
        <v>2.9296155685936509E-3</v>
      </c>
      <c r="S37" s="68">
        <f t="shared" si="0"/>
        <v>2.5226882857949046E-3</v>
      </c>
      <c r="T37" s="68">
        <f>Q37/'סכום נכסי הקרן'!$C$41</f>
        <v>8.9373273709189929E-5</v>
      </c>
    </row>
    <row r="38" spans="1:20">
      <c r="A38" s="61" t="s">
        <v>359</v>
      </c>
      <c r="B38" s="58" t="s">
        <v>360</v>
      </c>
      <c r="C38" s="70" t="s">
        <v>125</v>
      </c>
      <c r="D38" s="70" t="s">
        <v>27</v>
      </c>
      <c r="E38" s="58" t="s">
        <v>356</v>
      </c>
      <c r="F38" s="70" t="s">
        <v>321</v>
      </c>
      <c r="G38" s="58" t="s">
        <v>342</v>
      </c>
      <c r="H38" s="58" t="s">
        <v>300</v>
      </c>
      <c r="I38" s="135" t="s">
        <v>3885</v>
      </c>
      <c r="J38" s="67">
        <v>5.8899999999999029</v>
      </c>
      <c r="K38" s="70" t="s">
        <v>137</v>
      </c>
      <c r="L38" s="71">
        <v>5.8999999999999999E-3</v>
      </c>
      <c r="M38" s="71">
        <v>3.0299999999999803E-2</v>
      </c>
      <c r="N38" s="67">
        <v>16706462.669983001</v>
      </c>
      <c r="O38" s="69">
        <v>93.79</v>
      </c>
      <c r="P38" s="135" t="s">
        <v>3885</v>
      </c>
      <c r="Q38" s="67">
        <v>15668.991388977</v>
      </c>
      <c r="R38" s="68">
        <v>1.5196051164488652E-2</v>
      </c>
      <c r="S38" s="68">
        <f t="shared" si="0"/>
        <v>7.0578478185498337E-3</v>
      </c>
      <c r="T38" s="68">
        <f>Q38/'סכום נכסי הקרן'!$C$41</f>
        <v>2.5004395843789408E-4</v>
      </c>
    </row>
    <row r="39" spans="1:20">
      <c r="A39" s="61" t="s">
        <v>361</v>
      </c>
      <c r="B39" s="58" t="s">
        <v>362</v>
      </c>
      <c r="C39" s="70" t="s">
        <v>125</v>
      </c>
      <c r="D39" s="70" t="s">
        <v>27</v>
      </c>
      <c r="E39" s="58" t="s">
        <v>363</v>
      </c>
      <c r="F39" s="70" t="s">
        <v>364</v>
      </c>
      <c r="G39" s="58" t="s">
        <v>334</v>
      </c>
      <c r="H39" s="58" t="s">
        <v>135</v>
      </c>
      <c r="I39" s="135" t="s">
        <v>3885</v>
      </c>
      <c r="J39" s="67">
        <v>5.0400000000003029</v>
      </c>
      <c r="K39" s="70" t="s">
        <v>137</v>
      </c>
      <c r="L39" s="71">
        <v>4.4000000000000003E-3</v>
      </c>
      <c r="M39" s="71">
        <v>2.470000000000282E-2</v>
      </c>
      <c r="N39" s="67">
        <v>3417439.0566939996</v>
      </c>
      <c r="O39" s="69">
        <v>100.57</v>
      </c>
      <c r="P39" s="135" t="s">
        <v>3885</v>
      </c>
      <c r="Q39" s="67">
        <v>3436.9184564490001</v>
      </c>
      <c r="R39" s="68">
        <v>3.8322033281162852E-3</v>
      </c>
      <c r="S39" s="68">
        <f t="shared" si="0"/>
        <v>1.5481052244018083E-3</v>
      </c>
      <c r="T39" s="68">
        <f>Q39/'סכום נכסי הקרן'!$C$41</f>
        <v>5.4845948558203414E-5</v>
      </c>
    </row>
    <row r="40" spans="1:20">
      <c r="A40" s="61" t="s">
        <v>365</v>
      </c>
      <c r="B40" s="58" t="s">
        <v>366</v>
      </c>
      <c r="C40" s="70" t="s">
        <v>125</v>
      </c>
      <c r="D40" s="70" t="s">
        <v>27</v>
      </c>
      <c r="E40" s="58" t="s">
        <v>367</v>
      </c>
      <c r="F40" s="70" t="s">
        <v>321</v>
      </c>
      <c r="G40" s="58" t="s">
        <v>334</v>
      </c>
      <c r="H40" s="58" t="s">
        <v>135</v>
      </c>
      <c r="I40" s="135" t="s">
        <v>3885</v>
      </c>
      <c r="J40" s="67">
        <v>2.8399999999999945</v>
      </c>
      <c r="K40" s="70" t="s">
        <v>137</v>
      </c>
      <c r="L40" s="71">
        <v>1.5800000000000002E-2</v>
      </c>
      <c r="M40" s="71">
        <v>2.1999999999999721E-2</v>
      </c>
      <c r="N40" s="67">
        <v>6444398.1904750001</v>
      </c>
      <c r="O40" s="69">
        <v>110.84</v>
      </c>
      <c r="P40" s="135" t="s">
        <v>3885</v>
      </c>
      <c r="Q40" s="67">
        <v>7142.9711503809995</v>
      </c>
      <c r="R40" s="68">
        <v>1.3854394623904752E-2</v>
      </c>
      <c r="S40" s="68">
        <f t="shared" si="0"/>
        <v>3.2174376831393724E-3</v>
      </c>
      <c r="T40" s="68">
        <f>Q40/'סכום נכסי הקרן'!$C$41</f>
        <v>1.1398671025535303E-4</v>
      </c>
    </row>
    <row r="41" spans="1:20">
      <c r="A41" s="61" t="s">
        <v>368</v>
      </c>
      <c r="B41" s="58" t="s">
        <v>369</v>
      </c>
      <c r="C41" s="70" t="s">
        <v>125</v>
      </c>
      <c r="D41" s="70" t="s">
        <v>27</v>
      </c>
      <c r="E41" s="58" t="s">
        <v>367</v>
      </c>
      <c r="F41" s="70" t="s">
        <v>321</v>
      </c>
      <c r="G41" s="58" t="s">
        <v>334</v>
      </c>
      <c r="H41" s="58" t="s">
        <v>135</v>
      </c>
      <c r="I41" s="135" t="s">
        <v>3885</v>
      </c>
      <c r="J41" s="67">
        <v>5.4800000000002527</v>
      </c>
      <c r="K41" s="70" t="s">
        <v>137</v>
      </c>
      <c r="L41" s="71">
        <v>8.3999999999999995E-3</v>
      </c>
      <c r="M41" s="71">
        <v>2.5500000000000092E-2</v>
      </c>
      <c r="N41" s="67">
        <v>5015482.6856549997</v>
      </c>
      <c r="O41" s="69">
        <v>100.94</v>
      </c>
      <c r="P41" s="135" t="s">
        <v>3885</v>
      </c>
      <c r="Q41" s="67">
        <v>5062.6278375890006</v>
      </c>
      <c r="R41" s="68">
        <v>6.3180229596411673E-3</v>
      </c>
      <c r="S41" s="68">
        <f t="shared" si="0"/>
        <v>2.2803801439825809E-3</v>
      </c>
      <c r="T41" s="68">
        <f>Q41/'סכום נכסי הקרן'!$C$41</f>
        <v>8.0788831468703526E-5</v>
      </c>
    </row>
    <row r="42" spans="1:20">
      <c r="A42" s="61" t="s">
        <v>370</v>
      </c>
      <c r="B42" s="58" t="s">
        <v>371</v>
      </c>
      <c r="C42" s="70" t="s">
        <v>125</v>
      </c>
      <c r="D42" s="70" t="s">
        <v>27</v>
      </c>
      <c r="E42" s="58" t="s">
        <v>372</v>
      </c>
      <c r="F42" s="70" t="s">
        <v>292</v>
      </c>
      <c r="G42" s="58" t="s">
        <v>342</v>
      </c>
      <c r="H42" s="58" t="s">
        <v>300</v>
      </c>
      <c r="I42" s="135" t="s">
        <v>3885</v>
      </c>
      <c r="J42" s="67">
        <v>4.3000000000001783</v>
      </c>
      <c r="K42" s="70" t="s">
        <v>137</v>
      </c>
      <c r="L42" s="71">
        <v>2.7799999999999998E-2</v>
      </c>
      <c r="M42" s="71">
        <v>3.1000000000001773E-2</v>
      </c>
      <c r="N42" s="67">
        <v>101.769791</v>
      </c>
      <c r="O42" s="69">
        <v>5529999</v>
      </c>
      <c r="P42" s="135" t="s">
        <v>3885</v>
      </c>
      <c r="Q42" s="67">
        <v>5627.8683854700002</v>
      </c>
      <c r="R42" s="68">
        <v>2.4335196317551409E-2</v>
      </c>
      <c r="S42" s="68">
        <f t="shared" si="0"/>
        <v>2.5349837536714805E-3</v>
      </c>
      <c r="T42" s="68">
        <f>Q42/'סכום נכסי הקרן'!$C$41</f>
        <v>8.9808874977132352E-5</v>
      </c>
    </row>
    <row r="43" spans="1:20">
      <c r="A43" s="61" t="s">
        <v>373</v>
      </c>
      <c r="B43" s="58" t="s">
        <v>374</v>
      </c>
      <c r="C43" s="70" t="s">
        <v>125</v>
      </c>
      <c r="D43" s="70" t="s">
        <v>27</v>
      </c>
      <c r="E43" s="58" t="s">
        <v>372</v>
      </c>
      <c r="F43" s="70" t="s">
        <v>292</v>
      </c>
      <c r="G43" s="58" t="s">
        <v>342</v>
      </c>
      <c r="H43" s="58" t="s">
        <v>300</v>
      </c>
      <c r="I43" s="135" t="s">
        <v>3885</v>
      </c>
      <c r="J43" s="67">
        <v>1.1400000000000068</v>
      </c>
      <c r="K43" s="70" t="s">
        <v>137</v>
      </c>
      <c r="L43" s="71">
        <v>2.4199999999999999E-2</v>
      </c>
      <c r="M43" s="71">
        <v>3.329999999999992E-2</v>
      </c>
      <c r="N43" s="67">
        <v>390.95225800000003</v>
      </c>
      <c r="O43" s="69">
        <v>5626366</v>
      </c>
      <c r="P43" s="135" t="s">
        <v>3885</v>
      </c>
      <c r="Q43" s="67">
        <v>21996.403546448997</v>
      </c>
      <c r="R43" s="68">
        <v>1.3563898900183882E-2</v>
      </c>
      <c r="S43" s="68">
        <f t="shared" si="0"/>
        <v>9.9079299319458428E-3</v>
      </c>
      <c r="T43" s="68">
        <f>Q43/'סכום נכסי הקרן'!$C$41</f>
        <v>3.5101607229299321E-4</v>
      </c>
    </row>
    <row r="44" spans="1:20">
      <c r="A44" s="61" t="s">
        <v>375</v>
      </c>
      <c r="B44" s="58" t="s">
        <v>376</v>
      </c>
      <c r="C44" s="70" t="s">
        <v>125</v>
      </c>
      <c r="D44" s="70" t="s">
        <v>27</v>
      </c>
      <c r="E44" s="58" t="s">
        <v>372</v>
      </c>
      <c r="F44" s="70" t="s">
        <v>292</v>
      </c>
      <c r="G44" s="58" t="s">
        <v>342</v>
      </c>
      <c r="H44" s="58" t="s">
        <v>300</v>
      </c>
      <c r="I44" s="135" t="s">
        <v>3885</v>
      </c>
      <c r="J44" s="67">
        <v>0.75000000000004774</v>
      </c>
      <c r="K44" s="70" t="s">
        <v>137</v>
      </c>
      <c r="L44" s="71">
        <v>1.95E-2</v>
      </c>
      <c r="M44" s="71">
        <v>3.4099999999998992E-2</v>
      </c>
      <c r="N44" s="67">
        <v>96.160432</v>
      </c>
      <c r="O44" s="69">
        <v>5456707</v>
      </c>
      <c r="P44" s="135" t="s">
        <v>3885</v>
      </c>
      <c r="Q44" s="67">
        <v>5247.1931598330002</v>
      </c>
      <c r="R44" s="68">
        <v>3.8744684314436519E-3</v>
      </c>
      <c r="S44" s="68">
        <f t="shared" si="0"/>
        <v>2.363514656258601E-3</v>
      </c>
      <c r="T44" s="68">
        <f>Q44/'סכום נכסי הקרן'!$C$41</f>
        <v>8.3734103606431602E-5</v>
      </c>
    </row>
    <row r="45" spans="1:20">
      <c r="A45" s="61" t="s">
        <v>377</v>
      </c>
      <c r="B45" s="58" t="s">
        <v>378</v>
      </c>
      <c r="C45" s="70" t="s">
        <v>125</v>
      </c>
      <c r="D45" s="70" t="s">
        <v>27</v>
      </c>
      <c r="E45" s="58" t="s">
        <v>372</v>
      </c>
      <c r="F45" s="70" t="s">
        <v>292</v>
      </c>
      <c r="G45" s="58" t="s">
        <v>334</v>
      </c>
      <c r="H45" s="58" t="s">
        <v>135</v>
      </c>
      <c r="I45" s="135" t="s">
        <v>3885</v>
      </c>
      <c r="J45" s="67">
        <v>4.0900000000001295</v>
      </c>
      <c r="K45" s="70" t="s">
        <v>137</v>
      </c>
      <c r="L45" s="71">
        <v>1.4999999999999999E-2</v>
      </c>
      <c r="M45" s="71">
        <v>3.0300000000001024E-2</v>
      </c>
      <c r="N45" s="67">
        <v>330.55148600000001</v>
      </c>
      <c r="O45" s="69">
        <v>5115050</v>
      </c>
      <c r="P45" s="135" t="s">
        <v>3885</v>
      </c>
      <c r="Q45" s="67">
        <v>16907.874479908998</v>
      </c>
      <c r="R45" s="68">
        <v>1.1772615072298598E-2</v>
      </c>
      <c r="S45" s="68">
        <f t="shared" si="0"/>
        <v>7.6158829915683032E-3</v>
      </c>
      <c r="T45" s="68">
        <f>Q45/'סכום נכסי הקרן'!$C$41</f>
        <v>2.6981391199829583E-4</v>
      </c>
    </row>
    <row r="46" spans="1:20">
      <c r="A46" s="61" t="s">
        <v>379</v>
      </c>
      <c r="B46" s="58" t="s">
        <v>380</v>
      </c>
      <c r="C46" s="70" t="s">
        <v>125</v>
      </c>
      <c r="D46" s="70" t="s">
        <v>27</v>
      </c>
      <c r="E46" s="58" t="s">
        <v>381</v>
      </c>
      <c r="F46" s="70" t="s">
        <v>321</v>
      </c>
      <c r="G46" s="58" t="s">
        <v>334</v>
      </c>
      <c r="H46" s="58" t="s">
        <v>135</v>
      </c>
      <c r="I46" s="135" t="s">
        <v>3885</v>
      </c>
      <c r="J46" s="67">
        <v>2.4000000000023349</v>
      </c>
      <c r="K46" s="70" t="s">
        <v>137</v>
      </c>
      <c r="L46" s="71">
        <v>3.7000000000000005E-2</v>
      </c>
      <c r="M46" s="71">
        <v>2.3600000000021017E-2</v>
      </c>
      <c r="N46" s="67">
        <v>446367.38694300002</v>
      </c>
      <c r="O46" s="69">
        <v>115.14</v>
      </c>
      <c r="P46" s="135" t="s">
        <v>3885</v>
      </c>
      <c r="Q46" s="67">
        <v>513.947411622</v>
      </c>
      <c r="R46" s="68">
        <v>1.187365370402361E-3</v>
      </c>
      <c r="S46" s="68">
        <f t="shared" si="0"/>
        <v>2.3149943272784517E-4</v>
      </c>
      <c r="T46" s="68">
        <f>Q46/'סכום נכסי הקרן'!$C$41</f>
        <v>8.2015135525111007E-6</v>
      </c>
    </row>
    <row r="47" spans="1:20">
      <c r="A47" s="61" t="s">
        <v>382</v>
      </c>
      <c r="B47" s="58" t="s">
        <v>383</v>
      </c>
      <c r="C47" s="70" t="s">
        <v>125</v>
      </c>
      <c r="D47" s="70" t="s">
        <v>27</v>
      </c>
      <c r="E47" s="58" t="s">
        <v>381</v>
      </c>
      <c r="F47" s="70" t="s">
        <v>321</v>
      </c>
      <c r="G47" s="58" t="s">
        <v>334</v>
      </c>
      <c r="H47" s="58" t="s">
        <v>135</v>
      </c>
      <c r="I47" s="135" t="s">
        <v>3885</v>
      </c>
      <c r="J47" s="67">
        <v>4.1500000000001362</v>
      </c>
      <c r="K47" s="70" t="s">
        <v>137</v>
      </c>
      <c r="L47" s="71">
        <v>2.81E-2</v>
      </c>
      <c r="M47" s="71">
        <v>2.5900000000000273E-2</v>
      </c>
      <c r="N47" s="67">
        <v>1614092.9198499999</v>
      </c>
      <c r="O47" s="69">
        <v>113.83</v>
      </c>
      <c r="P47" s="135" t="s">
        <v>3885</v>
      </c>
      <c r="Q47" s="67">
        <v>1837.3219666049999</v>
      </c>
      <c r="R47" s="68">
        <v>1.2896788741447954E-3</v>
      </c>
      <c r="S47" s="68">
        <f t="shared" si="0"/>
        <v>8.2759244115095641E-4</v>
      </c>
      <c r="T47" s="68">
        <f>Q47/'סכום נכסי הקרן'!$C$41</f>
        <v>2.9319772157000627E-5</v>
      </c>
    </row>
    <row r="48" spans="1:20">
      <c r="A48" s="61" t="s">
        <v>384</v>
      </c>
      <c r="B48" s="58" t="s">
        <v>385</v>
      </c>
      <c r="C48" s="70" t="s">
        <v>125</v>
      </c>
      <c r="D48" s="70" t="s">
        <v>27</v>
      </c>
      <c r="E48" s="58" t="s">
        <v>381</v>
      </c>
      <c r="F48" s="70" t="s">
        <v>321</v>
      </c>
      <c r="G48" s="58" t="s">
        <v>342</v>
      </c>
      <c r="H48" s="58" t="s">
        <v>300</v>
      </c>
      <c r="I48" s="135" t="s">
        <v>3885</v>
      </c>
      <c r="J48" s="67">
        <v>2.4600000000009876</v>
      </c>
      <c r="K48" s="70" t="s">
        <v>137</v>
      </c>
      <c r="L48" s="71">
        <v>2.4E-2</v>
      </c>
      <c r="M48" s="71">
        <v>2.3299999999997881E-2</v>
      </c>
      <c r="N48" s="67">
        <v>376285.60755299998</v>
      </c>
      <c r="O48" s="69">
        <v>112.98</v>
      </c>
      <c r="P48" s="135" t="s">
        <v>3885</v>
      </c>
      <c r="Q48" s="67">
        <v>425.12747697300006</v>
      </c>
      <c r="R48" s="68">
        <v>6.5213691109372921E-4</v>
      </c>
      <c r="S48" s="68">
        <f t="shared" si="0"/>
        <v>1.9149190662458968E-4</v>
      </c>
      <c r="T48" s="68">
        <f>Q48/'סכום נכסי הקרן'!$C$41</f>
        <v>6.7841352735585212E-6</v>
      </c>
    </row>
    <row r="49" spans="1:20">
      <c r="A49" s="61" t="s">
        <v>386</v>
      </c>
      <c r="B49" s="58" t="s">
        <v>387</v>
      </c>
      <c r="C49" s="70" t="s">
        <v>125</v>
      </c>
      <c r="D49" s="70" t="s">
        <v>27</v>
      </c>
      <c r="E49" s="58" t="s">
        <v>381</v>
      </c>
      <c r="F49" s="70" t="s">
        <v>321</v>
      </c>
      <c r="G49" s="58" t="s">
        <v>334</v>
      </c>
      <c r="H49" s="58" t="s">
        <v>135</v>
      </c>
      <c r="I49" s="135" t="s">
        <v>3885</v>
      </c>
      <c r="J49" s="67">
        <v>3.6699999999999067</v>
      </c>
      <c r="K49" s="70" t="s">
        <v>137</v>
      </c>
      <c r="L49" s="71">
        <v>2.6000000000000002E-2</v>
      </c>
      <c r="M49" s="71">
        <v>2.2699999999999956E-2</v>
      </c>
      <c r="N49" s="67">
        <v>5994574.4662039997</v>
      </c>
      <c r="O49" s="69">
        <v>113.37</v>
      </c>
      <c r="P49" s="135" t="s">
        <v>3885</v>
      </c>
      <c r="Q49" s="67">
        <v>6796.0490513889999</v>
      </c>
      <c r="R49" s="68">
        <v>1.2227636759770564E-2</v>
      </c>
      <c r="S49" s="68">
        <f t="shared" si="0"/>
        <v>3.0611721444844769E-3</v>
      </c>
      <c r="T49" s="68">
        <f>Q49/'סכום נכסי הקרן'!$C$41</f>
        <v>1.0845056738896743E-4</v>
      </c>
    </row>
    <row r="50" spans="1:20">
      <c r="A50" s="61" t="s">
        <v>388</v>
      </c>
      <c r="B50" s="58" t="s">
        <v>389</v>
      </c>
      <c r="C50" s="70" t="s">
        <v>125</v>
      </c>
      <c r="D50" s="70" t="s">
        <v>27</v>
      </c>
      <c r="E50" s="58" t="s">
        <v>381</v>
      </c>
      <c r="F50" s="70" t="s">
        <v>321</v>
      </c>
      <c r="G50" s="58" t="s">
        <v>334</v>
      </c>
      <c r="H50" s="58" t="s">
        <v>135</v>
      </c>
      <c r="I50" s="135" t="s">
        <v>3885</v>
      </c>
      <c r="J50" s="67">
        <v>6.5700000000000012</v>
      </c>
      <c r="K50" s="70" t="s">
        <v>137</v>
      </c>
      <c r="L50" s="71">
        <v>3.4999999999999996E-3</v>
      </c>
      <c r="M50" s="71">
        <v>3.0699999999999842E-2</v>
      </c>
      <c r="N50" s="67">
        <v>31620879.288339</v>
      </c>
      <c r="O50" s="69">
        <v>91.16</v>
      </c>
      <c r="P50" s="135" t="s">
        <v>3885</v>
      </c>
      <c r="Q50" s="67">
        <v>28825.595676235007</v>
      </c>
      <c r="R50" s="68">
        <v>1.0857611124264067E-2</v>
      </c>
      <c r="S50" s="68">
        <f t="shared" si="0"/>
        <v>1.2984030848663159E-2</v>
      </c>
      <c r="T50" s="68">
        <f>Q50/'סכום נכסי הקרן'!$C$41</f>
        <v>4.5999553310665392E-4</v>
      </c>
    </row>
    <row r="51" spans="1:20">
      <c r="A51" s="61" t="s">
        <v>390</v>
      </c>
      <c r="B51" s="58" t="s">
        <v>391</v>
      </c>
      <c r="C51" s="70" t="s">
        <v>125</v>
      </c>
      <c r="D51" s="70" t="s">
        <v>27</v>
      </c>
      <c r="E51" s="58" t="s">
        <v>392</v>
      </c>
      <c r="F51" s="70" t="s">
        <v>321</v>
      </c>
      <c r="G51" s="58" t="s">
        <v>342</v>
      </c>
      <c r="H51" s="58" t="s">
        <v>300</v>
      </c>
      <c r="I51" s="135" t="s">
        <v>3885</v>
      </c>
      <c r="J51" s="67">
        <v>3.0100000000001019</v>
      </c>
      <c r="K51" s="70" t="s">
        <v>137</v>
      </c>
      <c r="L51" s="71">
        <v>2.35E-2</v>
      </c>
      <c r="M51" s="71">
        <v>2.2700000000000397E-2</v>
      </c>
      <c r="N51" s="67">
        <v>10704138.539837001</v>
      </c>
      <c r="O51" s="69">
        <v>113.73</v>
      </c>
      <c r="P51" s="135" t="s">
        <v>3885</v>
      </c>
      <c r="Q51" s="67">
        <v>12173.817086276</v>
      </c>
      <c r="R51" s="68">
        <v>1.126548831447516E-2</v>
      </c>
      <c r="S51" s="68">
        <f t="shared" si="0"/>
        <v>5.4835021752735408E-3</v>
      </c>
      <c r="T51" s="68">
        <f>Q51/'סכום נכסי הקרן'!$C$41</f>
        <v>1.9426836980028855E-4</v>
      </c>
    </row>
    <row r="52" spans="1:20">
      <c r="A52" s="61" t="s">
        <v>393</v>
      </c>
      <c r="B52" s="58" t="s">
        <v>394</v>
      </c>
      <c r="C52" s="70" t="s">
        <v>125</v>
      </c>
      <c r="D52" s="70" t="s">
        <v>27</v>
      </c>
      <c r="E52" s="58" t="s">
        <v>392</v>
      </c>
      <c r="F52" s="70" t="s">
        <v>321</v>
      </c>
      <c r="G52" s="58" t="s">
        <v>342</v>
      </c>
      <c r="H52" s="58" t="s">
        <v>300</v>
      </c>
      <c r="I52" s="135" t="s">
        <v>3885</v>
      </c>
      <c r="J52" s="67">
        <v>1.4900000000000502</v>
      </c>
      <c r="K52" s="70" t="s">
        <v>137</v>
      </c>
      <c r="L52" s="71">
        <v>1.7600000000000001E-2</v>
      </c>
      <c r="M52" s="71">
        <v>2.1300000000002598E-2</v>
      </c>
      <c r="N52" s="67">
        <v>3816437.7100460003</v>
      </c>
      <c r="O52" s="69">
        <v>112.57</v>
      </c>
      <c r="P52" s="67">
        <v>90.533766464999999</v>
      </c>
      <c r="Q52" s="67">
        <v>4386.6976970220003</v>
      </c>
      <c r="R52" s="68">
        <v>2.9267593541125302E-3</v>
      </c>
      <c r="S52" s="68">
        <f t="shared" si="0"/>
        <v>1.9759181687562131E-3</v>
      </c>
      <c r="T52" s="68">
        <f>Q52/'סכום נכסי הקרן'!$C$41</f>
        <v>7.0002416199259083E-5</v>
      </c>
    </row>
    <row r="53" spans="1:20">
      <c r="A53" s="61" t="s">
        <v>395</v>
      </c>
      <c r="B53" s="58" t="s">
        <v>396</v>
      </c>
      <c r="C53" s="70" t="s">
        <v>125</v>
      </c>
      <c r="D53" s="70" t="s">
        <v>27</v>
      </c>
      <c r="E53" s="58" t="s">
        <v>392</v>
      </c>
      <c r="F53" s="70" t="s">
        <v>321</v>
      </c>
      <c r="G53" s="58" t="s">
        <v>342</v>
      </c>
      <c r="H53" s="58" t="s">
        <v>300</v>
      </c>
      <c r="I53" s="135" t="s">
        <v>3885</v>
      </c>
      <c r="J53" s="67">
        <v>2.2099999999998858</v>
      </c>
      <c r="K53" s="70" t="s">
        <v>137</v>
      </c>
      <c r="L53" s="71">
        <v>2.1499999999999998E-2</v>
      </c>
      <c r="M53" s="71">
        <v>2.2499999999999586E-2</v>
      </c>
      <c r="N53" s="67">
        <v>5340722.4308789996</v>
      </c>
      <c r="O53" s="69">
        <v>113.66</v>
      </c>
      <c r="P53" s="135" t="s">
        <v>3885</v>
      </c>
      <c r="Q53" s="67">
        <v>6070.2651260890007</v>
      </c>
      <c r="R53" s="68">
        <v>4.4244523435890606E-3</v>
      </c>
      <c r="S53" s="68">
        <f t="shared" si="0"/>
        <v>2.7342543252864425E-3</v>
      </c>
      <c r="T53" s="68">
        <f>Q53/'סכום נכסי הקרן'!$C$41</f>
        <v>9.6868591169344714E-5</v>
      </c>
    </row>
    <row r="54" spans="1:20">
      <c r="A54" s="61" t="s">
        <v>397</v>
      </c>
      <c r="B54" s="58" t="s">
        <v>398</v>
      </c>
      <c r="C54" s="70" t="s">
        <v>125</v>
      </c>
      <c r="D54" s="70" t="s">
        <v>27</v>
      </c>
      <c r="E54" s="58" t="s">
        <v>392</v>
      </c>
      <c r="F54" s="70" t="s">
        <v>321</v>
      </c>
      <c r="G54" s="58" t="s">
        <v>342</v>
      </c>
      <c r="H54" s="58" t="s">
        <v>300</v>
      </c>
      <c r="I54" s="135" t="s">
        <v>3885</v>
      </c>
      <c r="J54" s="67">
        <v>4.3199999999999932</v>
      </c>
      <c r="K54" s="70" t="s">
        <v>137</v>
      </c>
      <c r="L54" s="71">
        <v>2.2499999999999999E-2</v>
      </c>
      <c r="M54" s="71">
        <v>2.6099999999999995E-2</v>
      </c>
      <c r="N54" s="67">
        <v>14290290.342332</v>
      </c>
      <c r="O54" s="69">
        <v>111.23</v>
      </c>
      <c r="P54" s="67">
        <v>1314.0887306320001</v>
      </c>
      <c r="Q54" s="67">
        <v>17209.178678041</v>
      </c>
      <c r="R54" s="68">
        <v>1.2088508779524108E-2</v>
      </c>
      <c r="S54" s="68">
        <f t="shared" si="0"/>
        <v>7.7516006727332745E-3</v>
      </c>
      <c r="T54" s="68">
        <f>Q54/'סכום נכסי הקרן'!$C$41</f>
        <v>2.7462208966108284E-4</v>
      </c>
    </row>
    <row r="55" spans="1:20">
      <c r="A55" s="61" t="s">
        <v>399</v>
      </c>
      <c r="B55" s="58" t="s">
        <v>400</v>
      </c>
      <c r="C55" s="70" t="s">
        <v>125</v>
      </c>
      <c r="D55" s="70" t="s">
        <v>27</v>
      </c>
      <c r="E55" s="58" t="s">
        <v>392</v>
      </c>
      <c r="F55" s="70" t="s">
        <v>321</v>
      </c>
      <c r="G55" s="58" t="s">
        <v>342</v>
      </c>
      <c r="H55" s="58" t="s">
        <v>300</v>
      </c>
      <c r="I55" s="135" t="s">
        <v>3885</v>
      </c>
      <c r="J55" s="67">
        <v>4.2400000000000428</v>
      </c>
      <c r="K55" s="70" t="s">
        <v>137</v>
      </c>
      <c r="L55" s="71">
        <v>6.5000000000000006E-3</v>
      </c>
      <c r="M55" s="71">
        <v>2.3300000000000588E-2</v>
      </c>
      <c r="N55" s="67">
        <v>5365382.6587169999</v>
      </c>
      <c r="O55" s="69">
        <v>103.63</v>
      </c>
      <c r="P55" s="67">
        <v>84.444861660000015</v>
      </c>
      <c r="Q55" s="67">
        <v>5644.5909110989996</v>
      </c>
      <c r="R55" s="68">
        <v>1.0886712067429142E-2</v>
      </c>
      <c r="S55" s="68">
        <f t="shared" si="0"/>
        <v>2.5425161492227543E-3</v>
      </c>
      <c r="T55" s="68">
        <f>Q55/'סכום נכסי הקרן'!$C$41</f>
        <v>9.0075731113532786E-5</v>
      </c>
    </row>
    <row r="56" spans="1:20">
      <c r="A56" s="61" t="s">
        <v>401</v>
      </c>
      <c r="B56" s="58" t="s">
        <v>402</v>
      </c>
      <c r="C56" s="70" t="s">
        <v>125</v>
      </c>
      <c r="D56" s="70" t="s">
        <v>27</v>
      </c>
      <c r="E56" s="58" t="s">
        <v>392</v>
      </c>
      <c r="F56" s="70" t="s">
        <v>321</v>
      </c>
      <c r="G56" s="58" t="s">
        <v>342</v>
      </c>
      <c r="H56" s="58" t="s">
        <v>300</v>
      </c>
      <c r="I56" s="135" t="s">
        <v>3885</v>
      </c>
      <c r="J56" s="67">
        <v>5.0099999999854443</v>
      </c>
      <c r="K56" s="70" t="s">
        <v>137</v>
      </c>
      <c r="L56" s="71">
        <v>1.43E-2</v>
      </c>
      <c r="M56" s="71">
        <v>2.689999999995003E-2</v>
      </c>
      <c r="N56" s="67">
        <v>86253.796980999992</v>
      </c>
      <c r="O56" s="69">
        <v>104.73</v>
      </c>
      <c r="P56" s="67">
        <v>1.7277822689999998</v>
      </c>
      <c r="Q56" s="67">
        <v>92.061383633999995</v>
      </c>
      <c r="R56" s="68">
        <v>2.1902637146266706E-4</v>
      </c>
      <c r="S56" s="68">
        <f t="shared" si="0"/>
        <v>4.1467585214897973E-5</v>
      </c>
      <c r="T56" s="68">
        <f>Q56/'סכום נכסי הקרן'!$C$41</f>
        <v>1.4691049482169516E-6</v>
      </c>
    </row>
    <row r="57" spans="1:20">
      <c r="A57" s="61" t="s">
        <v>403</v>
      </c>
      <c r="B57" s="58" t="s">
        <v>404</v>
      </c>
      <c r="C57" s="70" t="s">
        <v>125</v>
      </c>
      <c r="D57" s="70" t="s">
        <v>27</v>
      </c>
      <c r="E57" s="58" t="s">
        <v>392</v>
      </c>
      <c r="F57" s="70" t="s">
        <v>321</v>
      </c>
      <c r="G57" s="58" t="s">
        <v>342</v>
      </c>
      <c r="H57" s="58" t="s">
        <v>300</v>
      </c>
      <c r="I57" s="135" t="s">
        <v>3885</v>
      </c>
      <c r="J57" s="67">
        <v>5.9099999999998891</v>
      </c>
      <c r="K57" s="70" t="s">
        <v>137</v>
      </c>
      <c r="L57" s="71">
        <v>2.5000000000000001E-3</v>
      </c>
      <c r="M57" s="71">
        <v>2.6899999999999463E-2</v>
      </c>
      <c r="N57" s="67">
        <v>12454967.932688</v>
      </c>
      <c r="O57" s="69">
        <v>94.78</v>
      </c>
      <c r="P57" s="67">
        <v>320.00838794200001</v>
      </c>
      <c r="Q57" s="67">
        <v>12124.826993485</v>
      </c>
      <c r="R57" s="68">
        <v>1.0029673083219457E-2</v>
      </c>
      <c r="S57" s="68">
        <f t="shared" si="0"/>
        <v>5.4614353675925594E-3</v>
      </c>
      <c r="T57" s="68">
        <f>Q57/'סכום נכסי הקרן'!$C$41</f>
        <v>1.9348659154656386E-4</v>
      </c>
    </row>
    <row r="58" spans="1:20">
      <c r="A58" s="61" t="s">
        <v>405</v>
      </c>
      <c r="B58" s="58" t="s">
        <v>406</v>
      </c>
      <c r="C58" s="70" t="s">
        <v>125</v>
      </c>
      <c r="D58" s="70" t="s">
        <v>27</v>
      </c>
      <c r="E58" s="58" t="s">
        <v>392</v>
      </c>
      <c r="F58" s="70" t="s">
        <v>321</v>
      </c>
      <c r="G58" s="58" t="s">
        <v>342</v>
      </c>
      <c r="H58" s="58" t="s">
        <v>300</v>
      </c>
      <c r="I58" s="135" t="s">
        <v>3885</v>
      </c>
      <c r="J58" s="67">
        <v>6.6700000000003605</v>
      </c>
      <c r="K58" s="70" t="s">
        <v>137</v>
      </c>
      <c r="L58" s="71">
        <v>3.61E-2</v>
      </c>
      <c r="M58" s="71">
        <v>3.2700000000002005E-2</v>
      </c>
      <c r="N58" s="67">
        <v>8196441.1443410004</v>
      </c>
      <c r="O58" s="69">
        <v>104.73</v>
      </c>
      <c r="P58" s="67">
        <v>237.42836011200004</v>
      </c>
      <c r="Q58" s="67">
        <v>8821.5611708489996</v>
      </c>
      <c r="R58" s="68">
        <v>1.820257164838689E-2</v>
      </c>
      <c r="S58" s="68">
        <f t="shared" si="0"/>
        <v>3.9735318451754832E-3</v>
      </c>
      <c r="T58" s="68">
        <f>Q58/'סכום נכסי הקרן'!$C$41</f>
        <v>1.4077345631275623E-4</v>
      </c>
    </row>
    <row r="59" spans="1:20">
      <c r="A59" s="61" t="s">
        <v>407</v>
      </c>
      <c r="B59" s="58" t="s">
        <v>408</v>
      </c>
      <c r="C59" s="70" t="s">
        <v>125</v>
      </c>
      <c r="D59" s="70" t="s">
        <v>27</v>
      </c>
      <c r="E59" s="58" t="s">
        <v>409</v>
      </c>
      <c r="F59" s="70" t="s">
        <v>292</v>
      </c>
      <c r="G59" s="58" t="s">
        <v>334</v>
      </c>
      <c r="H59" s="58" t="s">
        <v>135</v>
      </c>
      <c r="I59" s="135" t="s">
        <v>3885</v>
      </c>
      <c r="J59" s="67">
        <v>5.4299999999997164</v>
      </c>
      <c r="K59" s="70" t="s">
        <v>137</v>
      </c>
      <c r="L59" s="71">
        <v>3.7100000000000001E-2</v>
      </c>
      <c r="M59" s="71">
        <v>3.3399999999998452E-2</v>
      </c>
      <c r="N59" s="67">
        <v>184.80833100000001</v>
      </c>
      <c r="O59" s="69">
        <v>5095555</v>
      </c>
      <c r="P59" s="135" t="s">
        <v>3885</v>
      </c>
      <c r="Q59" s="67">
        <v>9417.0095207689992</v>
      </c>
      <c r="R59" s="68">
        <v>2.4054188598203827E-2</v>
      </c>
      <c r="S59" s="68">
        <f t="shared" si="0"/>
        <v>4.2417420785730488E-3</v>
      </c>
      <c r="T59" s="68">
        <f>Q59/'סכום נכסי הקרן'!$C$41</f>
        <v>1.502755524441033E-4</v>
      </c>
    </row>
    <row r="60" spans="1:20">
      <c r="A60" s="61" t="s">
        <v>410</v>
      </c>
      <c r="B60" s="58" t="s">
        <v>411</v>
      </c>
      <c r="C60" s="70" t="s">
        <v>125</v>
      </c>
      <c r="D60" s="70" t="s">
        <v>27</v>
      </c>
      <c r="E60" s="58" t="s">
        <v>409</v>
      </c>
      <c r="F60" s="70" t="s">
        <v>292</v>
      </c>
      <c r="G60" s="58" t="s">
        <v>334</v>
      </c>
      <c r="H60" s="58" t="s">
        <v>135</v>
      </c>
      <c r="I60" s="135" t="s">
        <v>3885</v>
      </c>
      <c r="J60" s="67">
        <v>1.2299999999999844</v>
      </c>
      <c r="K60" s="70" t="s">
        <v>137</v>
      </c>
      <c r="L60" s="71">
        <v>2.0199999999999999E-2</v>
      </c>
      <c r="M60" s="71">
        <v>2.040000000000031E-2</v>
      </c>
      <c r="N60" s="67">
        <v>229.18236400000001</v>
      </c>
      <c r="O60" s="69">
        <v>5652776</v>
      </c>
      <c r="P60" s="135" t="s">
        <v>3885</v>
      </c>
      <c r="Q60" s="67">
        <v>12955.165231540001</v>
      </c>
      <c r="R60" s="68">
        <v>1.0890109954858637E-2</v>
      </c>
      <c r="S60" s="68">
        <f t="shared" si="0"/>
        <v>5.8354480131185341E-3</v>
      </c>
      <c r="T60" s="68">
        <f>Q60/'סכום נכסי הקרן'!$C$41</f>
        <v>2.0673703343727028E-4</v>
      </c>
    </row>
    <row r="61" spans="1:20">
      <c r="A61" s="61" t="s">
        <v>412</v>
      </c>
      <c r="B61" s="58" t="s">
        <v>413</v>
      </c>
      <c r="C61" s="70" t="s">
        <v>125</v>
      </c>
      <c r="D61" s="70" t="s">
        <v>27</v>
      </c>
      <c r="E61" s="58" t="s">
        <v>409</v>
      </c>
      <c r="F61" s="70" t="s">
        <v>292</v>
      </c>
      <c r="G61" s="58" t="s">
        <v>334</v>
      </c>
      <c r="H61" s="58" t="s">
        <v>135</v>
      </c>
      <c r="I61" s="135" t="s">
        <v>3885</v>
      </c>
      <c r="J61" s="67">
        <v>2.2999999999999825</v>
      </c>
      <c r="K61" s="70" t="s">
        <v>137</v>
      </c>
      <c r="L61" s="71">
        <v>2.5899999999999999E-2</v>
      </c>
      <c r="M61" s="71">
        <v>2.7500000000000094E-2</v>
      </c>
      <c r="N61" s="67">
        <v>506.34477600000008</v>
      </c>
      <c r="O61" s="69">
        <v>5628861</v>
      </c>
      <c r="P61" s="135" t="s">
        <v>3885</v>
      </c>
      <c r="Q61" s="67">
        <v>28501.443573164997</v>
      </c>
      <c r="R61" s="68">
        <v>2.3971252947024575E-2</v>
      </c>
      <c r="S61" s="68">
        <f t="shared" si="0"/>
        <v>1.2838021692315007E-2</v>
      </c>
      <c r="T61" s="68">
        <f>Q61/'סכום נכסי הקרן'!$C$41</f>
        <v>4.5482275121051905E-4</v>
      </c>
    </row>
    <row r="62" spans="1:20">
      <c r="A62" s="61" t="s">
        <v>414</v>
      </c>
      <c r="B62" s="58" t="s">
        <v>415</v>
      </c>
      <c r="C62" s="70" t="s">
        <v>125</v>
      </c>
      <c r="D62" s="70" t="s">
        <v>27</v>
      </c>
      <c r="E62" s="58" t="s">
        <v>409</v>
      </c>
      <c r="F62" s="70" t="s">
        <v>292</v>
      </c>
      <c r="G62" s="58" t="s">
        <v>334</v>
      </c>
      <c r="H62" s="58" t="s">
        <v>135</v>
      </c>
      <c r="I62" s="135" t="s">
        <v>3885</v>
      </c>
      <c r="J62" s="67">
        <v>2.5399999999999787</v>
      </c>
      <c r="K62" s="70" t="s">
        <v>137</v>
      </c>
      <c r="L62" s="71">
        <v>2.9700000000000001E-2</v>
      </c>
      <c r="M62" s="71">
        <v>3.0899999999999973E-2</v>
      </c>
      <c r="N62" s="67">
        <v>200.13389999999998</v>
      </c>
      <c r="O62" s="69">
        <v>5615315</v>
      </c>
      <c r="P62" s="135" t="s">
        <v>3885</v>
      </c>
      <c r="Q62" s="67">
        <v>11238.148720355999</v>
      </c>
      <c r="R62" s="68">
        <v>1.4295278571428571E-2</v>
      </c>
      <c r="S62" s="68">
        <f t="shared" si="0"/>
        <v>5.0620452498494652E-3</v>
      </c>
      <c r="T62" s="68">
        <f>Q62/'סכום נכסי הקרן'!$C$41</f>
        <v>1.7933708187040044E-4</v>
      </c>
    </row>
    <row r="63" spans="1:20">
      <c r="A63" s="61" t="s">
        <v>416</v>
      </c>
      <c r="B63" s="58" t="s">
        <v>417</v>
      </c>
      <c r="C63" s="70" t="s">
        <v>125</v>
      </c>
      <c r="D63" s="70" t="s">
        <v>27</v>
      </c>
      <c r="E63" s="58" t="s">
        <v>409</v>
      </c>
      <c r="F63" s="70" t="s">
        <v>292</v>
      </c>
      <c r="G63" s="58" t="s">
        <v>334</v>
      </c>
      <c r="H63" s="58" t="s">
        <v>135</v>
      </c>
      <c r="I63" s="135" t="s">
        <v>3885</v>
      </c>
      <c r="J63" s="67">
        <v>4.1099999999997667</v>
      </c>
      <c r="K63" s="70" t="s">
        <v>137</v>
      </c>
      <c r="L63" s="71">
        <v>8.3999999999999995E-3</v>
      </c>
      <c r="M63" s="71">
        <v>2.9099999999999522E-2</v>
      </c>
      <c r="N63" s="67">
        <v>129.51608200000001</v>
      </c>
      <c r="O63" s="69">
        <v>5012995</v>
      </c>
      <c r="P63" s="135" t="s">
        <v>3885</v>
      </c>
      <c r="Q63" s="67">
        <v>6492.6347279410011</v>
      </c>
      <c r="R63" s="68">
        <v>1.6285185716081983E-2</v>
      </c>
      <c r="S63" s="68">
        <f t="shared" si="0"/>
        <v>2.9245039909509491E-3</v>
      </c>
      <c r="T63" s="68">
        <f>Q63/'סכום נכסי הקרן'!$C$41</f>
        <v>1.0360871658961955E-4</v>
      </c>
    </row>
    <row r="64" spans="1:20">
      <c r="A64" s="61" t="s">
        <v>418</v>
      </c>
      <c r="B64" s="58" t="s">
        <v>419</v>
      </c>
      <c r="C64" s="70" t="s">
        <v>125</v>
      </c>
      <c r="D64" s="70" t="s">
        <v>27</v>
      </c>
      <c r="E64" s="58" t="s">
        <v>409</v>
      </c>
      <c r="F64" s="70" t="s">
        <v>292</v>
      </c>
      <c r="G64" s="58" t="s">
        <v>334</v>
      </c>
      <c r="H64" s="58" t="s">
        <v>135</v>
      </c>
      <c r="I64" s="135" t="s">
        <v>3885</v>
      </c>
      <c r="J64" s="67">
        <v>4.6199999999999788</v>
      </c>
      <c r="K64" s="70" t="s">
        <v>137</v>
      </c>
      <c r="L64" s="71">
        <v>3.0899999999999997E-2</v>
      </c>
      <c r="M64" s="71">
        <v>3.1599999999999927E-2</v>
      </c>
      <c r="N64" s="67">
        <v>308.11405200000002</v>
      </c>
      <c r="O64" s="69">
        <v>5168240</v>
      </c>
      <c r="P64" s="135" t="s">
        <v>3885</v>
      </c>
      <c r="Q64" s="67">
        <v>15924.074546956999</v>
      </c>
      <c r="R64" s="68">
        <v>1.621652905263158E-2</v>
      </c>
      <c r="S64" s="68">
        <f t="shared" si="0"/>
        <v>7.1727459677290127E-3</v>
      </c>
      <c r="T64" s="68">
        <f>Q64/'סכום נכסי הקרן'!$C$41</f>
        <v>2.541145460697839E-4</v>
      </c>
    </row>
    <row r="65" spans="1:20">
      <c r="A65" s="61" t="s">
        <v>420</v>
      </c>
      <c r="B65" s="58" t="s">
        <v>421</v>
      </c>
      <c r="C65" s="70" t="s">
        <v>125</v>
      </c>
      <c r="D65" s="70" t="s">
        <v>27</v>
      </c>
      <c r="E65" s="58" t="s">
        <v>422</v>
      </c>
      <c r="F65" s="70" t="s">
        <v>321</v>
      </c>
      <c r="G65" s="58" t="s">
        <v>342</v>
      </c>
      <c r="H65" s="58" t="s">
        <v>300</v>
      </c>
      <c r="I65" s="135" t="s">
        <v>3885</v>
      </c>
      <c r="J65" s="67">
        <v>2.9699999999998998</v>
      </c>
      <c r="K65" s="70" t="s">
        <v>137</v>
      </c>
      <c r="L65" s="71">
        <v>1.4199999999999999E-2</v>
      </c>
      <c r="M65" s="71">
        <v>2.4899999999998482E-2</v>
      </c>
      <c r="N65" s="67">
        <v>6523973.9494589996</v>
      </c>
      <c r="O65" s="69">
        <v>108.25</v>
      </c>
      <c r="P65" s="135" t="s">
        <v>3885</v>
      </c>
      <c r="Q65" s="67">
        <v>7062.2014603429998</v>
      </c>
      <c r="R65" s="68">
        <v>5.5257309581619148E-3</v>
      </c>
      <c r="S65" s="68">
        <f t="shared" si="0"/>
        <v>3.1810562616114576E-3</v>
      </c>
      <c r="T65" s="68">
        <f>Q65/'סכום נכסי הקרן'!$C$41</f>
        <v>1.1269779685195995E-4</v>
      </c>
    </row>
    <row r="66" spans="1:20">
      <c r="A66" s="61" t="s">
        <v>423</v>
      </c>
      <c r="B66" s="58" t="s">
        <v>424</v>
      </c>
      <c r="C66" s="70" t="s">
        <v>125</v>
      </c>
      <c r="D66" s="70" t="s">
        <v>27</v>
      </c>
      <c r="E66" s="58" t="s">
        <v>425</v>
      </c>
      <c r="F66" s="70" t="s">
        <v>321</v>
      </c>
      <c r="G66" s="58" t="s">
        <v>342</v>
      </c>
      <c r="H66" s="58" t="s">
        <v>300</v>
      </c>
      <c r="I66" s="135" t="s">
        <v>3885</v>
      </c>
      <c r="J66" s="67">
        <v>0.71000000000783814</v>
      </c>
      <c r="K66" s="70" t="s">
        <v>137</v>
      </c>
      <c r="L66" s="71">
        <v>0.04</v>
      </c>
      <c r="M66" s="71">
        <v>2.5900000000110817E-2</v>
      </c>
      <c r="N66" s="67">
        <v>65166.861612000001</v>
      </c>
      <c r="O66" s="69">
        <v>113.55</v>
      </c>
      <c r="P66" s="135" t="s">
        <v>3885</v>
      </c>
      <c r="Q66" s="67">
        <v>73.996970902000001</v>
      </c>
      <c r="R66" s="68">
        <v>8.0046836978147674E-4</v>
      </c>
      <c r="S66" s="68">
        <f t="shared" si="0"/>
        <v>3.3330757972550882E-5</v>
      </c>
      <c r="T66" s="68">
        <f>Q66/'סכום נכסי הקרן'!$C$41</f>
        <v>1.1808351321046797E-6</v>
      </c>
    </row>
    <row r="67" spans="1:20">
      <c r="A67" s="61" t="s">
        <v>426</v>
      </c>
      <c r="B67" s="58" t="s">
        <v>427</v>
      </c>
      <c r="C67" s="70" t="s">
        <v>125</v>
      </c>
      <c r="D67" s="70" t="s">
        <v>27</v>
      </c>
      <c r="E67" s="58" t="s">
        <v>425</v>
      </c>
      <c r="F67" s="70" t="s">
        <v>321</v>
      </c>
      <c r="G67" s="58" t="s">
        <v>342</v>
      </c>
      <c r="H67" s="58" t="s">
        <v>300</v>
      </c>
      <c r="I67" s="135" t="s">
        <v>3885</v>
      </c>
      <c r="J67" s="67">
        <v>2.6800000000000264</v>
      </c>
      <c r="K67" s="70" t="s">
        <v>137</v>
      </c>
      <c r="L67" s="71">
        <v>0.04</v>
      </c>
      <c r="M67" s="71">
        <v>2.3900000000000393E-2</v>
      </c>
      <c r="N67" s="67">
        <v>11392127.589359</v>
      </c>
      <c r="O67" s="69">
        <v>118.24</v>
      </c>
      <c r="P67" s="135" t="s">
        <v>3885</v>
      </c>
      <c r="Q67" s="67">
        <v>13470.052358173001</v>
      </c>
      <c r="R67" s="68">
        <v>1.1177806759317717E-2</v>
      </c>
      <c r="S67" s="68">
        <f t="shared" si="0"/>
        <v>6.0673707255186823E-3</v>
      </c>
      <c r="T67" s="68">
        <f>Q67/'סכום נכסי הקרן'!$C$41</f>
        <v>2.1495354285360702E-4</v>
      </c>
    </row>
    <row r="68" spans="1:20">
      <c r="A68" s="61" t="s">
        <v>428</v>
      </c>
      <c r="B68" s="58" t="s">
        <v>429</v>
      </c>
      <c r="C68" s="70" t="s">
        <v>125</v>
      </c>
      <c r="D68" s="70" t="s">
        <v>27</v>
      </c>
      <c r="E68" s="58" t="s">
        <v>425</v>
      </c>
      <c r="F68" s="70" t="s">
        <v>321</v>
      </c>
      <c r="G68" s="58" t="s">
        <v>342</v>
      </c>
      <c r="H68" s="58" t="s">
        <v>300</v>
      </c>
      <c r="I68" s="135" t="s">
        <v>3885</v>
      </c>
      <c r="J68" s="67">
        <v>4.029999999999462</v>
      </c>
      <c r="K68" s="70" t="s">
        <v>137</v>
      </c>
      <c r="L68" s="71">
        <v>3.5000000000000003E-2</v>
      </c>
      <c r="M68" s="71">
        <v>2.6099999999996147E-2</v>
      </c>
      <c r="N68" s="67">
        <v>3550168.1695790007</v>
      </c>
      <c r="O68" s="69">
        <v>118.48</v>
      </c>
      <c r="P68" s="135" t="s">
        <v>3885</v>
      </c>
      <c r="Q68" s="67">
        <v>4206.2395886419999</v>
      </c>
      <c r="R68" s="68">
        <v>4.0269050457394538E-3</v>
      </c>
      <c r="S68" s="68">
        <f t="shared" si="0"/>
        <v>1.8946336856040036E-3</v>
      </c>
      <c r="T68" s="68">
        <f>Q68/'סכום נכסי הקרן'!$C$41</f>
        <v>6.7122686506938684E-5</v>
      </c>
    </row>
    <row r="69" spans="1:20">
      <c r="A69" s="61" t="s">
        <v>430</v>
      </c>
      <c r="B69" s="58" t="s">
        <v>431</v>
      </c>
      <c r="C69" s="70" t="s">
        <v>125</v>
      </c>
      <c r="D69" s="70" t="s">
        <v>27</v>
      </c>
      <c r="E69" s="58" t="s">
        <v>425</v>
      </c>
      <c r="F69" s="70" t="s">
        <v>321</v>
      </c>
      <c r="G69" s="58" t="s">
        <v>342</v>
      </c>
      <c r="H69" s="58" t="s">
        <v>300</v>
      </c>
      <c r="I69" s="135" t="s">
        <v>3885</v>
      </c>
      <c r="J69" s="67">
        <v>6.5899999999999128</v>
      </c>
      <c r="K69" s="70" t="s">
        <v>137</v>
      </c>
      <c r="L69" s="71">
        <v>2.5000000000000001E-2</v>
      </c>
      <c r="M69" s="71">
        <v>2.8999999999998822E-2</v>
      </c>
      <c r="N69" s="67">
        <v>6203987.26927</v>
      </c>
      <c r="O69" s="69">
        <v>109.47</v>
      </c>
      <c r="P69" s="135" t="s">
        <v>3885</v>
      </c>
      <c r="Q69" s="67">
        <v>6791.5049430620002</v>
      </c>
      <c r="R69" s="68">
        <v>8.3264990239367651E-3</v>
      </c>
      <c r="S69" s="68">
        <f t="shared" si="0"/>
        <v>3.0591253232024425E-3</v>
      </c>
      <c r="T69" s="68">
        <f>Q69/'סכום נכסי הקרן'!$C$41</f>
        <v>1.0837805303207954E-4</v>
      </c>
    </row>
    <row r="70" spans="1:20">
      <c r="A70" s="61" t="s">
        <v>432</v>
      </c>
      <c r="B70" s="58" t="s">
        <v>433</v>
      </c>
      <c r="C70" s="70" t="s">
        <v>125</v>
      </c>
      <c r="D70" s="70" t="s">
        <v>27</v>
      </c>
      <c r="E70" s="58" t="s">
        <v>434</v>
      </c>
      <c r="F70" s="70" t="s">
        <v>133</v>
      </c>
      <c r="G70" s="58" t="s">
        <v>342</v>
      </c>
      <c r="H70" s="58" t="s">
        <v>300</v>
      </c>
      <c r="I70" s="135" t="s">
        <v>3885</v>
      </c>
      <c r="J70" s="67">
        <v>1.3200000000000434</v>
      </c>
      <c r="K70" s="70" t="s">
        <v>137</v>
      </c>
      <c r="L70" s="71">
        <v>1.8000000000000002E-2</v>
      </c>
      <c r="M70" s="71">
        <v>2.0900000000003836E-2</v>
      </c>
      <c r="N70" s="67">
        <v>3319041.9340389995</v>
      </c>
      <c r="O70" s="69">
        <v>111.63</v>
      </c>
      <c r="P70" s="135" t="s">
        <v>3885</v>
      </c>
      <c r="Q70" s="67">
        <v>3705.046626762</v>
      </c>
      <c r="R70" s="68">
        <v>4.0864134475829201E-3</v>
      </c>
      <c r="S70" s="68">
        <f t="shared" si="0"/>
        <v>1.6688792917911525E-3</v>
      </c>
      <c r="T70" s="68">
        <f>Q70/'סכום נכסי הקרן'!$C$41</f>
        <v>5.9124706993219026E-5</v>
      </c>
    </row>
    <row r="71" spans="1:20">
      <c r="A71" s="61" t="s">
        <v>435</v>
      </c>
      <c r="B71" s="58" t="s">
        <v>436</v>
      </c>
      <c r="C71" s="70" t="s">
        <v>125</v>
      </c>
      <c r="D71" s="70" t="s">
        <v>27</v>
      </c>
      <c r="E71" s="58" t="s">
        <v>434</v>
      </c>
      <c r="F71" s="70" t="s">
        <v>133</v>
      </c>
      <c r="G71" s="58" t="s">
        <v>342</v>
      </c>
      <c r="H71" s="58" t="s">
        <v>300</v>
      </c>
      <c r="I71" s="135" t="s">
        <v>3885</v>
      </c>
      <c r="J71" s="67">
        <v>3.8399999999996965</v>
      </c>
      <c r="K71" s="70" t="s">
        <v>137</v>
      </c>
      <c r="L71" s="71">
        <v>2.2000000000000002E-2</v>
      </c>
      <c r="M71" s="71">
        <v>2.7899999999996247E-2</v>
      </c>
      <c r="N71" s="67">
        <v>2750450.7388880001</v>
      </c>
      <c r="O71" s="69">
        <v>100.93</v>
      </c>
      <c r="P71" s="135" t="s">
        <v>3885</v>
      </c>
      <c r="Q71" s="67">
        <v>2776.0299104760006</v>
      </c>
      <c r="R71" s="68">
        <v>5.4133505047532461E-3</v>
      </c>
      <c r="S71" s="68">
        <f t="shared" si="0"/>
        <v>1.2504184960919372E-3</v>
      </c>
      <c r="T71" s="68">
        <f>Q71/'סכום נכסי הקרן'!$C$41</f>
        <v>4.4299565321461983E-5</v>
      </c>
    </row>
    <row r="72" spans="1:20">
      <c r="A72" s="61" t="s">
        <v>437</v>
      </c>
      <c r="B72" s="58" t="s">
        <v>438</v>
      </c>
      <c r="C72" s="70" t="s">
        <v>125</v>
      </c>
      <c r="D72" s="70" t="s">
        <v>27</v>
      </c>
      <c r="E72" s="58" t="s">
        <v>439</v>
      </c>
      <c r="F72" s="70" t="s">
        <v>440</v>
      </c>
      <c r="G72" s="58" t="s">
        <v>441</v>
      </c>
      <c r="H72" s="58" t="s">
        <v>300</v>
      </c>
      <c r="I72" s="135" t="s">
        <v>3885</v>
      </c>
      <c r="J72" s="67">
        <v>5.9200000000000719</v>
      </c>
      <c r="K72" s="70" t="s">
        <v>137</v>
      </c>
      <c r="L72" s="71">
        <v>5.1500000000000004E-2</v>
      </c>
      <c r="M72" s="71">
        <v>2.9500000000000144E-2</v>
      </c>
      <c r="N72" s="67">
        <v>16154440.388772</v>
      </c>
      <c r="O72" s="69">
        <v>153</v>
      </c>
      <c r="P72" s="135" t="s">
        <v>3885</v>
      </c>
      <c r="Q72" s="67">
        <v>24716.292489347001</v>
      </c>
      <c r="R72" s="68">
        <v>5.5628491301683916E-3</v>
      </c>
      <c r="S72" s="68">
        <f t="shared" si="0"/>
        <v>1.1133060622606323E-2</v>
      </c>
      <c r="T72" s="68">
        <f>Q72/'סכום נכסי הקרן'!$C$41</f>
        <v>3.9441974652515307E-4</v>
      </c>
    </row>
    <row r="73" spans="1:20">
      <c r="A73" s="61" t="s">
        <v>442</v>
      </c>
      <c r="B73" s="58" t="s">
        <v>443</v>
      </c>
      <c r="C73" s="70" t="s">
        <v>125</v>
      </c>
      <c r="D73" s="70" t="s">
        <v>27</v>
      </c>
      <c r="E73" s="58" t="s">
        <v>444</v>
      </c>
      <c r="F73" s="70" t="s">
        <v>161</v>
      </c>
      <c r="G73" s="58" t="s">
        <v>445</v>
      </c>
      <c r="H73" s="58" t="s">
        <v>135</v>
      </c>
      <c r="I73" s="135" t="s">
        <v>3885</v>
      </c>
      <c r="J73" s="67">
        <v>1.3999999999967399</v>
      </c>
      <c r="K73" s="70" t="s">
        <v>137</v>
      </c>
      <c r="L73" s="71">
        <v>2.2000000000000002E-2</v>
      </c>
      <c r="M73" s="71">
        <v>1.7100000000003258E-2</v>
      </c>
      <c r="N73" s="67">
        <v>54485.939341000005</v>
      </c>
      <c r="O73" s="69">
        <v>112.59</v>
      </c>
      <c r="P73" s="135" t="s">
        <v>3885</v>
      </c>
      <c r="Q73" s="67">
        <v>61.345719238000001</v>
      </c>
      <c r="R73" s="68">
        <v>1.0299599268470933E-4</v>
      </c>
      <c r="S73" s="68">
        <f t="shared" si="0"/>
        <v>2.7632202989522264E-5</v>
      </c>
      <c r="T73" s="68">
        <f>Q73/'סכום נכסי הקרן'!$C$41</f>
        <v>9.7894791634643015E-7</v>
      </c>
    </row>
    <row r="74" spans="1:20">
      <c r="A74" s="61" t="s">
        <v>446</v>
      </c>
      <c r="B74" s="58" t="s">
        <v>447</v>
      </c>
      <c r="C74" s="70" t="s">
        <v>125</v>
      </c>
      <c r="D74" s="70" t="s">
        <v>27</v>
      </c>
      <c r="E74" s="58" t="s">
        <v>444</v>
      </c>
      <c r="F74" s="70" t="s">
        <v>161</v>
      </c>
      <c r="G74" s="58" t="s">
        <v>445</v>
      </c>
      <c r="H74" s="58" t="s">
        <v>135</v>
      </c>
      <c r="I74" s="135" t="s">
        <v>3885</v>
      </c>
      <c r="J74" s="67">
        <v>4.2400000000086537</v>
      </c>
      <c r="K74" s="70" t="s">
        <v>137</v>
      </c>
      <c r="L74" s="71">
        <v>1.7000000000000001E-2</v>
      </c>
      <c r="M74" s="71">
        <v>2.2300000000022829E-2</v>
      </c>
      <c r="N74" s="67">
        <v>77356.399999999994</v>
      </c>
      <c r="O74" s="69">
        <v>107.55</v>
      </c>
      <c r="P74" s="135" t="s">
        <v>3885</v>
      </c>
      <c r="Q74" s="67">
        <v>83.196809747000003</v>
      </c>
      <c r="R74" s="68">
        <v>6.0947023415587277E-5</v>
      </c>
      <c r="S74" s="68">
        <f t="shared" ref="S74:S137" si="1">IFERROR(Q74/$Q$9,0)</f>
        <v>3.7474678976226446E-5</v>
      </c>
      <c r="T74" s="68">
        <f>Q74/'סכום נכסי הקרן'!$C$41</f>
        <v>1.3276450999378864E-6</v>
      </c>
    </row>
    <row r="75" spans="1:20">
      <c r="A75" s="61" t="s">
        <v>448</v>
      </c>
      <c r="B75" s="58" t="s">
        <v>449</v>
      </c>
      <c r="C75" s="70" t="s">
        <v>125</v>
      </c>
      <c r="D75" s="70" t="s">
        <v>27</v>
      </c>
      <c r="E75" s="58" t="s">
        <v>444</v>
      </c>
      <c r="F75" s="70" t="s">
        <v>161</v>
      </c>
      <c r="G75" s="58" t="s">
        <v>445</v>
      </c>
      <c r="H75" s="58" t="s">
        <v>135</v>
      </c>
      <c r="I75" s="135" t="s">
        <v>3885</v>
      </c>
      <c r="J75" s="67">
        <v>9.1000000000013106</v>
      </c>
      <c r="K75" s="70" t="s">
        <v>137</v>
      </c>
      <c r="L75" s="71">
        <v>5.7999999999999996E-3</v>
      </c>
      <c r="M75" s="71">
        <v>2.8100000000002082E-2</v>
      </c>
      <c r="N75" s="67">
        <v>1456466.2991999998</v>
      </c>
      <c r="O75" s="69">
        <v>89.1</v>
      </c>
      <c r="P75" s="135" t="s">
        <v>3885</v>
      </c>
      <c r="Q75" s="67">
        <v>1297.7115151329999</v>
      </c>
      <c r="R75" s="68">
        <v>3.044688446221802E-3</v>
      </c>
      <c r="S75" s="68">
        <f t="shared" si="1"/>
        <v>5.8453350051821177E-4</v>
      </c>
      <c r="T75" s="68">
        <f>Q75/'סכום נכסי הקרן'!$C$41</f>
        <v>2.0708730772713598E-5</v>
      </c>
    </row>
    <row r="76" spans="1:20">
      <c r="A76" s="61" t="s">
        <v>450</v>
      </c>
      <c r="B76" s="58" t="s">
        <v>451</v>
      </c>
      <c r="C76" s="70" t="s">
        <v>125</v>
      </c>
      <c r="D76" s="70" t="s">
        <v>27</v>
      </c>
      <c r="E76" s="58" t="s">
        <v>349</v>
      </c>
      <c r="F76" s="70" t="s">
        <v>321</v>
      </c>
      <c r="G76" s="58" t="s">
        <v>445</v>
      </c>
      <c r="H76" s="58" t="s">
        <v>135</v>
      </c>
      <c r="I76" s="135" t="s">
        <v>3885</v>
      </c>
      <c r="J76" s="67">
        <v>1.9299999999998452</v>
      </c>
      <c r="K76" s="70" t="s">
        <v>137</v>
      </c>
      <c r="L76" s="71">
        <v>1.95E-2</v>
      </c>
      <c r="M76" s="71">
        <v>2.5099999999997041E-2</v>
      </c>
      <c r="N76" s="67">
        <v>3426665.4929900002</v>
      </c>
      <c r="O76" s="69">
        <v>111.32</v>
      </c>
      <c r="P76" s="135" t="s">
        <v>3885</v>
      </c>
      <c r="Q76" s="67">
        <v>3814.5640173629999</v>
      </c>
      <c r="R76" s="68">
        <v>6.7847188878936426E-3</v>
      </c>
      <c r="S76" s="68">
        <f t="shared" si="1"/>
        <v>1.7182096575535785E-3</v>
      </c>
      <c r="T76" s="68">
        <f>Q76/'סכום נכסי הקרן'!$C$41</f>
        <v>6.0872372888480641E-5</v>
      </c>
    </row>
    <row r="77" spans="1:20">
      <c r="A77" s="61" t="s">
        <v>452</v>
      </c>
      <c r="B77" s="58" t="s">
        <v>453</v>
      </c>
      <c r="C77" s="70" t="s">
        <v>125</v>
      </c>
      <c r="D77" s="70" t="s">
        <v>27</v>
      </c>
      <c r="E77" s="58" t="s">
        <v>349</v>
      </c>
      <c r="F77" s="70" t="s">
        <v>321</v>
      </c>
      <c r="G77" s="58" t="s">
        <v>445</v>
      </c>
      <c r="H77" s="58" t="s">
        <v>135</v>
      </c>
      <c r="I77" s="135" t="s">
        <v>3885</v>
      </c>
      <c r="J77" s="67">
        <v>4.900000000001171</v>
      </c>
      <c r="K77" s="70" t="s">
        <v>137</v>
      </c>
      <c r="L77" s="71">
        <v>1.1699999999999999E-2</v>
      </c>
      <c r="M77" s="71">
        <v>3.3900000000006043E-2</v>
      </c>
      <c r="N77" s="67">
        <v>1025104.652933</v>
      </c>
      <c r="O77" s="69">
        <v>100.03</v>
      </c>
      <c r="P77" s="135" t="s">
        <v>3885</v>
      </c>
      <c r="Q77" s="67">
        <v>1025.4121879419999</v>
      </c>
      <c r="R77" s="68">
        <v>1.4210709540972461E-3</v>
      </c>
      <c r="S77" s="68">
        <f t="shared" si="1"/>
        <v>4.6188060189197416E-4</v>
      </c>
      <c r="T77" s="68">
        <f>Q77/'סכום נכסי הקרן'!$C$41</f>
        <v>1.6363409497043526E-5</v>
      </c>
    </row>
    <row r="78" spans="1:20">
      <c r="A78" s="61" t="s">
        <v>454</v>
      </c>
      <c r="B78" s="58" t="s">
        <v>455</v>
      </c>
      <c r="C78" s="70" t="s">
        <v>125</v>
      </c>
      <c r="D78" s="70" t="s">
        <v>27</v>
      </c>
      <c r="E78" s="58" t="s">
        <v>349</v>
      </c>
      <c r="F78" s="70" t="s">
        <v>321</v>
      </c>
      <c r="G78" s="58" t="s">
        <v>445</v>
      </c>
      <c r="H78" s="58" t="s">
        <v>135</v>
      </c>
      <c r="I78" s="135" t="s">
        <v>3885</v>
      </c>
      <c r="J78" s="67">
        <v>3.2500000000002478</v>
      </c>
      <c r="K78" s="70" t="s">
        <v>137</v>
      </c>
      <c r="L78" s="71">
        <v>3.3500000000000002E-2</v>
      </c>
      <c r="M78" s="71">
        <v>2.810000000000178E-2</v>
      </c>
      <c r="N78" s="67">
        <v>3528527.2641440006</v>
      </c>
      <c r="O78" s="69">
        <v>114.41</v>
      </c>
      <c r="P78" s="135" t="s">
        <v>3885</v>
      </c>
      <c r="Q78" s="67">
        <v>4036.9881235879998</v>
      </c>
      <c r="R78" s="68">
        <v>5.2946733643839741E-3</v>
      </c>
      <c r="S78" s="68">
        <f t="shared" si="1"/>
        <v>1.8183970565981255E-3</v>
      </c>
      <c r="T78" s="68">
        <f>Q78/'סכום נכסי הקרן'!$C$41</f>
        <v>6.4421791137037147E-5</v>
      </c>
    </row>
    <row r="79" spans="1:20">
      <c r="A79" s="61" t="s">
        <v>456</v>
      </c>
      <c r="B79" s="58" t="s">
        <v>457</v>
      </c>
      <c r="C79" s="70" t="s">
        <v>125</v>
      </c>
      <c r="D79" s="70" t="s">
        <v>27</v>
      </c>
      <c r="E79" s="58" t="s">
        <v>349</v>
      </c>
      <c r="F79" s="70" t="s">
        <v>321</v>
      </c>
      <c r="G79" s="58" t="s">
        <v>445</v>
      </c>
      <c r="H79" s="58" t="s">
        <v>135</v>
      </c>
      <c r="I79" s="135" t="s">
        <v>3885</v>
      </c>
      <c r="J79" s="67">
        <v>4.9300000000001649</v>
      </c>
      <c r="K79" s="70" t="s">
        <v>137</v>
      </c>
      <c r="L79" s="71">
        <v>1.3300000000000001E-2</v>
      </c>
      <c r="M79" s="71">
        <v>3.3800000000001017E-2</v>
      </c>
      <c r="N79" s="67">
        <v>15611301.918438001</v>
      </c>
      <c r="O79" s="69">
        <v>101.09</v>
      </c>
      <c r="P79" s="135" t="s">
        <v>3885</v>
      </c>
      <c r="Q79" s="67">
        <v>15781.464387379998</v>
      </c>
      <c r="R79" s="68">
        <v>1.3146359510263579E-2</v>
      </c>
      <c r="S79" s="68">
        <f t="shared" si="1"/>
        <v>7.1085094908118276E-3</v>
      </c>
      <c r="T79" s="68">
        <f>Q79/'סכום נכסי הקרן'!$C$41</f>
        <v>2.518387895817703E-4</v>
      </c>
    </row>
    <row r="80" spans="1:20">
      <c r="A80" s="61" t="s">
        <v>458</v>
      </c>
      <c r="B80" s="58" t="s">
        <v>459</v>
      </c>
      <c r="C80" s="70" t="s">
        <v>125</v>
      </c>
      <c r="D80" s="70" t="s">
        <v>27</v>
      </c>
      <c r="E80" s="58" t="s">
        <v>349</v>
      </c>
      <c r="F80" s="70" t="s">
        <v>321</v>
      </c>
      <c r="G80" s="58" t="s">
        <v>441</v>
      </c>
      <c r="H80" s="58" t="s">
        <v>300</v>
      </c>
      <c r="I80" s="135" t="s">
        <v>3885</v>
      </c>
      <c r="J80" s="67">
        <v>5.6000000000001444</v>
      </c>
      <c r="K80" s="70" t="s">
        <v>137</v>
      </c>
      <c r="L80" s="71">
        <v>1.8700000000000001E-2</v>
      </c>
      <c r="M80" s="71">
        <v>3.5200000000000529E-2</v>
      </c>
      <c r="N80" s="67">
        <v>8523948.8337830007</v>
      </c>
      <c r="O80" s="69">
        <v>97.98</v>
      </c>
      <c r="P80" s="135" t="s">
        <v>3885</v>
      </c>
      <c r="Q80" s="67">
        <v>8351.7650181280005</v>
      </c>
      <c r="R80" s="68">
        <v>1.5244615186122596E-2</v>
      </c>
      <c r="S80" s="68">
        <f t="shared" si="1"/>
        <v>3.7619196444069248E-3</v>
      </c>
      <c r="T80" s="68">
        <f>Q80/'סכום נכסי הקרן'!$C$41</f>
        <v>1.3327650346052025E-4</v>
      </c>
    </row>
    <row r="81" spans="1:20">
      <c r="A81" s="61" t="s">
        <v>460</v>
      </c>
      <c r="B81" s="58" t="s">
        <v>461</v>
      </c>
      <c r="C81" s="70" t="s">
        <v>125</v>
      </c>
      <c r="D81" s="70" t="s">
        <v>27</v>
      </c>
      <c r="E81" s="58" t="s">
        <v>462</v>
      </c>
      <c r="F81" s="70" t="s">
        <v>292</v>
      </c>
      <c r="G81" s="58" t="s">
        <v>445</v>
      </c>
      <c r="H81" s="58" t="s">
        <v>135</v>
      </c>
      <c r="I81" s="135" t="s">
        <v>3885</v>
      </c>
      <c r="J81" s="67">
        <v>4.1399999999998753</v>
      </c>
      <c r="K81" s="70" t="s">
        <v>137</v>
      </c>
      <c r="L81" s="71">
        <v>1.09E-2</v>
      </c>
      <c r="M81" s="71">
        <v>3.4599999999999131E-2</v>
      </c>
      <c r="N81" s="67">
        <v>405.47649000000007</v>
      </c>
      <c r="O81" s="69">
        <v>4925250</v>
      </c>
      <c r="P81" s="135" t="s">
        <v>3885</v>
      </c>
      <c r="Q81" s="67">
        <v>19970.731056232002</v>
      </c>
      <c r="R81" s="68">
        <v>2.2329230133817945E-2</v>
      </c>
      <c r="S81" s="68">
        <f t="shared" si="1"/>
        <v>8.995497994799451E-3</v>
      </c>
      <c r="T81" s="68">
        <f>Q81/'סכום נכסי הקרן'!$C$41</f>
        <v>3.1869062419115005E-4</v>
      </c>
    </row>
    <row r="82" spans="1:20">
      <c r="A82" s="61" t="s">
        <v>463</v>
      </c>
      <c r="B82" s="58" t="s">
        <v>464</v>
      </c>
      <c r="C82" s="70" t="s">
        <v>125</v>
      </c>
      <c r="D82" s="70" t="s">
        <v>27</v>
      </c>
      <c r="E82" s="58" t="s">
        <v>462</v>
      </c>
      <c r="F82" s="70" t="s">
        <v>292</v>
      </c>
      <c r="G82" s="58" t="s">
        <v>445</v>
      </c>
      <c r="H82" s="58" t="s">
        <v>135</v>
      </c>
      <c r="I82" s="135" t="s">
        <v>3885</v>
      </c>
      <c r="J82" s="67">
        <v>4.7700000000001097</v>
      </c>
      <c r="K82" s="70" t="s">
        <v>137</v>
      </c>
      <c r="L82" s="71">
        <v>2.9900000000000003E-2</v>
      </c>
      <c r="M82" s="71">
        <v>3.4400000000000881E-2</v>
      </c>
      <c r="N82" s="67">
        <v>332.75516299999998</v>
      </c>
      <c r="O82" s="69">
        <v>5209470</v>
      </c>
      <c r="P82" s="135" t="s">
        <v>3885</v>
      </c>
      <c r="Q82" s="67">
        <v>17334.780950917</v>
      </c>
      <c r="R82" s="68">
        <v>2.0797197687499998E-2</v>
      </c>
      <c r="S82" s="68">
        <f t="shared" si="1"/>
        <v>7.8081762177454701E-3</v>
      </c>
      <c r="T82" s="68">
        <f>Q82/'סכום נכסי הקרן'!$C$41</f>
        <v>2.7662643625360223E-4</v>
      </c>
    </row>
    <row r="83" spans="1:20">
      <c r="A83" s="61" t="s">
        <v>465</v>
      </c>
      <c r="B83" s="58" t="s">
        <v>466</v>
      </c>
      <c r="C83" s="70" t="s">
        <v>125</v>
      </c>
      <c r="D83" s="70" t="s">
        <v>27</v>
      </c>
      <c r="E83" s="58" t="s">
        <v>462</v>
      </c>
      <c r="F83" s="70" t="s">
        <v>292</v>
      </c>
      <c r="G83" s="58" t="s">
        <v>445</v>
      </c>
      <c r="H83" s="58" t="s">
        <v>135</v>
      </c>
      <c r="I83" s="135" t="s">
        <v>3885</v>
      </c>
      <c r="J83" s="67">
        <v>2.4099999999995427</v>
      </c>
      <c r="K83" s="70" t="s">
        <v>137</v>
      </c>
      <c r="L83" s="71">
        <v>2.3199999999999998E-2</v>
      </c>
      <c r="M83" s="71">
        <v>2.5499999999997587E-2</v>
      </c>
      <c r="N83" s="67">
        <v>47.879881999999995</v>
      </c>
      <c r="O83" s="69">
        <v>5612952</v>
      </c>
      <c r="P83" s="135" t="s">
        <v>3885</v>
      </c>
      <c r="Q83" s="67">
        <v>2687.4746940029995</v>
      </c>
      <c r="R83" s="68">
        <v>7.9799803333333325E-3</v>
      </c>
      <c r="S83" s="68">
        <f t="shared" si="1"/>
        <v>1.2105302080783979E-3</v>
      </c>
      <c r="T83" s="68">
        <f>Q83/'סכום נכסי הקרן'!$C$41</f>
        <v>4.2886411384648219E-5</v>
      </c>
    </row>
    <row r="84" spans="1:20">
      <c r="A84" s="61" t="s">
        <v>467</v>
      </c>
      <c r="B84" s="58" t="s">
        <v>468</v>
      </c>
      <c r="C84" s="70" t="s">
        <v>125</v>
      </c>
      <c r="D84" s="70" t="s">
        <v>27</v>
      </c>
      <c r="E84" s="58" t="s">
        <v>469</v>
      </c>
      <c r="F84" s="70" t="s">
        <v>292</v>
      </c>
      <c r="G84" s="58" t="s">
        <v>445</v>
      </c>
      <c r="H84" s="58" t="s">
        <v>135</v>
      </c>
      <c r="I84" s="135" t="s">
        <v>3885</v>
      </c>
      <c r="J84" s="67">
        <v>1.8100000000000027</v>
      </c>
      <c r="K84" s="70" t="s">
        <v>137</v>
      </c>
      <c r="L84" s="71">
        <v>1.46E-2</v>
      </c>
      <c r="M84" s="71">
        <v>2.439999999999987E-2</v>
      </c>
      <c r="N84" s="67">
        <v>455.96071699999999</v>
      </c>
      <c r="O84" s="69">
        <v>5454999</v>
      </c>
      <c r="P84" s="135" t="s">
        <v>3885</v>
      </c>
      <c r="Q84" s="67">
        <v>24872.652831553001</v>
      </c>
      <c r="R84" s="68">
        <v>1.7120141065595312E-2</v>
      </c>
      <c r="S84" s="68">
        <f t="shared" si="1"/>
        <v>1.1203490650471591E-2</v>
      </c>
      <c r="T84" s="68">
        <f>Q84/'סכום נכסי הקרן'!$C$41</f>
        <v>3.9691492684259183E-4</v>
      </c>
    </row>
    <row r="85" spans="1:20">
      <c r="A85" s="61" t="s">
        <v>470</v>
      </c>
      <c r="B85" s="58" t="s">
        <v>471</v>
      </c>
      <c r="C85" s="70" t="s">
        <v>125</v>
      </c>
      <c r="D85" s="70" t="s">
        <v>27</v>
      </c>
      <c r="E85" s="58" t="s">
        <v>469</v>
      </c>
      <c r="F85" s="70" t="s">
        <v>292</v>
      </c>
      <c r="G85" s="58" t="s">
        <v>445</v>
      </c>
      <c r="H85" s="58" t="s">
        <v>135</v>
      </c>
      <c r="I85" s="135" t="s">
        <v>3885</v>
      </c>
      <c r="J85" s="67">
        <v>2.430000000000005</v>
      </c>
      <c r="K85" s="70" t="s">
        <v>137</v>
      </c>
      <c r="L85" s="71">
        <v>2.4199999999999999E-2</v>
      </c>
      <c r="M85" s="71">
        <v>2.8600000000000098E-2</v>
      </c>
      <c r="N85" s="67">
        <v>471.28628499999996</v>
      </c>
      <c r="O85" s="69">
        <v>5585000</v>
      </c>
      <c r="P85" s="135" t="s">
        <v>3885</v>
      </c>
      <c r="Q85" s="67">
        <v>26321.339447009002</v>
      </c>
      <c r="R85" s="68">
        <v>1.5562220479461101E-2</v>
      </c>
      <c r="S85" s="68">
        <f t="shared" si="1"/>
        <v>1.1856028482348339E-2</v>
      </c>
      <c r="T85" s="68">
        <f>Q85/'סכום נכסי הקרן'!$C$41</f>
        <v>4.2003290086352612E-4</v>
      </c>
    </row>
    <row r="86" spans="1:20">
      <c r="A86" s="61" t="s">
        <v>472</v>
      </c>
      <c r="B86" s="58" t="s">
        <v>473</v>
      </c>
      <c r="C86" s="70" t="s">
        <v>125</v>
      </c>
      <c r="D86" s="70" t="s">
        <v>27</v>
      </c>
      <c r="E86" s="58" t="s">
        <v>469</v>
      </c>
      <c r="F86" s="70" t="s">
        <v>292</v>
      </c>
      <c r="G86" s="58" t="s">
        <v>445</v>
      </c>
      <c r="H86" s="58" t="s">
        <v>135</v>
      </c>
      <c r="I86" s="135" t="s">
        <v>3885</v>
      </c>
      <c r="J86" s="67">
        <v>3.8199999999998799</v>
      </c>
      <c r="K86" s="70" t="s">
        <v>137</v>
      </c>
      <c r="L86" s="71">
        <v>2E-3</v>
      </c>
      <c r="M86" s="71">
        <v>3.059999999999918E-2</v>
      </c>
      <c r="N86" s="67">
        <v>281.36943200000002</v>
      </c>
      <c r="O86" s="69">
        <v>4882000</v>
      </c>
      <c r="P86" s="135" t="s">
        <v>3885</v>
      </c>
      <c r="Q86" s="67">
        <v>13736.455774502001</v>
      </c>
      <c r="R86" s="68">
        <v>2.4548022334671089E-2</v>
      </c>
      <c r="S86" s="68">
        <f t="shared" si="1"/>
        <v>6.1873679049232596E-3</v>
      </c>
      <c r="T86" s="68">
        <f>Q86/'סכום נכסי הקרן'!$C$41</f>
        <v>2.1920477786335646E-4</v>
      </c>
    </row>
    <row r="87" spans="1:20">
      <c r="A87" s="61" t="s">
        <v>474</v>
      </c>
      <c r="B87" s="58" t="s">
        <v>475</v>
      </c>
      <c r="C87" s="70" t="s">
        <v>125</v>
      </c>
      <c r="D87" s="70" t="s">
        <v>27</v>
      </c>
      <c r="E87" s="58" t="s">
        <v>469</v>
      </c>
      <c r="F87" s="70" t="s">
        <v>292</v>
      </c>
      <c r="G87" s="58" t="s">
        <v>445</v>
      </c>
      <c r="H87" s="58" t="s">
        <v>135</v>
      </c>
      <c r="I87" s="135" t="s">
        <v>3885</v>
      </c>
      <c r="J87" s="67">
        <v>4.6200000000001173</v>
      </c>
      <c r="K87" s="70" t="s">
        <v>137</v>
      </c>
      <c r="L87" s="71">
        <v>3.1699999999999999E-2</v>
      </c>
      <c r="M87" s="71">
        <v>3.3200000000000916E-2</v>
      </c>
      <c r="N87" s="67">
        <v>381.83704999999992</v>
      </c>
      <c r="O87" s="69">
        <v>5151111</v>
      </c>
      <c r="P87" s="135" t="s">
        <v>3885</v>
      </c>
      <c r="Q87" s="67">
        <v>19668.849657784998</v>
      </c>
      <c r="R87" s="68">
        <v>2.2607285375962103E-2</v>
      </c>
      <c r="S87" s="68">
        <f t="shared" si="1"/>
        <v>8.8595203229380158E-3</v>
      </c>
      <c r="T87" s="68">
        <f>Q87/'סכום נכסי הקרן'!$C$41</f>
        <v>3.1387323563226944E-4</v>
      </c>
    </row>
    <row r="88" spans="1:20">
      <c r="A88" s="61" t="s">
        <v>476</v>
      </c>
      <c r="B88" s="58" t="s">
        <v>477</v>
      </c>
      <c r="C88" s="70" t="s">
        <v>125</v>
      </c>
      <c r="D88" s="70" t="s">
        <v>27</v>
      </c>
      <c r="E88" s="58" t="s">
        <v>478</v>
      </c>
      <c r="F88" s="70" t="s">
        <v>364</v>
      </c>
      <c r="G88" s="58" t="s">
        <v>441</v>
      </c>
      <c r="H88" s="58" t="s">
        <v>300</v>
      </c>
      <c r="I88" s="135" t="s">
        <v>3885</v>
      </c>
      <c r="J88" s="67">
        <v>0.41000000000002595</v>
      </c>
      <c r="K88" s="70" t="s">
        <v>137</v>
      </c>
      <c r="L88" s="71">
        <v>3.85E-2</v>
      </c>
      <c r="M88" s="71">
        <v>3.4400000000003261E-2</v>
      </c>
      <c r="N88" s="67">
        <v>2333402.6250220002</v>
      </c>
      <c r="O88" s="69">
        <v>115.64</v>
      </c>
      <c r="P88" s="135" t="s">
        <v>3885</v>
      </c>
      <c r="Q88" s="67">
        <v>2698.346794173</v>
      </c>
      <c r="R88" s="68">
        <v>9.3336105000880014E-3</v>
      </c>
      <c r="S88" s="68">
        <f t="shared" si="1"/>
        <v>1.2154273725839496E-3</v>
      </c>
      <c r="T88" s="68">
        <f>Q88/'סכום נכסי הקרן'!$C$41</f>
        <v>4.3059907105946058E-5</v>
      </c>
    </row>
    <row r="89" spans="1:20">
      <c r="A89" s="61" t="s">
        <v>479</v>
      </c>
      <c r="B89" s="58" t="s">
        <v>480</v>
      </c>
      <c r="C89" s="70" t="s">
        <v>125</v>
      </c>
      <c r="D89" s="70" t="s">
        <v>27</v>
      </c>
      <c r="E89" s="58" t="s">
        <v>367</v>
      </c>
      <c r="F89" s="70" t="s">
        <v>321</v>
      </c>
      <c r="G89" s="58" t="s">
        <v>445</v>
      </c>
      <c r="H89" s="58" t="s">
        <v>135</v>
      </c>
      <c r="I89" s="135" t="s">
        <v>3885</v>
      </c>
      <c r="J89" s="67">
        <v>3.9000000000000492</v>
      </c>
      <c r="K89" s="70" t="s">
        <v>137</v>
      </c>
      <c r="L89" s="71">
        <v>2.4E-2</v>
      </c>
      <c r="M89" s="71">
        <v>2.5599999999999956E-2</v>
      </c>
      <c r="N89" s="67">
        <v>7258486.9256480001</v>
      </c>
      <c r="O89" s="69">
        <v>112.91</v>
      </c>
      <c r="P89" s="135" t="s">
        <v>3885</v>
      </c>
      <c r="Q89" s="67">
        <v>8195.5575153339996</v>
      </c>
      <c r="R89" s="68">
        <v>6.7348477451874703E-3</v>
      </c>
      <c r="S89" s="68">
        <f t="shared" si="1"/>
        <v>3.6915584606225398E-3</v>
      </c>
      <c r="T89" s="68">
        <f>Q89/'סכום נכסי הקרן'!$C$41</f>
        <v>1.3078376213680062E-4</v>
      </c>
    </row>
    <row r="90" spans="1:20">
      <c r="A90" s="61" t="s">
        <v>481</v>
      </c>
      <c r="B90" s="58" t="s">
        <v>482</v>
      </c>
      <c r="C90" s="70" t="s">
        <v>125</v>
      </c>
      <c r="D90" s="70" t="s">
        <v>27</v>
      </c>
      <c r="E90" s="58" t="s">
        <v>367</v>
      </c>
      <c r="F90" s="70" t="s">
        <v>321</v>
      </c>
      <c r="G90" s="58" t="s">
        <v>445</v>
      </c>
      <c r="H90" s="58" t="s">
        <v>135</v>
      </c>
      <c r="I90" s="135" t="s">
        <v>3885</v>
      </c>
      <c r="J90" s="67">
        <v>6.0599999999992731</v>
      </c>
      <c r="K90" s="70" t="s">
        <v>137</v>
      </c>
      <c r="L90" s="71">
        <v>1.4999999999999999E-2</v>
      </c>
      <c r="M90" s="71">
        <v>3.0799999999997295E-2</v>
      </c>
      <c r="N90" s="67">
        <v>4373222.8565210002</v>
      </c>
      <c r="O90" s="69">
        <v>98.18</v>
      </c>
      <c r="P90" s="135" t="s">
        <v>3885</v>
      </c>
      <c r="Q90" s="67">
        <v>4293.630376952</v>
      </c>
      <c r="R90" s="68">
        <v>1.6705979643355254E-2</v>
      </c>
      <c r="S90" s="68">
        <f t="shared" si="1"/>
        <v>1.9339974754819529E-3</v>
      </c>
      <c r="T90" s="68">
        <f>Q90/'סכום נכסי הקרן'!$C$41</f>
        <v>6.8517258633349622E-5</v>
      </c>
    </row>
    <row r="91" spans="1:20">
      <c r="A91" s="61" t="s">
        <v>483</v>
      </c>
      <c r="B91" s="58" t="s">
        <v>484</v>
      </c>
      <c r="C91" s="70" t="s">
        <v>125</v>
      </c>
      <c r="D91" s="70" t="s">
        <v>27</v>
      </c>
      <c r="E91" s="58" t="s">
        <v>485</v>
      </c>
      <c r="F91" s="70" t="s">
        <v>364</v>
      </c>
      <c r="G91" s="58" t="s">
        <v>445</v>
      </c>
      <c r="H91" s="58" t="s">
        <v>135</v>
      </c>
      <c r="I91" s="135" t="s">
        <v>3885</v>
      </c>
      <c r="J91" s="67">
        <v>1.5399999999999756</v>
      </c>
      <c r="K91" s="70" t="s">
        <v>137</v>
      </c>
      <c r="L91" s="71">
        <v>2.4799999999999999E-2</v>
      </c>
      <c r="M91" s="71">
        <v>1.8299999999999511E-2</v>
      </c>
      <c r="N91" s="67">
        <v>2866006.4269630001</v>
      </c>
      <c r="O91" s="69">
        <v>113.92</v>
      </c>
      <c r="P91" s="135" t="s">
        <v>3885</v>
      </c>
      <c r="Q91" s="67">
        <v>3264.9545851520002</v>
      </c>
      <c r="R91" s="68">
        <v>6.7676499317305995E-3</v>
      </c>
      <c r="S91" s="68">
        <f t="shared" si="1"/>
        <v>1.4706468351683608E-3</v>
      </c>
      <c r="T91" s="68">
        <f>Q91/'סכום נכסי הקרן'!$C$41</f>
        <v>5.2101768922132165E-5</v>
      </c>
    </row>
    <row r="92" spans="1:20">
      <c r="A92" s="61" t="s">
        <v>486</v>
      </c>
      <c r="B92" s="58" t="s">
        <v>487</v>
      </c>
      <c r="C92" s="70" t="s">
        <v>125</v>
      </c>
      <c r="D92" s="70" t="s">
        <v>27</v>
      </c>
      <c r="E92" s="58" t="s">
        <v>488</v>
      </c>
      <c r="F92" s="70" t="s">
        <v>321</v>
      </c>
      <c r="G92" s="58" t="s">
        <v>441</v>
      </c>
      <c r="H92" s="58" t="s">
        <v>300</v>
      </c>
      <c r="I92" s="135" t="s">
        <v>3885</v>
      </c>
      <c r="J92" s="67">
        <v>1.9900000000000519</v>
      </c>
      <c r="K92" s="70" t="s">
        <v>137</v>
      </c>
      <c r="L92" s="71">
        <v>1.3999999999999999E-2</v>
      </c>
      <c r="M92" s="71">
        <v>2.6100000000000775E-2</v>
      </c>
      <c r="N92" s="67">
        <v>4231537.1837069998</v>
      </c>
      <c r="O92" s="69">
        <v>109.74</v>
      </c>
      <c r="P92" s="135" t="s">
        <v>3885</v>
      </c>
      <c r="Q92" s="67">
        <v>4643.6887202239996</v>
      </c>
      <c r="R92" s="68">
        <v>4.1954562598720997E-3</v>
      </c>
      <c r="S92" s="68">
        <f t="shared" si="1"/>
        <v>2.0916756854633266E-3</v>
      </c>
      <c r="T92" s="68">
        <f>Q92/'סכום נכסי הקרן'!$C$41</f>
        <v>7.4103449324444044E-5</v>
      </c>
    </row>
    <row r="93" spans="1:20">
      <c r="A93" s="61" t="s">
        <v>489</v>
      </c>
      <c r="B93" s="58" t="s">
        <v>490</v>
      </c>
      <c r="C93" s="70" t="s">
        <v>125</v>
      </c>
      <c r="D93" s="70" t="s">
        <v>27</v>
      </c>
      <c r="E93" s="58" t="s">
        <v>291</v>
      </c>
      <c r="F93" s="70" t="s">
        <v>292</v>
      </c>
      <c r="G93" s="58" t="s">
        <v>445</v>
      </c>
      <c r="H93" s="58" t="s">
        <v>135</v>
      </c>
      <c r="I93" s="135" t="s">
        <v>3885</v>
      </c>
      <c r="J93" s="67">
        <v>2.4200000000000625</v>
      </c>
      <c r="K93" s="70" t="s">
        <v>137</v>
      </c>
      <c r="L93" s="71">
        <v>1.89E-2</v>
      </c>
      <c r="M93" s="71">
        <v>2.7600000000001405E-2</v>
      </c>
      <c r="N93" s="67">
        <v>191.71986200000001</v>
      </c>
      <c r="O93" s="69">
        <v>5510000</v>
      </c>
      <c r="P93" s="135" t="s">
        <v>3885</v>
      </c>
      <c r="Q93" s="67">
        <v>10563.764089277</v>
      </c>
      <c r="R93" s="68">
        <v>2.3964982750000002E-2</v>
      </c>
      <c r="S93" s="68">
        <f t="shared" si="1"/>
        <v>4.7582794247770961E-3</v>
      </c>
      <c r="T93" s="68">
        <f>Q93/'סכום נכסי הקרן'!$C$41</f>
        <v>1.6857532966321634E-4</v>
      </c>
    </row>
    <row r="94" spans="1:20">
      <c r="A94" s="61" t="s">
        <v>491</v>
      </c>
      <c r="B94" s="58" t="s">
        <v>492</v>
      </c>
      <c r="C94" s="70" t="s">
        <v>125</v>
      </c>
      <c r="D94" s="70" t="s">
        <v>27</v>
      </c>
      <c r="E94" s="58" t="s">
        <v>291</v>
      </c>
      <c r="F94" s="70" t="s">
        <v>292</v>
      </c>
      <c r="G94" s="58" t="s">
        <v>445</v>
      </c>
      <c r="H94" s="58" t="s">
        <v>135</v>
      </c>
      <c r="I94" s="135" t="s">
        <v>3885</v>
      </c>
      <c r="J94" s="67">
        <v>4.129999999999983</v>
      </c>
      <c r="K94" s="70" t="s">
        <v>137</v>
      </c>
      <c r="L94" s="71">
        <v>3.3099999999999997E-2</v>
      </c>
      <c r="M94" s="71">
        <v>3.5999999999999872E-2</v>
      </c>
      <c r="N94" s="67">
        <v>290.38447200000002</v>
      </c>
      <c r="O94" s="69">
        <v>5205991</v>
      </c>
      <c r="P94" s="135" t="s">
        <v>3885</v>
      </c>
      <c r="Q94" s="67">
        <v>15117.388562702001</v>
      </c>
      <c r="R94" s="68">
        <v>2.0698871765628343E-2</v>
      </c>
      <c r="S94" s="68">
        <f t="shared" si="1"/>
        <v>6.8093871035308888E-3</v>
      </c>
      <c r="T94" s="68">
        <f>Q94/'סכום נכסי הקרן'!$C$41</f>
        <v>2.4124154411884864E-4</v>
      </c>
    </row>
    <row r="95" spans="1:20">
      <c r="A95" s="61" t="s">
        <v>493</v>
      </c>
      <c r="B95" s="58" t="s">
        <v>494</v>
      </c>
      <c r="C95" s="70" t="s">
        <v>125</v>
      </c>
      <c r="D95" s="70" t="s">
        <v>27</v>
      </c>
      <c r="E95" s="58" t="s">
        <v>291</v>
      </c>
      <c r="F95" s="70" t="s">
        <v>292</v>
      </c>
      <c r="G95" s="58" t="s">
        <v>445</v>
      </c>
      <c r="H95" s="58" t="s">
        <v>135</v>
      </c>
      <c r="I95" s="135" t="s">
        <v>3885</v>
      </c>
      <c r="J95" s="67">
        <v>5.0900000000001473</v>
      </c>
      <c r="K95" s="70" t="s">
        <v>137</v>
      </c>
      <c r="L95" s="71">
        <v>3.3599999999999998E-2</v>
      </c>
      <c r="M95" s="71">
        <v>3.3700000000001021E-2</v>
      </c>
      <c r="N95" s="67">
        <v>194.424374</v>
      </c>
      <c r="O95" s="69">
        <v>4999400</v>
      </c>
      <c r="P95" s="135" t="s">
        <v>3885</v>
      </c>
      <c r="Q95" s="67">
        <v>9720.0524390730006</v>
      </c>
      <c r="R95" s="68">
        <v>1.7534665764790763E-2</v>
      </c>
      <c r="S95" s="68">
        <f t="shared" si="1"/>
        <v>4.3782429385699163E-3</v>
      </c>
      <c r="T95" s="68">
        <f>Q95/'סכום נכסי הקרן'!$C$41</f>
        <v>1.5511147640297473E-4</v>
      </c>
    </row>
    <row r="96" spans="1:20">
      <c r="A96" s="61" t="s">
        <v>495</v>
      </c>
      <c r="B96" s="58" t="s">
        <v>496</v>
      </c>
      <c r="C96" s="70" t="s">
        <v>125</v>
      </c>
      <c r="D96" s="70" t="s">
        <v>27</v>
      </c>
      <c r="E96" s="58" t="s">
        <v>291</v>
      </c>
      <c r="F96" s="70" t="s">
        <v>292</v>
      </c>
      <c r="G96" s="58" t="s">
        <v>445</v>
      </c>
      <c r="H96" s="58" t="s">
        <v>135</v>
      </c>
      <c r="I96" s="135" t="s">
        <v>3885</v>
      </c>
      <c r="J96" s="67">
        <v>0.98000000000001453</v>
      </c>
      <c r="K96" s="70" t="s">
        <v>137</v>
      </c>
      <c r="L96" s="71">
        <v>1.89E-2</v>
      </c>
      <c r="M96" s="71">
        <v>2.1800000000000673E-2</v>
      </c>
      <c r="N96" s="67">
        <v>276.66157700000002</v>
      </c>
      <c r="O96" s="69">
        <v>5475488</v>
      </c>
      <c r="P96" s="135" t="s">
        <v>3885</v>
      </c>
      <c r="Q96" s="67">
        <v>15148.571447660999</v>
      </c>
      <c r="R96" s="68">
        <v>1.2692062436920819E-2</v>
      </c>
      <c r="S96" s="68">
        <f t="shared" si="1"/>
        <v>6.8234329378236295E-3</v>
      </c>
      <c r="T96" s="68">
        <f>Q96/'סכום נכסי הקרן'!$C$41</f>
        <v>2.4173915700260749E-4</v>
      </c>
    </row>
    <row r="97" spans="1:20">
      <c r="A97" s="61" t="s">
        <v>497</v>
      </c>
      <c r="B97" s="58" t="s">
        <v>498</v>
      </c>
      <c r="C97" s="70" t="s">
        <v>125</v>
      </c>
      <c r="D97" s="70" t="s">
        <v>27</v>
      </c>
      <c r="E97" s="58" t="s">
        <v>499</v>
      </c>
      <c r="F97" s="70" t="s">
        <v>321</v>
      </c>
      <c r="G97" s="58" t="s">
        <v>445</v>
      </c>
      <c r="H97" s="58" t="s">
        <v>135</v>
      </c>
      <c r="I97" s="135" t="s">
        <v>3885</v>
      </c>
      <c r="J97" s="67">
        <v>0.51999999999931501</v>
      </c>
      <c r="K97" s="70" t="s">
        <v>137</v>
      </c>
      <c r="L97" s="71">
        <v>2.75E-2</v>
      </c>
      <c r="M97" s="71">
        <v>3.1799999999991037E-2</v>
      </c>
      <c r="N97" s="67">
        <v>666605.24813900003</v>
      </c>
      <c r="O97" s="69">
        <v>113.88</v>
      </c>
      <c r="P97" s="135" t="s">
        <v>3885</v>
      </c>
      <c r="Q97" s="67">
        <v>759.13010877599993</v>
      </c>
      <c r="R97" s="68">
        <v>2.4110216957800973E-3</v>
      </c>
      <c r="S97" s="68">
        <f t="shared" si="1"/>
        <v>3.4193807688153897E-4</v>
      </c>
      <c r="T97" s="68">
        <f>Q97/'סכום נכסי הקרן'!$C$41</f>
        <v>1.2114110771754841E-5</v>
      </c>
    </row>
    <row r="98" spans="1:20">
      <c r="A98" s="61" t="s">
        <v>500</v>
      </c>
      <c r="B98" s="58" t="s">
        <v>501</v>
      </c>
      <c r="C98" s="70" t="s">
        <v>125</v>
      </c>
      <c r="D98" s="70" t="s">
        <v>27</v>
      </c>
      <c r="E98" s="58" t="s">
        <v>499</v>
      </c>
      <c r="F98" s="70" t="s">
        <v>321</v>
      </c>
      <c r="G98" s="58" t="s">
        <v>445</v>
      </c>
      <c r="H98" s="58" t="s">
        <v>135</v>
      </c>
      <c r="I98" s="135" t="s">
        <v>3885</v>
      </c>
      <c r="J98" s="67">
        <v>3.6300000000000474</v>
      </c>
      <c r="K98" s="70" t="s">
        <v>137</v>
      </c>
      <c r="L98" s="71">
        <v>1.9599999999999999E-2</v>
      </c>
      <c r="M98" s="71">
        <v>2.6500000000000551E-2</v>
      </c>
      <c r="N98" s="67">
        <v>4974081.0058420002</v>
      </c>
      <c r="O98" s="69">
        <v>109.84</v>
      </c>
      <c r="P98" s="135" t="s">
        <v>3885</v>
      </c>
      <c r="Q98" s="67">
        <v>5463.5304732980003</v>
      </c>
      <c r="R98" s="68">
        <v>4.7325255520530313E-3</v>
      </c>
      <c r="S98" s="68">
        <f t="shared" si="1"/>
        <v>2.4609603563681835E-3</v>
      </c>
      <c r="T98" s="68">
        <f>Q98/'סכום נכסי הקרן'!$C$41</f>
        <v>8.7186389517741929E-5</v>
      </c>
    </row>
    <row r="99" spans="1:20">
      <c r="A99" s="61" t="s">
        <v>502</v>
      </c>
      <c r="B99" s="58" t="s">
        <v>503</v>
      </c>
      <c r="C99" s="70" t="s">
        <v>125</v>
      </c>
      <c r="D99" s="70" t="s">
        <v>27</v>
      </c>
      <c r="E99" s="58" t="s">
        <v>499</v>
      </c>
      <c r="F99" s="70" t="s">
        <v>321</v>
      </c>
      <c r="G99" s="58" t="s">
        <v>445</v>
      </c>
      <c r="H99" s="58" t="s">
        <v>135</v>
      </c>
      <c r="I99" s="135" t="s">
        <v>3885</v>
      </c>
      <c r="J99" s="67">
        <v>5.8300000000001111</v>
      </c>
      <c r="K99" s="70" t="s">
        <v>137</v>
      </c>
      <c r="L99" s="71">
        <v>1.5800000000000002E-2</v>
      </c>
      <c r="M99" s="71">
        <v>3.0600000000000356E-2</v>
      </c>
      <c r="N99" s="67">
        <v>11418045.259403</v>
      </c>
      <c r="O99" s="69">
        <v>102.86</v>
      </c>
      <c r="P99" s="135" t="s">
        <v>3885</v>
      </c>
      <c r="Q99" s="67">
        <v>11744.600876443001</v>
      </c>
      <c r="R99" s="68">
        <v>9.6164122674478082E-3</v>
      </c>
      <c r="S99" s="68">
        <f t="shared" si="1"/>
        <v>5.2901685639992905E-3</v>
      </c>
      <c r="T99" s="68">
        <f>Q99/'סכום נכסי הקרן'!$C$41</f>
        <v>1.874189869990539E-4</v>
      </c>
    </row>
    <row r="100" spans="1:20">
      <c r="A100" s="61" t="s">
        <v>504</v>
      </c>
      <c r="B100" s="58" t="s">
        <v>505</v>
      </c>
      <c r="C100" s="70" t="s">
        <v>125</v>
      </c>
      <c r="D100" s="70" t="s">
        <v>27</v>
      </c>
      <c r="E100" s="58" t="s">
        <v>506</v>
      </c>
      <c r="F100" s="70" t="s">
        <v>364</v>
      </c>
      <c r="G100" s="58" t="s">
        <v>445</v>
      </c>
      <c r="H100" s="58" t="s">
        <v>135</v>
      </c>
      <c r="I100" s="135" t="s">
        <v>3885</v>
      </c>
      <c r="J100" s="67">
        <v>2.7500000000004512</v>
      </c>
      <c r="K100" s="70" t="s">
        <v>137</v>
      </c>
      <c r="L100" s="71">
        <v>2.2499999999999999E-2</v>
      </c>
      <c r="M100" s="71">
        <v>2.0599999999999639E-2</v>
      </c>
      <c r="N100" s="67">
        <v>1460685.2398999997</v>
      </c>
      <c r="O100" s="69">
        <v>113.9</v>
      </c>
      <c r="P100" s="135" t="s">
        <v>3885</v>
      </c>
      <c r="Q100" s="67">
        <v>1663.720564751</v>
      </c>
      <c r="R100" s="68">
        <v>3.5703437604581393E-3</v>
      </c>
      <c r="S100" s="68">
        <f t="shared" si="1"/>
        <v>7.4939645233738147E-4</v>
      </c>
      <c r="T100" s="68">
        <f>Q100/'סכום נכסי הקרן'!$C$41</f>
        <v>2.6549460997057117E-5</v>
      </c>
    </row>
    <row r="101" spans="1:20">
      <c r="A101" s="61" t="s">
        <v>507</v>
      </c>
      <c r="B101" s="58" t="s">
        <v>508</v>
      </c>
      <c r="C101" s="70" t="s">
        <v>125</v>
      </c>
      <c r="D101" s="70" t="s">
        <v>27</v>
      </c>
      <c r="E101" s="58" t="s">
        <v>422</v>
      </c>
      <c r="F101" s="70" t="s">
        <v>321</v>
      </c>
      <c r="G101" s="58" t="s">
        <v>441</v>
      </c>
      <c r="H101" s="58" t="s">
        <v>300</v>
      </c>
      <c r="I101" s="135" t="s">
        <v>3885</v>
      </c>
      <c r="J101" s="67">
        <v>1.9399999999999491</v>
      </c>
      <c r="K101" s="70" t="s">
        <v>137</v>
      </c>
      <c r="L101" s="71">
        <v>2.1499999999999998E-2</v>
      </c>
      <c r="M101" s="71">
        <v>2.6999999999999576E-2</v>
      </c>
      <c r="N101" s="67">
        <v>12541619.900078001</v>
      </c>
      <c r="O101" s="69">
        <v>112.03</v>
      </c>
      <c r="P101" s="135" t="s">
        <v>3885</v>
      </c>
      <c r="Q101" s="67">
        <v>14050.376453788</v>
      </c>
      <c r="R101" s="68">
        <v>6.3945469921560163E-3</v>
      </c>
      <c r="S101" s="68">
        <f t="shared" si="1"/>
        <v>6.3287684792483583E-3</v>
      </c>
      <c r="T101" s="68">
        <f>Q101/'סכום נכסי הקרן'!$C$41</f>
        <v>2.2421428787811103E-4</v>
      </c>
    </row>
    <row r="102" spans="1:20">
      <c r="A102" s="61" t="s">
        <v>509</v>
      </c>
      <c r="B102" s="58" t="s">
        <v>510</v>
      </c>
      <c r="C102" s="70" t="s">
        <v>125</v>
      </c>
      <c r="D102" s="70" t="s">
        <v>27</v>
      </c>
      <c r="E102" s="58" t="s">
        <v>422</v>
      </c>
      <c r="F102" s="70" t="s">
        <v>321</v>
      </c>
      <c r="G102" s="58" t="s">
        <v>441</v>
      </c>
      <c r="H102" s="58" t="s">
        <v>300</v>
      </c>
      <c r="I102" s="135" t="s">
        <v>3885</v>
      </c>
      <c r="J102" s="67">
        <v>7.0000000000003935</v>
      </c>
      <c r="K102" s="70" t="s">
        <v>137</v>
      </c>
      <c r="L102" s="71">
        <v>1.15E-2</v>
      </c>
      <c r="M102" s="71">
        <v>3.5000000000001967E-2</v>
      </c>
      <c r="N102" s="67">
        <v>8060329.3304579994</v>
      </c>
      <c r="O102" s="69">
        <v>94.63</v>
      </c>
      <c r="P102" s="135" t="s">
        <v>3885</v>
      </c>
      <c r="Q102" s="67">
        <v>7627.4896362290001</v>
      </c>
      <c r="R102" s="68">
        <v>1.7531522865295055E-2</v>
      </c>
      <c r="S102" s="68">
        <f t="shared" si="1"/>
        <v>3.4356813245772686E-3</v>
      </c>
      <c r="T102" s="68">
        <f>Q102/'סכום נכסי הקרן'!$C$41</f>
        <v>1.2171860040260256E-4</v>
      </c>
    </row>
    <row r="103" spans="1:20">
      <c r="A103" s="61" t="s">
        <v>511</v>
      </c>
      <c r="B103" s="58" t="s">
        <v>512</v>
      </c>
      <c r="C103" s="70" t="s">
        <v>125</v>
      </c>
      <c r="D103" s="70" t="s">
        <v>27</v>
      </c>
      <c r="E103" s="58" t="s">
        <v>513</v>
      </c>
      <c r="F103" s="70" t="s">
        <v>133</v>
      </c>
      <c r="G103" s="58" t="s">
        <v>514</v>
      </c>
      <c r="H103" s="58" t="s">
        <v>300</v>
      </c>
      <c r="I103" s="135" t="s">
        <v>3885</v>
      </c>
      <c r="J103" s="67">
        <v>1.5100000000004472</v>
      </c>
      <c r="K103" s="70" t="s">
        <v>137</v>
      </c>
      <c r="L103" s="71">
        <v>1.8500000000000003E-2</v>
      </c>
      <c r="M103" s="71">
        <v>2.9699999999999737E-2</v>
      </c>
      <c r="N103" s="67">
        <v>701125.61899600003</v>
      </c>
      <c r="O103" s="69">
        <v>108.37</v>
      </c>
      <c r="P103" s="135" t="s">
        <v>3885</v>
      </c>
      <c r="Q103" s="67">
        <v>759.80985106600008</v>
      </c>
      <c r="R103" s="68">
        <v>9.7445101694410561E-4</v>
      </c>
      <c r="S103" s="68">
        <f t="shared" si="1"/>
        <v>3.4224425597881184E-4</v>
      </c>
      <c r="T103" s="68">
        <f>Q103/'סכום נכסי הקרן'!$C$41</f>
        <v>1.2124958020865518E-5</v>
      </c>
    </row>
    <row r="104" spans="1:20">
      <c r="A104" s="61" t="s">
        <v>515</v>
      </c>
      <c r="B104" s="58" t="s">
        <v>516</v>
      </c>
      <c r="C104" s="70" t="s">
        <v>125</v>
      </c>
      <c r="D104" s="70" t="s">
        <v>27</v>
      </c>
      <c r="E104" s="58" t="s">
        <v>513</v>
      </c>
      <c r="F104" s="70" t="s">
        <v>133</v>
      </c>
      <c r="G104" s="58" t="s">
        <v>514</v>
      </c>
      <c r="H104" s="58" t="s">
        <v>300</v>
      </c>
      <c r="I104" s="135" t="s">
        <v>3885</v>
      </c>
      <c r="J104" s="67">
        <v>2.1499999999999173</v>
      </c>
      <c r="K104" s="70" t="s">
        <v>137</v>
      </c>
      <c r="L104" s="71">
        <v>3.2000000000000001E-2</v>
      </c>
      <c r="M104" s="71">
        <v>3.2099999999999046E-2</v>
      </c>
      <c r="N104" s="67">
        <v>9308399.6849799994</v>
      </c>
      <c r="O104" s="69">
        <v>103.92</v>
      </c>
      <c r="P104" s="135" t="s">
        <v>3885</v>
      </c>
      <c r="Q104" s="67">
        <v>9673.2891925519998</v>
      </c>
      <c r="R104" s="68">
        <v>1.7008446638892998E-2</v>
      </c>
      <c r="S104" s="68">
        <f t="shared" si="1"/>
        <v>4.357179178353752E-3</v>
      </c>
      <c r="T104" s="68">
        <f>Q104/'סכום נכסי הקרן'!$C$41</f>
        <v>1.5436523390534058E-4</v>
      </c>
    </row>
    <row r="105" spans="1:20">
      <c r="A105" s="61" t="s">
        <v>517</v>
      </c>
      <c r="B105" s="58" t="s">
        <v>518</v>
      </c>
      <c r="C105" s="70" t="s">
        <v>125</v>
      </c>
      <c r="D105" s="70" t="s">
        <v>27</v>
      </c>
      <c r="E105" s="58" t="s">
        <v>519</v>
      </c>
      <c r="F105" s="70" t="s">
        <v>133</v>
      </c>
      <c r="G105" s="58" t="s">
        <v>514</v>
      </c>
      <c r="H105" s="58" t="s">
        <v>300</v>
      </c>
      <c r="I105" s="135" t="s">
        <v>3885</v>
      </c>
      <c r="J105" s="67">
        <v>0.24999999999991032</v>
      </c>
      <c r="K105" s="70" t="s">
        <v>137</v>
      </c>
      <c r="L105" s="71">
        <v>3.15E-2</v>
      </c>
      <c r="M105" s="71">
        <v>6.4800000000003882E-2</v>
      </c>
      <c r="N105" s="67">
        <v>2506416.7069179998</v>
      </c>
      <c r="O105" s="69">
        <v>111.21</v>
      </c>
      <c r="P105" s="135" t="s">
        <v>3885</v>
      </c>
      <c r="Q105" s="67">
        <v>2787.3859197289999</v>
      </c>
      <c r="R105" s="68">
        <v>1.8484857341188113E-2</v>
      </c>
      <c r="S105" s="68">
        <f t="shared" si="1"/>
        <v>1.255533629743111E-3</v>
      </c>
      <c r="T105" s="68">
        <f>Q105/'סכום נכסי הקרן'!$C$41</f>
        <v>4.448078320812665E-5</v>
      </c>
    </row>
    <row r="106" spans="1:20">
      <c r="A106" s="61" t="s">
        <v>520</v>
      </c>
      <c r="B106" s="58" t="s">
        <v>521</v>
      </c>
      <c r="C106" s="70" t="s">
        <v>125</v>
      </c>
      <c r="D106" s="70" t="s">
        <v>27</v>
      </c>
      <c r="E106" s="58" t="s">
        <v>519</v>
      </c>
      <c r="F106" s="70" t="s">
        <v>133</v>
      </c>
      <c r="G106" s="58" t="s">
        <v>514</v>
      </c>
      <c r="H106" s="58" t="s">
        <v>300</v>
      </c>
      <c r="I106" s="135" t="s">
        <v>3885</v>
      </c>
      <c r="J106" s="67">
        <v>2.5800000000000174</v>
      </c>
      <c r="K106" s="70" t="s">
        <v>137</v>
      </c>
      <c r="L106" s="71">
        <v>0.01</v>
      </c>
      <c r="M106" s="71">
        <v>3.630000000000061E-2</v>
      </c>
      <c r="N106" s="67">
        <v>5682817.5562650003</v>
      </c>
      <c r="O106" s="69">
        <v>101.24</v>
      </c>
      <c r="P106" s="135" t="s">
        <v>3885</v>
      </c>
      <c r="Q106" s="67">
        <v>5753.2843531549997</v>
      </c>
      <c r="R106" s="68">
        <v>1.5389245749109059E-2</v>
      </c>
      <c r="S106" s="68">
        <f t="shared" si="1"/>
        <v>2.5914753804752067E-3</v>
      </c>
      <c r="T106" s="68">
        <f>Q106/'סכום נכסי הקרן'!$C$41</f>
        <v>9.1810248532888934E-5</v>
      </c>
    </row>
    <row r="107" spans="1:20">
      <c r="A107" s="61" t="s">
        <v>522</v>
      </c>
      <c r="B107" s="58" t="s">
        <v>523</v>
      </c>
      <c r="C107" s="70" t="s">
        <v>125</v>
      </c>
      <c r="D107" s="70" t="s">
        <v>27</v>
      </c>
      <c r="E107" s="58" t="s">
        <v>519</v>
      </c>
      <c r="F107" s="70" t="s">
        <v>133</v>
      </c>
      <c r="G107" s="58" t="s">
        <v>514</v>
      </c>
      <c r="H107" s="58" t="s">
        <v>300</v>
      </c>
      <c r="I107" s="135" t="s">
        <v>3885</v>
      </c>
      <c r="J107" s="67">
        <v>3.1699999999998481</v>
      </c>
      <c r="K107" s="70" t="s">
        <v>137</v>
      </c>
      <c r="L107" s="71">
        <v>3.2300000000000002E-2</v>
      </c>
      <c r="M107" s="71">
        <v>3.7499999999998826E-2</v>
      </c>
      <c r="N107" s="67">
        <v>6253466.6219520001</v>
      </c>
      <c r="O107" s="69">
        <v>102.58</v>
      </c>
      <c r="P107" s="135" t="s">
        <v>3885</v>
      </c>
      <c r="Q107" s="67">
        <v>6414.8060999410009</v>
      </c>
      <c r="R107" s="68">
        <v>1.3861992958801498E-2</v>
      </c>
      <c r="S107" s="68">
        <f t="shared" si="1"/>
        <v>2.8894473240146869E-3</v>
      </c>
      <c r="T107" s="68">
        <f>Q107/'סכום נכסי הקרן'!$C$41</f>
        <v>1.0236673631521589E-4</v>
      </c>
    </row>
    <row r="108" spans="1:20">
      <c r="A108" s="61" t="s">
        <v>524</v>
      </c>
      <c r="B108" s="58" t="s">
        <v>525</v>
      </c>
      <c r="C108" s="70" t="s">
        <v>125</v>
      </c>
      <c r="D108" s="70" t="s">
        <v>27</v>
      </c>
      <c r="E108" s="58" t="s">
        <v>526</v>
      </c>
      <c r="F108" s="70" t="s">
        <v>527</v>
      </c>
      <c r="G108" s="58" t="s">
        <v>514</v>
      </c>
      <c r="H108" s="58" t="s">
        <v>300</v>
      </c>
      <c r="I108" s="135" t="s">
        <v>3885</v>
      </c>
      <c r="J108" s="67">
        <v>4.6799999999994428</v>
      </c>
      <c r="K108" s="70" t="s">
        <v>137</v>
      </c>
      <c r="L108" s="71">
        <v>0.03</v>
      </c>
      <c r="M108" s="71">
        <v>3.8399999999995854E-2</v>
      </c>
      <c r="N108" s="67">
        <v>3764162.4240000006</v>
      </c>
      <c r="O108" s="69">
        <v>97.18</v>
      </c>
      <c r="P108" s="135" t="s">
        <v>3885</v>
      </c>
      <c r="Q108" s="67">
        <v>3658.0132540529994</v>
      </c>
      <c r="R108" s="68">
        <v>1.3446126453862202E-2</v>
      </c>
      <c r="S108" s="68">
        <f t="shared" si="1"/>
        <v>1.6476938575323279E-3</v>
      </c>
      <c r="T108" s="68">
        <f>Q108/'סכום נכסי הקרן'!$C$41</f>
        <v>5.8374153853013927E-5</v>
      </c>
    </row>
    <row r="109" spans="1:20">
      <c r="A109" s="61" t="s">
        <v>528</v>
      </c>
      <c r="B109" s="58" t="s">
        <v>529</v>
      </c>
      <c r="C109" s="70" t="s">
        <v>125</v>
      </c>
      <c r="D109" s="70" t="s">
        <v>27</v>
      </c>
      <c r="E109" s="58" t="s">
        <v>530</v>
      </c>
      <c r="F109" s="70" t="s">
        <v>321</v>
      </c>
      <c r="G109" s="58" t="s">
        <v>531</v>
      </c>
      <c r="H109" s="58" t="s">
        <v>135</v>
      </c>
      <c r="I109" s="135" t="s">
        <v>3885</v>
      </c>
      <c r="J109" s="67">
        <v>1.8899999999998247</v>
      </c>
      <c r="K109" s="70" t="s">
        <v>137</v>
      </c>
      <c r="L109" s="71">
        <v>2.5000000000000001E-2</v>
      </c>
      <c r="M109" s="71">
        <v>2.6399999999996628E-2</v>
      </c>
      <c r="N109" s="67">
        <v>2745645.5705030002</v>
      </c>
      <c r="O109" s="69">
        <v>112.49</v>
      </c>
      <c r="P109" s="135" t="s">
        <v>3885</v>
      </c>
      <c r="Q109" s="67">
        <v>3088.5766957860005</v>
      </c>
      <c r="R109" s="68">
        <v>8.3133684912788594E-3</v>
      </c>
      <c r="S109" s="68">
        <f t="shared" si="1"/>
        <v>1.3912002217393699E-3</v>
      </c>
      <c r="T109" s="68">
        <f>Q109/'סכום נכסי הקרן'!$C$41</f>
        <v>4.928715089451483E-5</v>
      </c>
    </row>
    <row r="110" spans="1:20">
      <c r="A110" s="61" t="s">
        <v>532</v>
      </c>
      <c r="B110" s="58" t="s">
        <v>533</v>
      </c>
      <c r="C110" s="70" t="s">
        <v>125</v>
      </c>
      <c r="D110" s="70" t="s">
        <v>27</v>
      </c>
      <c r="E110" s="58" t="s">
        <v>530</v>
      </c>
      <c r="F110" s="70" t="s">
        <v>321</v>
      </c>
      <c r="G110" s="58" t="s">
        <v>531</v>
      </c>
      <c r="H110" s="58" t="s">
        <v>135</v>
      </c>
      <c r="I110" s="135" t="s">
        <v>3885</v>
      </c>
      <c r="J110" s="67">
        <v>5.2900000000003997</v>
      </c>
      <c r="K110" s="70" t="s">
        <v>137</v>
      </c>
      <c r="L110" s="71">
        <v>1.9E-2</v>
      </c>
      <c r="M110" s="71">
        <v>3.4500000000001814E-2</v>
      </c>
      <c r="N110" s="67">
        <v>3183865.690891</v>
      </c>
      <c r="O110" s="69">
        <v>103.41</v>
      </c>
      <c r="P110" s="135" t="s">
        <v>3885</v>
      </c>
      <c r="Q110" s="67">
        <v>3292.4354918920008</v>
      </c>
      <c r="R110" s="68">
        <v>1.1587018190180548E-2</v>
      </c>
      <c r="S110" s="68">
        <f t="shared" si="1"/>
        <v>1.4830251722847581E-3</v>
      </c>
      <c r="T110" s="68">
        <f>Q110/'סכום נכסי הקרן'!$C$41</f>
        <v>5.254030606419521E-5</v>
      </c>
    </row>
    <row r="111" spans="1:20">
      <c r="A111" s="61" t="s">
        <v>534</v>
      </c>
      <c r="B111" s="58" t="s">
        <v>535</v>
      </c>
      <c r="C111" s="70" t="s">
        <v>125</v>
      </c>
      <c r="D111" s="70" t="s">
        <v>27</v>
      </c>
      <c r="E111" s="58" t="s">
        <v>530</v>
      </c>
      <c r="F111" s="70" t="s">
        <v>321</v>
      </c>
      <c r="G111" s="58" t="s">
        <v>531</v>
      </c>
      <c r="H111" s="58" t="s">
        <v>135</v>
      </c>
      <c r="I111" s="135" t="s">
        <v>3885</v>
      </c>
      <c r="J111" s="67">
        <v>7.119999999998873</v>
      </c>
      <c r="K111" s="70" t="s">
        <v>137</v>
      </c>
      <c r="L111" s="71">
        <v>3.9000000000000003E-3</v>
      </c>
      <c r="M111" s="71">
        <v>3.749999999999485E-2</v>
      </c>
      <c r="N111" s="67">
        <v>3415826.4325770005</v>
      </c>
      <c r="O111" s="69">
        <v>85.22</v>
      </c>
      <c r="P111" s="135" t="s">
        <v>3885</v>
      </c>
      <c r="Q111" s="67">
        <v>2910.9672994940001</v>
      </c>
      <c r="R111" s="68">
        <v>1.552648378444091E-2</v>
      </c>
      <c r="S111" s="68">
        <f t="shared" si="1"/>
        <v>1.3111988956134712E-3</v>
      </c>
      <c r="T111" s="68">
        <f>Q111/'סכום נכסי הקרן'!$C$41</f>
        <v>4.6452880621326818E-5</v>
      </c>
    </row>
    <row r="112" spans="1:20">
      <c r="A112" s="61" t="s">
        <v>536</v>
      </c>
      <c r="B112" s="58" t="s">
        <v>537</v>
      </c>
      <c r="C112" s="70" t="s">
        <v>125</v>
      </c>
      <c r="D112" s="70" t="s">
        <v>27</v>
      </c>
      <c r="E112" s="58" t="s">
        <v>538</v>
      </c>
      <c r="F112" s="70" t="s">
        <v>527</v>
      </c>
      <c r="G112" s="58" t="s">
        <v>514</v>
      </c>
      <c r="H112" s="58" t="s">
        <v>300</v>
      </c>
      <c r="I112" s="135" t="s">
        <v>3885</v>
      </c>
      <c r="J112" s="67">
        <v>4.8399999999997085</v>
      </c>
      <c r="K112" s="70" t="s">
        <v>137</v>
      </c>
      <c r="L112" s="71">
        <v>7.4999999999999997E-3</v>
      </c>
      <c r="M112" s="71">
        <v>4.1699999999996878E-2</v>
      </c>
      <c r="N112" s="67">
        <v>6557438.9051779993</v>
      </c>
      <c r="O112" s="69">
        <v>91.87</v>
      </c>
      <c r="P112" s="135" t="s">
        <v>3885</v>
      </c>
      <c r="Q112" s="67">
        <v>6024.3188049640003</v>
      </c>
      <c r="R112" s="68">
        <v>6.2585374166941052E-3</v>
      </c>
      <c r="S112" s="68">
        <f t="shared" si="1"/>
        <v>2.7135585361145499E-3</v>
      </c>
      <c r="T112" s="68">
        <f>Q112/'סכום נכסי הקרן'!$C$41</f>
        <v>9.6135385073013854E-5</v>
      </c>
    </row>
    <row r="113" spans="1:20">
      <c r="A113" s="61" t="s">
        <v>539</v>
      </c>
      <c r="B113" s="58" t="s">
        <v>540</v>
      </c>
      <c r="C113" s="70" t="s">
        <v>125</v>
      </c>
      <c r="D113" s="70" t="s">
        <v>27</v>
      </c>
      <c r="E113" s="58" t="s">
        <v>488</v>
      </c>
      <c r="F113" s="70" t="s">
        <v>321</v>
      </c>
      <c r="G113" s="58" t="s">
        <v>514</v>
      </c>
      <c r="H113" s="58" t="s">
        <v>300</v>
      </c>
      <c r="I113" s="135" t="s">
        <v>3885</v>
      </c>
      <c r="J113" s="67">
        <v>1.4699999999988964</v>
      </c>
      <c r="K113" s="70" t="s">
        <v>137</v>
      </c>
      <c r="L113" s="71">
        <v>2.0499999999999997E-2</v>
      </c>
      <c r="M113" s="71">
        <v>2.8299999999997046E-2</v>
      </c>
      <c r="N113" s="67">
        <v>576410.27021700004</v>
      </c>
      <c r="O113" s="69">
        <v>111.63</v>
      </c>
      <c r="P113" s="135" t="s">
        <v>3885</v>
      </c>
      <c r="Q113" s="67">
        <v>643.44682209300004</v>
      </c>
      <c r="R113" s="68">
        <v>1.5578799108343158E-3</v>
      </c>
      <c r="S113" s="68">
        <f t="shared" si="1"/>
        <v>2.8983038135158489E-4</v>
      </c>
      <c r="T113" s="68">
        <f>Q113/'סכום נכסי הקרן'!$C$41</f>
        <v>1.0268050217552729E-5</v>
      </c>
    </row>
    <row r="114" spans="1:20">
      <c r="A114" s="61" t="s">
        <v>541</v>
      </c>
      <c r="B114" s="58" t="s">
        <v>542</v>
      </c>
      <c r="C114" s="70" t="s">
        <v>125</v>
      </c>
      <c r="D114" s="70" t="s">
        <v>27</v>
      </c>
      <c r="E114" s="58" t="s">
        <v>488</v>
      </c>
      <c r="F114" s="70" t="s">
        <v>321</v>
      </c>
      <c r="G114" s="58" t="s">
        <v>514</v>
      </c>
      <c r="H114" s="58" t="s">
        <v>300</v>
      </c>
      <c r="I114" s="135" t="s">
        <v>3885</v>
      </c>
      <c r="J114" s="67">
        <v>2.2999999999998892</v>
      </c>
      <c r="K114" s="70" t="s">
        <v>137</v>
      </c>
      <c r="L114" s="71">
        <v>2.0499999999999997E-2</v>
      </c>
      <c r="M114" s="71">
        <v>2.9899999999998008E-2</v>
      </c>
      <c r="N114" s="67">
        <v>3246601.6918390002</v>
      </c>
      <c r="O114" s="69">
        <v>111.3</v>
      </c>
      <c r="P114" s="135" t="s">
        <v>3885</v>
      </c>
      <c r="Q114" s="67">
        <v>3613.4679130280001</v>
      </c>
      <c r="R114" s="68">
        <v>3.6843835453880167E-3</v>
      </c>
      <c r="S114" s="68">
        <f t="shared" si="1"/>
        <v>1.6276291175516152E-3</v>
      </c>
      <c r="T114" s="68">
        <f>Q114/'סכום נכסי הקרן'!$C$41</f>
        <v>5.766330443562945E-5</v>
      </c>
    </row>
    <row r="115" spans="1:20">
      <c r="A115" s="61" t="s">
        <v>543</v>
      </c>
      <c r="B115" s="58" t="s">
        <v>544</v>
      </c>
      <c r="C115" s="70" t="s">
        <v>125</v>
      </c>
      <c r="D115" s="70" t="s">
        <v>27</v>
      </c>
      <c r="E115" s="58" t="s">
        <v>488</v>
      </c>
      <c r="F115" s="70" t="s">
        <v>321</v>
      </c>
      <c r="G115" s="58" t="s">
        <v>514</v>
      </c>
      <c r="H115" s="58" t="s">
        <v>300</v>
      </c>
      <c r="I115" s="135" t="s">
        <v>3885</v>
      </c>
      <c r="J115" s="67">
        <v>5.0200000000002332</v>
      </c>
      <c r="K115" s="70" t="s">
        <v>137</v>
      </c>
      <c r="L115" s="71">
        <v>8.3999999999999995E-3</v>
      </c>
      <c r="M115" s="71">
        <v>3.4000000000001356E-2</v>
      </c>
      <c r="N115" s="67">
        <v>8963881.1939920001</v>
      </c>
      <c r="O115" s="69">
        <v>98.31</v>
      </c>
      <c r="P115" s="135" t="s">
        <v>3885</v>
      </c>
      <c r="Q115" s="67">
        <v>8812.3918258970007</v>
      </c>
      <c r="R115" s="68">
        <v>1.323572334525204E-2</v>
      </c>
      <c r="S115" s="68">
        <f t="shared" si="1"/>
        <v>3.9694016596606369E-3</v>
      </c>
      <c r="T115" s="68">
        <f>Q115/'סכום נכסי הקרן'!$C$41</f>
        <v>1.4062713296295255E-4</v>
      </c>
    </row>
    <row r="116" spans="1:20">
      <c r="A116" s="61" t="s">
        <v>545</v>
      </c>
      <c r="B116" s="58" t="s">
        <v>546</v>
      </c>
      <c r="C116" s="70" t="s">
        <v>125</v>
      </c>
      <c r="D116" s="70" t="s">
        <v>27</v>
      </c>
      <c r="E116" s="58" t="s">
        <v>488</v>
      </c>
      <c r="F116" s="70" t="s">
        <v>321</v>
      </c>
      <c r="G116" s="58" t="s">
        <v>514</v>
      </c>
      <c r="H116" s="58" t="s">
        <v>300</v>
      </c>
      <c r="I116" s="135" t="s">
        <v>3885</v>
      </c>
      <c r="J116" s="67">
        <v>6.0299999999994442</v>
      </c>
      <c r="K116" s="70" t="s">
        <v>137</v>
      </c>
      <c r="L116" s="71">
        <v>5.0000000000000001E-3</v>
      </c>
      <c r="M116" s="71">
        <v>3.4499999999991988E-2</v>
      </c>
      <c r="N116" s="67">
        <v>1151263.3297999999</v>
      </c>
      <c r="O116" s="69">
        <v>92.12</v>
      </c>
      <c r="P116" s="135" t="s">
        <v>3885</v>
      </c>
      <c r="Q116" s="67">
        <v>1060.5437447530001</v>
      </c>
      <c r="R116" s="68">
        <v>6.5687981552232533E-3</v>
      </c>
      <c r="S116" s="68">
        <f t="shared" si="1"/>
        <v>4.7770505258222149E-4</v>
      </c>
      <c r="T116" s="68">
        <f>Q116/'סכום נכסי הקרן'!$C$41</f>
        <v>1.6924034831057556E-5</v>
      </c>
    </row>
    <row r="117" spans="1:20">
      <c r="A117" s="61" t="s">
        <v>547</v>
      </c>
      <c r="B117" s="58" t="s">
        <v>548</v>
      </c>
      <c r="C117" s="70" t="s">
        <v>125</v>
      </c>
      <c r="D117" s="70" t="s">
        <v>27</v>
      </c>
      <c r="E117" s="58" t="s">
        <v>488</v>
      </c>
      <c r="F117" s="70" t="s">
        <v>321</v>
      </c>
      <c r="G117" s="58" t="s">
        <v>514</v>
      </c>
      <c r="H117" s="58" t="s">
        <v>300</v>
      </c>
      <c r="I117" s="135" t="s">
        <v>3885</v>
      </c>
      <c r="J117" s="67">
        <v>5.9299999999999216</v>
      </c>
      <c r="K117" s="70" t="s">
        <v>137</v>
      </c>
      <c r="L117" s="71">
        <v>9.7000000000000003E-3</v>
      </c>
      <c r="M117" s="71">
        <v>3.8399999999999351E-2</v>
      </c>
      <c r="N117" s="67">
        <v>5304182.7562929997</v>
      </c>
      <c r="O117" s="69">
        <v>93.04</v>
      </c>
      <c r="P117" s="135" t="s">
        <v>3885</v>
      </c>
      <c r="Q117" s="67">
        <v>4935.011711223</v>
      </c>
      <c r="R117" s="68">
        <v>1.307147602608537E-2</v>
      </c>
      <c r="S117" s="68">
        <f t="shared" si="1"/>
        <v>2.2228974907138013E-3</v>
      </c>
      <c r="T117" s="68">
        <f>Q117/'סכום נכסי הקרן'!$C$41</f>
        <v>7.8752348034325393E-5</v>
      </c>
    </row>
    <row r="118" spans="1:20">
      <c r="A118" s="61" t="s">
        <v>549</v>
      </c>
      <c r="B118" s="58" t="s">
        <v>550</v>
      </c>
      <c r="C118" s="70" t="s">
        <v>125</v>
      </c>
      <c r="D118" s="70" t="s">
        <v>27</v>
      </c>
      <c r="E118" s="58" t="s">
        <v>551</v>
      </c>
      <c r="F118" s="70" t="s">
        <v>552</v>
      </c>
      <c r="G118" s="58" t="s">
        <v>531</v>
      </c>
      <c r="H118" s="58" t="s">
        <v>135</v>
      </c>
      <c r="I118" s="135" t="s">
        <v>3885</v>
      </c>
      <c r="J118" s="67">
        <v>1.2899999999999763</v>
      </c>
      <c r="K118" s="70" t="s">
        <v>137</v>
      </c>
      <c r="L118" s="71">
        <v>1.8500000000000003E-2</v>
      </c>
      <c r="M118" s="71">
        <v>2.0500000000001198E-2</v>
      </c>
      <c r="N118" s="67">
        <v>3771391.476276</v>
      </c>
      <c r="O118" s="69">
        <v>111.15</v>
      </c>
      <c r="P118" s="135" t="s">
        <v>3885</v>
      </c>
      <c r="Q118" s="67">
        <v>4191.9016533899994</v>
      </c>
      <c r="R118" s="68">
        <v>7.8662428589103949E-3</v>
      </c>
      <c r="S118" s="68">
        <f t="shared" si="1"/>
        <v>1.8881753908402432E-3</v>
      </c>
      <c r="T118" s="68">
        <f>Q118/'סכום נכסי הקרן'!$C$41</f>
        <v>6.6893883388905278E-5</v>
      </c>
    </row>
    <row r="119" spans="1:20">
      <c r="A119" s="61" t="s">
        <v>553</v>
      </c>
      <c r="B119" s="58" t="s">
        <v>554</v>
      </c>
      <c r="C119" s="70" t="s">
        <v>125</v>
      </c>
      <c r="D119" s="70" t="s">
        <v>27</v>
      </c>
      <c r="E119" s="58" t="s">
        <v>551</v>
      </c>
      <c r="F119" s="70" t="s">
        <v>552</v>
      </c>
      <c r="G119" s="58" t="s">
        <v>531</v>
      </c>
      <c r="H119" s="58" t="s">
        <v>135</v>
      </c>
      <c r="I119" s="135" t="s">
        <v>3885</v>
      </c>
      <c r="J119" s="67">
        <v>0.88999999999999868</v>
      </c>
      <c r="K119" s="70" t="s">
        <v>137</v>
      </c>
      <c r="L119" s="71">
        <v>0.01</v>
      </c>
      <c r="M119" s="71">
        <v>2.9500000000000554E-2</v>
      </c>
      <c r="N119" s="67">
        <v>7455776.7199240001</v>
      </c>
      <c r="O119" s="69">
        <v>108.89</v>
      </c>
      <c r="P119" s="135" t="s">
        <v>3885</v>
      </c>
      <c r="Q119" s="67">
        <v>8118.5950350090006</v>
      </c>
      <c r="R119" s="68">
        <v>9.6817302832930031E-3</v>
      </c>
      <c r="S119" s="68">
        <f t="shared" si="1"/>
        <v>3.6568919361228132E-3</v>
      </c>
      <c r="T119" s="68">
        <f>Q119/'סכום נכסי הקרן'!$C$41</f>
        <v>1.2955560374715473E-4</v>
      </c>
    </row>
    <row r="120" spans="1:20">
      <c r="A120" s="61" t="s">
        <v>555</v>
      </c>
      <c r="B120" s="58" t="s">
        <v>556</v>
      </c>
      <c r="C120" s="70" t="s">
        <v>125</v>
      </c>
      <c r="D120" s="70" t="s">
        <v>27</v>
      </c>
      <c r="E120" s="58" t="s">
        <v>551</v>
      </c>
      <c r="F120" s="70" t="s">
        <v>552</v>
      </c>
      <c r="G120" s="58" t="s">
        <v>531</v>
      </c>
      <c r="H120" s="58" t="s">
        <v>135</v>
      </c>
      <c r="I120" s="135" t="s">
        <v>3885</v>
      </c>
      <c r="J120" s="67">
        <v>3.6800000000001294</v>
      </c>
      <c r="K120" s="70" t="s">
        <v>137</v>
      </c>
      <c r="L120" s="71">
        <v>0.01</v>
      </c>
      <c r="M120" s="71">
        <v>4.1000000000001417E-2</v>
      </c>
      <c r="N120" s="67">
        <v>12355484.497202002</v>
      </c>
      <c r="O120" s="69">
        <v>97.46</v>
      </c>
      <c r="P120" s="135" t="s">
        <v>3885</v>
      </c>
      <c r="Q120" s="67">
        <v>12041.654427232999</v>
      </c>
      <c r="R120" s="68">
        <v>1.0434864252597424E-2</v>
      </c>
      <c r="S120" s="68">
        <f t="shared" si="1"/>
        <v>5.4239716087128506E-3</v>
      </c>
      <c r="T120" s="68">
        <f>Q120/'סכום נכסי הקרן'!$C$41</f>
        <v>1.9215933332152467E-4</v>
      </c>
    </row>
    <row r="121" spans="1:20">
      <c r="A121" s="61" t="s">
        <v>557</v>
      </c>
      <c r="B121" s="58" t="s">
        <v>558</v>
      </c>
      <c r="C121" s="70" t="s">
        <v>125</v>
      </c>
      <c r="D121" s="70" t="s">
        <v>27</v>
      </c>
      <c r="E121" s="58" t="s">
        <v>551</v>
      </c>
      <c r="F121" s="70" t="s">
        <v>552</v>
      </c>
      <c r="G121" s="58" t="s">
        <v>531</v>
      </c>
      <c r="H121" s="58" t="s">
        <v>135</v>
      </c>
      <c r="I121" s="135" t="s">
        <v>3885</v>
      </c>
      <c r="J121" s="67">
        <v>2.3399999999999679</v>
      </c>
      <c r="K121" s="70" t="s">
        <v>137</v>
      </c>
      <c r="L121" s="71">
        <v>3.5400000000000001E-2</v>
      </c>
      <c r="M121" s="71">
        <v>3.7299999999999355E-2</v>
      </c>
      <c r="N121" s="67">
        <v>11990242</v>
      </c>
      <c r="O121" s="69">
        <v>103.99</v>
      </c>
      <c r="P121" s="135" t="s">
        <v>3885</v>
      </c>
      <c r="Q121" s="67">
        <v>12468.652610160001</v>
      </c>
      <c r="R121" s="68">
        <v>1.0734229774129148E-2</v>
      </c>
      <c r="S121" s="68">
        <f t="shared" si="1"/>
        <v>5.6163061450644489E-3</v>
      </c>
      <c r="T121" s="68">
        <f>Q121/'סכום נכסי הקרן'!$C$41</f>
        <v>1.9897332110506294E-4</v>
      </c>
    </row>
    <row r="122" spans="1:20">
      <c r="A122" s="61" t="s">
        <v>559</v>
      </c>
      <c r="B122" s="58" t="s">
        <v>560</v>
      </c>
      <c r="C122" s="70" t="s">
        <v>125</v>
      </c>
      <c r="D122" s="70" t="s">
        <v>27</v>
      </c>
      <c r="E122" s="58" t="s">
        <v>561</v>
      </c>
      <c r="F122" s="70" t="s">
        <v>321</v>
      </c>
      <c r="G122" s="58" t="s">
        <v>531</v>
      </c>
      <c r="H122" s="58" t="s">
        <v>135</v>
      </c>
      <c r="I122" s="135" t="s">
        <v>3885</v>
      </c>
      <c r="J122" s="67">
        <v>3.4900000000000535</v>
      </c>
      <c r="K122" s="70" t="s">
        <v>137</v>
      </c>
      <c r="L122" s="71">
        <v>2.75E-2</v>
      </c>
      <c r="M122" s="71">
        <v>2.5600000000000404E-2</v>
      </c>
      <c r="N122" s="67">
        <v>6121548.4269249998</v>
      </c>
      <c r="O122" s="69">
        <v>111.53</v>
      </c>
      <c r="P122" s="135" t="s">
        <v>3885</v>
      </c>
      <c r="Q122" s="67">
        <v>6827.3630280870011</v>
      </c>
      <c r="R122" s="68">
        <v>1.2689872836093992E-2</v>
      </c>
      <c r="S122" s="68">
        <f t="shared" si="1"/>
        <v>3.0752770269648886E-3</v>
      </c>
      <c r="T122" s="68">
        <f>Q122/'סכום נכסי הקרן'!$C$41</f>
        <v>1.0895027221958649E-4</v>
      </c>
    </row>
    <row r="123" spans="1:20">
      <c r="A123" s="61" t="s">
        <v>562</v>
      </c>
      <c r="B123" s="58" t="s">
        <v>563</v>
      </c>
      <c r="C123" s="70" t="s">
        <v>125</v>
      </c>
      <c r="D123" s="70" t="s">
        <v>27</v>
      </c>
      <c r="E123" s="58" t="s">
        <v>561</v>
      </c>
      <c r="F123" s="70" t="s">
        <v>321</v>
      </c>
      <c r="G123" s="58" t="s">
        <v>531</v>
      </c>
      <c r="H123" s="58" t="s">
        <v>135</v>
      </c>
      <c r="I123" s="135" t="s">
        <v>3885</v>
      </c>
      <c r="J123" s="67">
        <v>4.9500000000002231</v>
      </c>
      <c r="K123" s="70" t="s">
        <v>137</v>
      </c>
      <c r="L123" s="71">
        <v>8.5000000000000006E-3</v>
      </c>
      <c r="M123" s="71">
        <v>2.9900000000000447E-2</v>
      </c>
      <c r="N123" s="67">
        <v>4986555.9150839997</v>
      </c>
      <c r="O123" s="69">
        <v>98.97</v>
      </c>
      <c r="P123" s="135" t="s">
        <v>3885</v>
      </c>
      <c r="Q123" s="67">
        <v>4935.1942344219997</v>
      </c>
      <c r="R123" s="68">
        <v>7.9364579826582422E-3</v>
      </c>
      <c r="S123" s="68">
        <f t="shared" si="1"/>
        <v>2.2229797053841599E-3</v>
      </c>
      <c r="T123" s="68">
        <f>Q123/'סכום נכסי הקרן'!$C$41</f>
        <v>7.8755260718495784E-5</v>
      </c>
    </row>
    <row r="124" spans="1:20">
      <c r="A124" s="61" t="s">
        <v>564</v>
      </c>
      <c r="B124" s="58" t="s">
        <v>565</v>
      </c>
      <c r="C124" s="70" t="s">
        <v>125</v>
      </c>
      <c r="D124" s="70" t="s">
        <v>27</v>
      </c>
      <c r="E124" s="58" t="s">
        <v>561</v>
      </c>
      <c r="F124" s="70" t="s">
        <v>321</v>
      </c>
      <c r="G124" s="58" t="s">
        <v>531</v>
      </c>
      <c r="H124" s="58" t="s">
        <v>135</v>
      </c>
      <c r="I124" s="135" t="s">
        <v>3885</v>
      </c>
      <c r="J124" s="67">
        <v>6.4199999999997495</v>
      </c>
      <c r="K124" s="70" t="s">
        <v>137</v>
      </c>
      <c r="L124" s="71">
        <v>3.1800000000000002E-2</v>
      </c>
      <c r="M124" s="71">
        <v>3.2499999999999016E-2</v>
      </c>
      <c r="N124" s="67">
        <v>4981984.2291999999</v>
      </c>
      <c r="O124" s="69">
        <v>102.29</v>
      </c>
      <c r="P124" s="135" t="s">
        <v>3885</v>
      </c>
      <c r="Q124" s="67">
        <v>5096.0716626339999</v>
      </c>
      <c r="R124" s="68">
        <v>1.4454821226777772E-2</v>
      </c>
      <c r="S124" s="68">
        <f t="shared" si="1"/>
        <v>2.2954443827569965E-3</v>
      </c>
      <c r="T124" s="68">
        <f>Q124/'סכום נכסי הקרן'!$C$41</f>
        <v>8.1322524173738694E-5</v>
      </c>
    </row>
    <row r="125" spans="1:20">
      <c r="A125" s="61" t="s">
        <v>566</v>
      </c>
      <c r="B125" s="58" t="s">
        <v>567</v>
      </c>
      <c r="C125" s="70" t="s">
        <v>125</v>
      </c>
      <c r="D125" s="70" t="s">
        <v>27</v>
      </c>
      <c r="E125" s="58" t="s">
        <v>568</v>
      </c>
      <c r="F125" s="70" t="s">
        <v>161</v>
      </c>
      <c r="G125" s="58" t="s">
        <v>514</v>
      </c>
      <c r="H125" s="58" t="s">
        <v>300</v>
      </c>
      <c r="I125" s="135" t="s">
        <v>3885</v>
      </c>
      <c r="J125" s="67">
        <v>0.50999999999975698</v>
      </c>
      <c r="K125" s="70" t="s">
        <v>137</v>
      </c>
      <c r="L125" s="71">
        <v>1.9799999999999998E-2</v>
      </c>
      <c r="M125" s="71">
        <v>3.7500000000001733E-2</v>
      </c>
      <c r="N125" s="67">
        <v>1290055.4029270001</v>
      </c>
      <c r="O125" s="69">
        <v>110.52</v>
      </c>
      <c r="P125" s="67">
        <v>14.241666758999999</v>
      </c>
      <c r="Q125" s="67">
        <v>1440.0109552849999</v>
      </c>
      <c r="R125" s="68">
        <v>8.4905698693344255E-3</v>
      </c>
      <c r="S125" s="68">
        <f t="shared" si="1"/>
        <v>6.4863001881511968E-4</v>
      </c>
      <c r="T125" s="68">
        <f>Q125/'סכום נכסי הקרן'!$C$41</f>
        <v>2.2979528835959281E-5</v>
      </c>
    </row>
    <row r="126" spans="1:20">
      <c r="A126" s="61" t="s">
        <v>569</v>
      </c>
      <c r="B126" s="58" t="s">
        <v>570</v>
      </c>
      <c r="C126" s="70" t="s">
        <v>125</v>
      </c>
      <c r="D126" s="70" t="s">
        <v>27</v>
      </c>
      <c r="E126" s="58" t="s">
        <v>571</v>
      </c>
      <c r="F126" s="70" t="s">
        <v>304</v>
      </c>
      <c r="G126" s="58" t="s">
        <v>514</v>
      </c>
      <c r="H126" s="58" t="s">
        <v>300</v>
      </c>
      <c r="I126" s="135" t="s">
        <v>3885</v>
      </c>
      <c r="J126" s="67">
        <v>2.8200000000068637</v>
      </c>
      <c r="K126" s="70" t="s">
        <v>137</v>
      </c>
      <c r="L126" s="71">
        <v>1.9400000000000001E-2</v>
      </c>
      <c r="M126" s="71">
        <v>2.1400000000090898E-2</v>
      </c>
      <c r="N126" s="67">
        <v>96346.015388</v>
      </c>
      <c r="O126" s="69">
        <v>111.9</v>
      </c>
      <c r="P126" s="135" t="s">
        <v>3885</v>
      </c>
      <c r="Q126" s="67">
        <v>107.81118999300001</v>
      </c>
      <c r="R126" s="68">
        <v>3.1981696653466481E-4</v>
      </c>
      <c r="S126" s="68">
        <f t="shared" si="1"/>
        <v>4.85618348506244E-5</v>
      </c>
      <c r="T126" s="68">
        <f>Q126/'סכום נכסי הקרן'!$C$41</f>
        <v>1.7204385426310202E-6</v>
      </c>
    </row>
    <row r="127" spans="1:20">
      <c r="A127" s="61" t="s">
        <v>572</v>
      </c>
      <c r="B127" s="58" t="s">
        <v>573</v>
      </c>
      <c r="C127" s="70" t="s">
        <v>125</v>
      </c>
      <c r="D127" s="70" t="s">
        <v>27</v>
      </c>
      <c r="E127" s="58" t="s">
        <v>571</v>
      </c>
      <c r="F127" s="70" t="s">
        <v>304</v>
      </c>
      <c r="G127" s="58" t="s">
        <v>514</v>
      </c>
      <c r="H127" s="58" t="s">
        <v>300</v>
      </c>
      <c r="I127" s="135" t="s">
        <v>3885</v>
      </c>
      <c r="J127" s="67">
        <v>3.8099999999998033</v>
      </c>
      <c r="K127" s="70" t="s">
        <v>137</v>
      </c>
      <c r="L127" s="71">
        <v>1.23E-2</v>
      </c>
      <c r="M127" s="71">
        <v>2.3299999999999054E-2</v>
      </c>
      <c r="N127" s="67">
        <v>6978802.1284459997</v>
      </c>
      <c r="O127" s="69">
        <v>107.66</v>
      </c>
      <c r="P127" s="135" t="s">
        <v>3885</v>
      </c>
      <c r="Q127" s="67">
        <v>7513.3783839870002</v>
      </c>
      <c r="R127" s="68">
        <v>6.2596279520438303E-3</v>
      </c>
      <c r="S127" s="68">
        <f t="shared" si="1"/>
        <v>3.3842817269442798E-3</v>
      </c>
      <c r="T127" s="68">
        <f>Q127/'סכום נכסי הקרן'!$C$41</f>
        <v>1.1989762619280324E-4</v>
      </c>
    </row>
    <row r="128" spans="1:20">
      <c r="A128" s="61" t="s">
        <v>574</v>
      </c>
      <c r="B128" s="58" t="s">
        <v>575</v>
      </c>
      <c r="C128" s="70" t="s">
        <v>125</v>
      </c>
      <c r="D128" s="70" t="s">
        <v>27</v>
      </c>
      <c r="E128" s="58" t="s">
        <v>576</v>
      </c>
      <c r="F128" s="70" t="s">
        <v>577</v>
      </c>
      <c r="G128" s="58" t="s">
        <v>578</v>
      </c>
      <c r="H128" s="58" t="s">
        <v>135</v>
      </c>
      <c r="I128" s="135" t="s">
        <v>3885</v>
      </c>
      <c r="J128" s="67">
        <v>2.1900000000000315</v>
      </c>
      <c r="K128" s="70" t="s">
        <v>137</v>
      </c>
      <c r="L128" s="71">
        <v>2.5699999999999997E-2</v>
      </c>
      <c r="M128" s="71">
        <v>3.2399999999999866E-2</v>
      </c>
      <c r="N128" s="67">
        <v>7906176.7478280012</v>
      </c>
      <c r="O128" s="69">
        <v>111.45</v>
      </c>
      <c r="P128" s="135" t="s">
        <v>3885</v>
      </c>
      <c r="Q128" s="67">
        <v>8811.433804788001</v>
      </c>
      <c r="R128" s="68">
        <v>6.1650741214111923E-3</v>
      </c>
      <c r="S128" s="68">
        <f t="shared" si="1"/>
        <v>3.9689701342978095E-3</v>
      </c>
      <c r="T128" s="68">
        <f>Q128/'סכום נכסי הקרן'!$C$41</f>
        <v>1.4061184497252518E-4</v>
      </c>
    </row>
    <row r="129" spans="1:20">
      <c r="A129" s="61" t="s">
        <v>579</v>
      </c>
      <c r="B129" s="58" t="s">
        <v>580</v>
      </c>
      <c r="C129" s="70" t="s">
        <v>125</v>
      </c>
      <c r="D129" s="70" t="s">
        <v>27</v>
      </c>
      <c r="E129" s="58" t="s">
        <v>576</v>
      </c>
      <c r="F129" s="70" t="s">
        <v>577</v>
      </c>
      <c r="G129" s="58" t="s">
        <v>578</v>
      </c>
      <c r="H129" s="58" t="s">
        <v>135</v>
      </c>
      <c r="I129" s="135" t="s">
        <v>3885</v>
      </c>
      <c r="J129" s="67">
        <v>4.0199999999996825</v>
      </c>
      <c r="K129" s="70" t="s">
        <v>137</v>
      </c>
      <c r="L129" s="71">
        <v>0.04</v>
      </c>
      <c r="M129" s="71">
        <v>3.5099999999997335E-2</v>
      </c>
      <c r="N129" s="67">
        <v>4488413.5755540002</v>
      </c>
      <c r="O129" s="69">
        <v>103.87</v>
      </c>
      <c r="P129" s="135" t="s">
        <v>3885</v>
      </c>
      <c r="Q129" s="67">
        <v>4662.1149234240002</v>
      </c>
      <c r="R129" s="68">
        <v>1.4180998251405175E-2</v>
      </c>
      <c r="S129" s="68">
        <f t="shared" si="1"/>
        <v>2.0999754754645367E-3</v>
      </c>
      <c r="T129" s="68">
        <f>Q129/'סכום נכסי הקרן'!$C$41</f>
        <v>7.4397492551141488E-5</v>
      </c>
    </row>
    <row r="130" spans="1:20">
      <c r="A130" s="61" t="s">
        <v>581</v>
      </c>
      <c r="B130" s="58" t="s">
        <v>582</v>
      </c>
      <c r="C130" s="70" t="s">
        <v>125</v>
      </c>
      <c r="D130" s="70" t="s">
        <v>27</v>
      </c>
      <c r="E130" s="58" t="s">
        <v>576</v>
      </c>
      <c r="F130" s="70" t="s">
        <v>577</v>
      </c>
      <c r="G130" s="58" t="s">
        <v>578</v>
      </c>
      <c r="H130" s="58" t="s">
        <v>135</v>
      </c>
      <c r="I130" s="135" t="s">
        <v>3885</v>
      </c>
      <c r="J130" s="67">
        <v>0.99000000000030175</v>
      </c>
      <c r="K130" s="70" t="s">
        <v>137</v>
      </c>
      <c r="L130" s="71">
        <v>1.2199999999999999E-2</v>
      </c>
      <c r="M130" s="71">
        <v>2.8300000000003652E-2</v>
      </c>
      <c r="N130" s="67">
        <v>1147919.699973</v>
      </c>
      <c r="O130" s="69">
        <v>109.7</v>
      </c>
      <c r="P130" s="135" t="s">
        <v>3885</v>
      </c>
      <c r="Q130" s="67">
        <v>1259.267859738</v>
      </c>
      <c r="R130" s="68">
        <v>2.4954776086369567E-3</v>
      </c>
      <c r="S130" s="68">
        <f t="shared" si="1"/>
        <v>5.6721716772875348E-4</v>
      </c>
      <c r="T130" s="68">
        <f>Q130/'סכום נכסי הקרן'!$C$41</f>
        <v>2.0095251351278055E-5</v>
      </c>
    </row>
    <row r="131" spans="1:20">
      <c r="A131" s="61" t="s">
        <v>583</v>
      </c>
      <c r="B131" s="58" t="s">
        <v>584</v>
      </c>
      <c r="C131" s="70" t="s">
        <v>125</v>
      </c>
      <c r="D131" s="70" t="s">
        <v>27</v>
      </c>
      <c r="E131" s="58" t="s">
        <v>576</v>
      </c>
      <c r="F131" s="70" t="s">
        <v>577</v>
      </c>
      <c r="G131" s="58" t="s">
        <v>578</v>
      </c>
      <c r="H131" s="58" t="s">
        <v>135</v>
      </c>
      <c r="I131" s="135" t="s">
        <v>3885</v>
      </c>
      <c r="J131" s="67">
        <v>4.8600000000004773</v>
      </c>
      <c r="K131" s="70" t="s">
        <v>137</v>
      </c>
      <c r="L131" s="71">
        <v>1.09E-2</v>
      </c>
      <c r="M131" s="71">
        <v>3.650000000000523E-2</v>
      </c>
      <c r="N131" s="67">
        <v>3833009.62</v>
      </c>
      <c r="O131" s="69">
        <v>97.27</v>
      </c>
      <c r="P131" s="135" t="s">
        <v>3885</v>
      </c>
      <c r="Q131" s="67">
        <v>3728.3684689770002</v>
      </c>
      <c r="R131" s="68">
        <v>6.8606355155576559E-3</v>
      </c>
      <c r="S131" s="68">
        <f t="shared" si="1"/>
        <v>1.6793842444786306E-3</v>
      </c>
      <c r="T131" s="68">
        <f>Q131/'סכום נכסי הקרן'!$C$41</f>
        <v>5.9496874263002902E-5</v>
      </c>
    </row>
    <row r="132" spans="1:20">
      <c r="A132" s="61" t="s">
        <v>585</v>
      </c>
      <c r="B132" s="58" t="s">
        <v>586</v>
      </c>
      <c r="C132" s="70" t="s">
        <v>125</v>
      </c>
      <c r="D132" s="70" t="s">
        <v>27</v>
      </c>
      <c r="E132" s="58" t="s">
        <v>576</v>
      </c>
      <c r="F132" s="70" t="s">
        <v>577</v>
      </c>
      <c r="G132" s="58" t="s">
        <v>578</v>
      </c>
      <c r="H132" s="58" t="s">
        <v>135</v>
      </c>
      <c r="I132" s="135" t="s">
        <v>3885</v>
      </c>
      <c r="J132" s="67">
        <v>5.8099999999998717</v>
      </c>
      <c r="K132" s="70" t="s">
        <v>137</v>
      </c>
      <c r="L132" s="71">
        <v>1.54E-2</v>
      </c>
      <c r="M132" s="71">
        <v>3.8400000000000371E-2</v>
      </c>
      <c r="N132" s="67">
        <v>3426482.5536130001</v>
      </c>
      <c r="O132" s="69">
        <v>95.41</v>
      </c>
      <c r="P132" s="135" t="s">
        <v>3885</v>
      </c>
      <c r="Q132" s="67">
        <v>3269.2069623819998</v>
      </c>
      <c r="R132" s="68">
        <v>9.7899501531800003E-3</v>
      </c>
      <c r="S132" s="68">
        <f t="shared" si="1"/>
        <v>1.4725622508202909E-3</v>
      </c>
      <c r="T132" s="68">
        <f>Q132/'סכום נכסי הקרן'!$C$41</f>
        <v>5.2169627867801656E-5</v>
      </c>
    </row>
    <row r="133" spans="1:20">
      <c r="A133" s="61" t="s">
        <v>587</v>
      </c>
      <c r="B133" s="58" t="s">
        <v>588</v>
      </c>
      <c r="C133" s="70" t="s">
        <v>125</v>
      </c>
      <c r="D133" s="70" t="s">
        <v>27</v>
      </c>
      <c r="E133" s="58" t="s">
        <v>589</v>
      </c>
      <c r="F133" s="70" t="s">
        <v>590</v>
      </c>
      <c r="G133" s="58" t="s">
        <v>591</v>
      </c>
      <c r="H133" s="58" t="s">
        <v>300</v>
      </c>
      <c r="I133" s="135" t="s">
        <v>3885</v>
      </c>
      <c r="J133" s="67">
        <v>3.9999999999998814</v>
      </c>
      <c r="K133" s="70" t="s">
        <v>137</v>
      </c>
      <c r="L133" s="71">
        <v>7.4999999999999997E-3</v>
      </c>
      <c r="M133" s="71">
        <v>3.40999999999992E-2</v>
      </c>
      <c r="N133" s="67">
        <v>17174183.135441002</v>
      </c>
      <c r="O133" s="69">
        <v>97.97</v>
      </c>
      <c r="P133" s="135" t="s">
        <v>3885</v>
      </c>
      <c r="Q133" s="67">
        <v>16825.547230935001</v>
      </c>
      <c r="R133" s="68">
        <v>1.1159610577956268E-2</v>
      </c>
      <c r="S133" s="68">
        <f t="shared" si="1"/>
        <v>7.5787999924042913E-3</v>
      </c>
      <c r="T133" s="68">
        <f>Q133/'סכום נכסי הקרן'!$C$41</f>
        <v>2.6850014324894018E-4</v>
      </c>
    </row>
    <row r="134" spans="1:20">
      <c r="A134" s="61" t="s">
        <v>592</v>
      </c>
      <c r="B134" s="58" t="s">
        <v>593</v>
      </c>
      <c r="C134" s="70" t="s">
        <v>125</v>
      </c>
      <c r="D134" s="70" t="s">
        <v>27</v>
      </c>
      <c r="E134" s="58" t="s">
        <v>589</v>
      </c>
      <c r="F134" s="70" t="s">
        <v>590</v>
      </c>
      <c r="G134" s="58" t="s">
        <v>591</v>
      </c>
      <c r="H134" s="58" t="s">
        <v>300</v>
      </c>
      <c r="I134" s="135" t="s">
        <v>3885</v>
      </c>
      <c r="J134" s="67">
        <v>6.1100000000004089</v>
      </c>
      <c r="K134" s="70" t="s">
        <v>137</v>
      </c>
      <c r="L134" s="71">
        <v>4.0800000000000003E-2</v>
      </c>
      <c r="M134" s="71">
        <v>3.8900000000002842E-2</v>
      </c>
      <c r="N134" s="67">
        <v>4250270.0416000001</v>
      </c>
      <c r="O134" s="69">
        <v>101.94</v>
      </c>
      <c r="P134" s="135" t="s">
        <v>3885</v>
      </c>
      <c r="Q134" s="67">
        <v>4332.7253012929996</v>
      </c>
      <c r="R134" s="68">
        <v>1.2143628690285714E-2</v>
      </c>
      <c r="S134" s="68">
        <f t="shared" si="1"/>
        <v>1.951607162003997E-3</v>
      </c>
      <c r="T134" s="68">
        <f>Q134/'סכום נכסי הקרן'!$C$41</f>
        <v>6.914113092955437E-5</v>
      </c>
    </row>
    <row r="135" spans="1:20">
      <c r="A135" s="61" t="s">
        <v>594</v>
      </c>
      <c r="B135" s="58" t="s">
        <v>595</v>
      </c>
      <c r="C135" s="70" t="s">
        <v>125</v>
      </c>
      <c r="D135" s="70" t="s">
        <v>27</v>
      </c>
      <c r="E135" s="58" t="s">
        <v>596</v>
      </c>
      <c r="F135" s="70" t="s">
        <v>577</v>
      </c>
      <c r="G135" s="58" t="s">
        <v>578</v>
      </c>
      <c r="H135" s="58" t="s">
        <v>135</v>
      </c>
      <c r="I135" s="135" t="s">
        <v>3885</v>
      </c>
      <c r="J135" s="67">
        <v>3.0700000000000607</v>
      </c>
      <c r="K135" s="70" t="s">
        <v>137</v>
      </c>
      <c r="L135" s="71">
        <v>1.3300000000000001E-2</v>
      </c>
      <c r="M135" s="71">
        <v>2.9700000000001073E-2</v>
      </c>
      <c r="N135" s="67">
        <v>4029959.0143999998</v>
      </c>
      <c r="O135" s="69">
        <v>106.5</v>
      </c>
      <c r="P135" s="135" t="s">
        <v>3885</v>
      </c>
      <c r="Q135" s="67">
        <v>4291.9065274820005</v>
      </c>
      <c r="R135" s="68">
        <v>1.0029763599800895E-2</v>
      </c>
      <c r="S135" s="68">
        <f t="shared" si="1"/>
        <v>1.9332209949211234E-3</v>
      </c>
      <c r="T135" s="68">
        <f>Q135/'סכום נכסי הקרן'!$C$41</f>
        <v>6.8489749642213608E-5</v>
      </c>
    </row>
    <row r="136" spans="1:20">
      <c r="A136" s="61" t="s">
        <v>597</v>
      </c>
      <c r="B136" s="58" t="s">
        <v>598</v>
      </c>
      <c r="C136" s="70" t="s">
        <v>125</v>
      </c>
      <c r="D136" s="70" t="s">
        <v>27</v>
      </c>
      <c r="E136" s="58" t="s">
        <v>599</v>
      </c>
      <c r="F136" s="70" t="s">
        <v>321</v>
      </c>
      <c r="G136" s="58" t="s">
        <v>591</v>
      </c>
      <c r="H136" s="58" t="s">
        <v>300</v>
      </c>
      <c r="I136" s="135" t="s">
        <v>3885</v>
      </c>
      <c r="J136" s="67">
        <v>3.4999999999978604</v>
      </c>
      <c r="K136" s="70" t="s">
        <v>137</v>
      </c>
      <c r="L136" s="71">
        <v>1.8000000000000002E-2</v>
      </c>
      <c r="M136" s="71">
        <v>2.7999999999978601E-2</v>
      </c>
      <c r="N136" s="67">
        <v>430047.05392699991</v>
      </c>
      <c r="O136" s="69">
        <v>108.67</v>
      </c>
      <c r="P136" s="135" t="s">
        <v>3885</v>
      </c>
      <c r="Q136" s="67">
        <v>467.33213401</v>
      </c>
      <c r="R136" s="68">
        <v>5.4524482427004692E-4</v>
      </c>
      <c r="S136" s="68">
        <f t="shared" si="1"/>
        <v>2.1050232275199822E-4</v>
      </c>
      <c r="T136" s="68">
        <f>Q136/'סכום נכסי הקרן'!$C$41</f>
        <v>7.4576323256705763E-6</v>
      </c>
    </row>
    <row r="137" spans="1:20">
      <c r="A137" s="61" t="s">
        <v>600</v>
      </c>
      <c r="B137" s="58" t="s">
        <v>601</v>
      </c>
      <c r="C137" s="70" t="s">
        <v>125</v>
      </c>
      <c r="D137" s="70" t="s">
        <v>27</v>
      </c>
      <c r="E137" s="58" t="s">
        <v>602</v>
      </c>
      <c r="F137" s="70" t="s">
        <v>321</v>
      </c>
      <c r="G137" s="58" t="s">
        <v>591</v>
      </c>
      <c r="H137" s="58" t="s">
        <v>300</v>
      </c>
      <c r="I137" s="135" t="s">
        <v>3885</v>
      </c>
      <c r="J137" s="67">
        <v>4.6600000000000721</v>
      </c>
      <c r="K137" s="70" t="s">
        <v>137</v>
      </c>
      <c r="L137" s="71">
        <v>3.6200000000000003E-2</v>
      </c>
      <c r="M137" s="71">
        <v>3.8100000000000266E-2</v>
      </c>
      <c r="N137" s="67">
        <v>13129003.147785999</v>
      </c>
      <c r="O137" s="69">
        <v>102</v>
      </c>
      <c r="P137" s="135" t="s">
        <v>3885</v>
      </c>
      <c r="Q137" s="67">
        <v>13391.583180943999</v>
      </c>
      <c r="R137" s="68">
        <v>7.501705573569062E-3</v>
      </c>
      <c r="S137" s="68">
        <f t="shared" si="1"/>
        <v>6.0320255333757644E-3</v>
      </c>
      <c r="T137" s="68">
        <f>Q137/'סכום נכסי הקרן'!$C$41</f>
        <v>2.1370134076844233E-4</v>
      </c>
    </row>
    <row r="138" spans="1:20">
      <c r="A138" s="61" t="s">
        <v>603</v>
      </c>
      <c r="B138" s="58" t="s">
        <v>604</v>
      </c>
      <c r="C138" s="70" t="s">
        <v>125</v>
      </c>
      <c r="D138" s="70" t="s">
        <v>27</v>
      </c>
      <c r="E138" s="58" t="s">
        <v>605</v>
      </c>
      <c r="F138" s="70" t="s">
        <v>606</v>
      </c>
      <c r="G138" s="58" t="s">
        <v>578</v>
      </c>
      <c r="H138" s="58" t="s">
        <v>135</v>
      </c>
      <c r="I138" s="135" t="s">
        <v>3885</v>
      </c>
      <c r="J138" s="67">
        <v>3.8999999999997539</v>
      </c>
      <c r="K138" s="70" t="s">
        <v>137</v>
      </c>
      <c r="L138" s="71">
        <v>3.2500000000000001E-2</v>
      </c>
      <c r="M138" s="71">
        <v>3.8899999999998366E-2</v>
      </c>
      <c r="N138" s="67">
        <v>6314746.1186960004</v>
      </c>
      <c r="O138" s="69">
        <v>102.69</v>
      </c>
      <c r="P138" s="135" t="s">
        <v>3885</v>
      </c>
      <c r="Q138" s="67">
        <v>6484.6126483539992</v>
      </c>
      <c r="R138" s="68">
        <v>1.3727708953686957E-2</v>
      </c>
      <c r="S138" s="68">
        <f t="shared" ref="S138:S201" si="2">IFERROR(Q138/$Q$9,0)</f>
        <v>2.9208905728624569E-3</v>
      </c>
      <c r="T138" s="68">
        <f>Q138/'סכום נכסי הקרן'!$C$41</f>
        <v>1.0348070116826648E-4</v>
      </c>
    </row>
    <row r="139" spans="1:20">
      <c r="A139" s="61" t="s">
        <v>607</v>
      </c>
      <c r="B139" s="58" t="s">
        <v>608</v>
      </c>
      <c r="C139" s="70" t="s">
        <v>125</v>
      </c>
      <c r="D139" s="70" t="s">
        <v>27</v>
      </c>
      <c r="E139" s="58" t="s">
        <v>609</v>
      </c>
      <c r="F139" s="70" t="s">
        <v>304</v>
      </c>
      <c r="G139" s="58" t="s">
        <v>610</v>
      </c>
      <c r="H139" s="58" t="s">
        <v>300</v>
      </c>
      <c r="I139" s="135" t="s">
        <v>3885</v>
      </c>
      <c r="J139" s="67">
        <v>3.3399999999999541</v>
      </c>
      <c r="K139" s="70" t="s">
        <v>137</v>
      </c>
      <c r="L139" s="71">
        <v>2.75E-2</v>
      </c>
      <c r="M139" s="71">
        <v>3.0399999999999438E-2</v>
      </c>
      <c r="N139" s="67">
        <v>8294181.6790230004</v>
      </c>
      <c r="O139" s="69">
        <v>110.65</v>
      </c>
      <c r="P139" s="135" t="s">
        <v>3885</v>
      </c>
      <c r="Q139" s="67">
        <v>9177.5123421129992</v>
      </c>
      <c r="R139" s="68">
        <v>9.3332931371618022E-3</v>
      </c>
      <c r="S139" s="68">
        <f t="shared" si="2"/>
        <v>4.1338643857487855E-3</v>
      </c>
      <c r="T139" s="68">
        <f>Q139/'סכום נכסי הקרן'!$C$41</f>
        <v>1.4645368407368718E-4</v>
      </c>
    </row>
    <row r="140" spans="1:20">
      <c r="A140" s="61" t="s">
        <v>611</v>
      </c>
      <c r="B140" s="58" t="s">
        <v>612</v>
      </c>
      <c r="C140" s="70" t="s">
        <v>125</v>
      </c>
      <c r="D140" s="70" t="s">
        <v>27</v>
      </c>
      <c r="E140" s="58" t="s">
        <v>596</v>
      </c>
      <c r="F140" s="70" t="s">
        <v>577</v>
      </c>
      <c r="G140" s="58" t="s">
        <v>613</v>
      </c>
      <c r="H140" s="58" t="s">
        <v>135</v>
      </c>
      <c r="I140" s="135" t="s">
        <v>3885</v>
      </c>
      <c r="J140" s="67">
        <v>2.200000000000045</v>
      </c>
      <c r="K140" s="70" t="s">
        <v>137</v>
      </c>
      <c r="L140" s="71">
        <v>0.04</v>
      </c>
      <c r="M140" s="71">
        <v>6.579999999999861E-2</v>
      </c>
      <c r="N140" s="67">
        <v>4197776.011767</v>
      </c>
      <c r="O140" s="69">
        <v>105.42</v>
      </c>
      <c r="P140" s="135" t="s">
        <v>3885</v>
      </c>
      <c r="Q140" s="67">
        <v>4425.2956227390005</v>
      </c>
      <c r="R140" s="68">
        <v>1.6173270992078303E-3</v>
      </c>
      <c r="S140" s="68">
        <f t="shared" si="2"/>
        <v>1.993303990157195E-3</v>
      </c>
      <c r="T140" s="68">
        <f>Q140/'סכום נכסי הקרן'!$C$41</f>
        <v>7.0618357448710531E-5</v>
      </c>
    </row>
    <row r="141" spans="1:20">
      <c r="A141" s="61" t="s">
        <v>614</v>
      </c>
      <c r="B141" s="58" t="s">
        <v>615</v>
      </c>
      <c r="C141" s="70" t="s">
        <v>125</v>
      </c>
      <c r="D141" s="70" t="s">
        <v>27</v>
      </c>
      <c r="E141" s="58" t="s">
        <v>596</v>
      </c>
      <c r="F141" s="70" t="s">
        <v>577</v>
      </c>
      <c r="G141" s="58" t="s">
        <v>613</v>
      </c>
      <c r="H141" s="58" t="s">
        <v>135</v>
      </c>
      <c r="I141" s="135" t="s">
        <v>3885</v>
      </c>
      <c r="J141" s="67">
        <v>2.8900000000001143</v>
      </c>
      <c r="K141" s="70" t="s">
        <v>137</v>
      </c>
      <c r="L141" s="71">
        <v>3.2799999999999996E-2</v>
      </c>
      <c r="M141" s="71">
        <v>6.8800000000000944E-2</v>
      </c>
      <c r="N141" s="67">
        <v>5822167.965454</v>
      </c>
      <c r="O141" s="69">
        <v>102.18</v>
      </c>
      <c r="P141" s="135" t="s">
        <v>3885</v>
      </c>
      <c r="Q141" s="67">
        <v>5949.0912414880004</v>
      </c>
      <c r="R141" s="68">
        <v>4.1577387323105397E-3</v>
      </c>
      <c r="S141" s="68">
        <f t="shared" si="2"/>
        <v>2.6796734773003993E-3</v>
      </c>
      <c r="T141" s="68">
        <f>Q141/'סכום נכסי הקרן'!$C$41</f>
        <v>9.4934912286462339E-5</v>
      </c>
    </row>
    <row r="142" spans="1:20">
      <c r="A142" s="61" t="s">
        <v>616</v>
      </c>
      <c r="B142" s="58" t="s">
        <v>617</v>
      </c>
      <c r="C142" s="70" t="s">
        <v>125</v>
      </c>
      <c r="D142" s="70" t="s">
        <v>27</v>
      </c>
      <c r="E142" s="58" t="s">
        <v>596</v>
      </c>
      <c r="F142" s="70" t="s">
        <v>577</v>
      </c>
      <c r="G142" s="58" t="s">
        <v>613</v>
      </c>
      <c r="H142" s="58" t="s">
        <v>135</v>
      </c>
      <c r="I142" s="135" t="s">
        <v>3885</v>
      </c>
      <c r="J142" s="67">
        <v>4.7300000000009446</v>
      </c>
      <c r="K142" s="70" t="s">
        <v>137</v>
      </c>
      <c r="L142" s="71">
        <v>1.7899999999999999E-2</v>
      </c>
      <c r="M142" s="71">
        <v>6.5000000000014144E-2</v>
      </c>
      <c r="N142" s="67">
        <v>1981659.1089329999</v>
      </c>
      <c r="O142" s="69">
        <v>89.15</v>
      </c>
      <c r="P142" s="135" t="s">
        <v>3885</v>
      </c>
      <c r="Q142" s="67">
        <v>1766.6491023210001</v>
      </c>
      <c r="R142" s="68">
        <v>2.5381239429253556E-3</v>
      </c>
      <c r="S142" s="68">
        <f t="shared" si="2"/>
        <v>7.9575897410543892E-4</v>
      </c>
      <c r="T142" s="68">
        <f>Q142/'סכום נכסי הקרן'!$C$41</f>
        <v>2.8191982735139879E-5</v>
      </c>
    </row>
    <row r="143" spans="1:20">
      <c r="A143" s="61" t="s">
        <v>618</v>
      </c>
      <c r="B143" s="58" t="s">
        <v>619</v>
      </c>
      <c r="C143" s="70" t="s">
        <v>125</v>
      </c>
      <c r="D143" s="70" t="s">
        <v>27</v>
      </c>
      <c r="E143" s="58" t="s">
        <v>599</v>
      </c>
      <c r="F143" s="70" t="s">
        <v>321</v>
      </c>
      <c r="G143" s="58" t="s">
        <v>610</v>
      </c>
      <c r="H143" s="58" t="s">
        <v>300</v>
      </c>
      <c r="I143" s="135" t="s">
        <v>3885</v>
      </c>
      <c r="J143" s="67">
        <v>2.7100000000000497</v>
      </c>
      <c r="K143" s="70" t="s">
        <v>137</v>
      </c>
      <c r="L143" s="71">
        <v>3.3000000000000002E-2</v>
      </c>
      <c r="M143" s="71">
        <v>4.2000000000000683E-2</v>
      </c>
      <c r="N143" s="67">
        <v>8026295.8663109997</v>
      </c>
      <c r="O143" s="69">
        <v>108.69</v>
      </c>
      <c r="P143" s="135" t="s">
        <v>3885</v>
      </c>
      <c r="Q143" s="67">
        <v>8723.7809747669999</v>
      </c>
      <c r="R143" s="68">
        <v>1.3381078202918754E-2</v>
      </c>
      <c r="S143" s="68">
        <f t="shared" si="2"/>
        <v>3.9294883119012089E-3</v>
      </c>
      <c r="T143" s="68">
        <f>Q143/'סכום נכסי הקרן'!$C$41</f>
        <v>1.3921309121469531E-4</v>
      </c>
    </row>
    <row r="144" spans="1:20">
      <c r="A144" s="61" t="s">
        <v>620</v>
      </c>
      <c r="B144" s="58" t="s">
        <v>621</v>
      </c>
      <c r="C144" s="70" t="s">
        <v>125</v>
      </c>
      <c r="D144" s="70" t="s">
        <v>27</v>
      </c>
      <c r="E144" s="58" t="s">
        <v>599</v>
      </c>
      <c r="F144" s="70" t="s">
        <v>321</v>
      </c>
      <c r="G144" s="58" t="s">
        <v>610</v>
      </c>
      <c r="H144" s="58" t="s">
        <v>300</v>
      </c>
      <c r="I144" s="135" t="s">
        <v>3885</v>
      </c>
      <c r="J144" s="67">
        <v>2.8200000000005718</v>
      </c>
      <c r="K144" s="70" t="s">
        <v>137</v>
      </c>
      <c r="L144" s="71">
        <v>3.6499999999999998E-2</v>
      </c>
      <c r="M144" s="71">
        <v>4.3300000000008242E-2</v>
      </c>
      <c r="N144" s="67">
        <v>2890941.8757210006</v>
      </c>
      <c r="O144" s="69">
        <v>101.64</v>
      </c>
      <c r="P144" s="135" t="s">
        <v>3885</v>
      </c>
      <c r="Q144" s="67">
        <v>2938.353319326</v>
      </c>
      <c r="R144" s="68">
        <v>8.8662880320217151E-3</v>
      </c>
      <c r="S144" s="68">
        <f t="shared" si="2"/>
        <v>1.3235344924321672E-3</v>
      </c>
      <c r="T144" s="68">
        <f>Q144/'סכום נכסי הקרן'!$C$41</f>
        <v>4.6889903569049495E-5</v>
      </c>
    </row>
    <row r="145" spans="1:20">
      <c r="A145" s="61" t="s">
        <v>622</v>
      </c>
      <c r="B145" s="58" t="s">
        <v>623</v>
      </c>
      <c r="C145" s="70" t="s">
        <v>125</v>
      </c>
      <c r="D145" s="70" t="s">
        <v>27</v>
      </c>
      <c r="E145" s="58" t="s">
        <v>624</v>
      </c>
      <c r="F145" s="70" t="s">
        <v>321</v>
      </c>
      <c r="G145" s="58" t="s">
        <v>610</v>
      </c>
      <c r="H145" s="58" t="s">
        <v>300</v>
      </c>
      <c r="I145" s="135" t="s">
        <v>3885</v>
      </c>
      <c r="J145" s="67">
        <v>1.999999999999875</v>
      </c>
      <c r="K145" s="70" t="s">
        <v>137</v>
      </c>
      <c r="L145" s="71">
        <v>1E-3</v>
      </c>
      <c r="M145" s="71">
        <v>2.599999999999875E-2</v>
      </c>
      <c r="N145" s="67">
        <v>7531728.5296</v>
      </c>
      <c r="O145" s="69">
        <v>106.05</v>
      </c>
      <c r="P145" s="135" t="s">
        <v>3885</v>
      </c>
      <c r="Q145" s="67">
        <v>7987.3981628849988</v>
      </c>
      <c r="R145" s="68">
        <v>1.3299656600801681E-2</v>
      </c>
      <c r="S145" s="68">
        <f t="shared" si="2"/>
        <v>3.5977963929104814E-3</v>
      </c>
      <c r="T145" s="68">
        <f>Q145/'סכום נכסי הקרן'!$C$41</f>
        <v>1.2746197918471903E-4</v>
      </c>
    </row>
    <row r="146" spans="1:20">
      <c r="A146" s="61" t="s">
        <v>625</v>
      </c>
      <c r="B146" s="58" t="s">
        <v>626</v>
      </c>
      <c r="C146" s="70" t="s">
        <v>125</v>
      </c>
      <c r="D146" s="70" t="s">
        <v>27</v>
      </c>
      <c r="E146" s="58" t="s">
        <v>624</v>
      </c>
      <c r="F146" s="70" t="s">
        <v>321</v>
      </c>
      <c r="G146" s="58" t="s">
        <v>610</v>
      </c>
      <c r="H146" s="58" t="s">
        <v>300</v>
      </c>
      <c r="I146" s="135" t="s">
        <v>3885</v>
      </c>
      <c r="J146" s="67">
        <v>4.7200000000004971</v>
      </c>
      <c r="K146" s="70" t="s">
        <v>137</v>
      </c>
      <c r="L146" s="71">
        <v>3.0000000000000001E-3</v>
      </c>
      <c r="M146" s="71">
        <v>3.6000000000004972E-2</v>
      </c>
      <c r="N146" s="67">
        <v>4247408.2415819997</v>
      </c>
      <c r="O146" s="69">
        <v>94.75</v>
      </c>
      <c r="P146" s="135" t="s">
        <v>3885</v>
      </c>
      <c r="Q146" s="67">
        <v>4024.4193586000001</v>
      </c>
      <c r="R146" s="68">
        <v>1.0428359469037108E-2</v>
      </c>
      <c r="S146" s="68">
        <f t="shared" si="2"/>
        <v>1.812735656425628E-3</v>
      </c>
      <c r="T146" s="68">
        <f>Q146/'סכום נכסי הקרן'!$C$41</f>
        <v>6.4221220234146357E-5</v>
      </c>
    </row>
    <row r="147" spans="1:20">
      <c r="A147" s="61" t="s">
        <v>627</v>
      </c>
      <c r="B147" s="58" t="s">
        <v>628</v>
      </c>
      <c r="C147" s="70" t="s">
        <v>125</v>
      </c>
      <c r="D147" s="70" t="s">
        <v>27</v>
      </c>
      <c r="E147" s="58" t="s">
        <v>624</v>
      </c>
      <c r="F147" s="70" t="s">
        <v>321</v>
      </c>
      <c r="G147" s="58" t="s">
        <v>610</v>
      </c>
      <c r="H147" s="58" t="s">
        <v>300</v>
      </c>
      <c r="I147" s="135" t="s">
        <v>3885</v>
      </c>
      <c r="J147" s="67">
        <v>3.2300000000000568</v>
      </c>
      <c r="K147" s="70" t="s">
        <v>137</v>
      </c>
      <c r="L147" s="71">
        <v>3.0000000000000001E-3</v>
      </c>
      <c r="M147" s="71">
        <v>3.3800000000001731E-2</v>
      </c>
      <c r="N147" s="67">
        <v>6169018.1871999986</v>
      </c>
      <c r="O147" s="69">
        <v>97.61</v>
      </c>
      <c r="P147" s="135" t="s">
        <v>3885</v>
      </c>
      <c r="Q147" s="67">
        <v>6021.5788188419992</v>
      </c>
      <c r="R147" s="68">
        <v>1.2129410513566651E-2</v>
      </c>
      <c r="S147" s="68">
        <f t="shared" si="2"/>
        <v>2.7123243529693841E-3</v>
      </c>
      <c r="T147" s="68">
        <f>Q147/'סכום נכסי הקרן'!$C$41</f>
        <v>9.6091660690314157E-5</v>
      </c>
    </row>
    <row r="148" spans="1:20">
      <c r="A148" s="61" t="s">
        <v>629</v>
      </c>
      <c r="B148" s="58" t="s">
        <v>630</v>
      </c>
      <c r="C148" s="70" t="s">
        <v>125</v>
      </c>
      <c r="D148" s="70" t="s">
        <v>27</v>
      </c>
      <c r="E148" s="58" t="s">
        <v>624</v>
      </c>
      <c r="F148" s="70" t="s">
        <v>321</v>
      </c>
      <c r="G148" s="58" t="s">
        <v>610</v>
      </c>
      <c r="H148" s="58" t="s">
        <v>300</v>
      </c>
      <c r="I148" s="135" t="s">
        <v>3885</v>
      </c>
      <c r="J148" s="67">
        <v>2.7400000000003706</v>
      </c>
      <c r="K148" s="70" t="s">
        <v>137</v>
      </c>
      <c r="L148" s="71">
        <v>3.0000000000000001E-3</v>
      </c>
      <c r="M148" s="71">
        <v>3.2600000000005111E-2</v>
      </c>
      <c r="N148" s="67">
        <v>2374532.0543999998</v>
      </c>
      <c r="O148" s="69">
        <v>95.51</v>
      </c>
      <c r="P148" s="135" t="s">
        <v>3885</v>
      </c>
      <c r="Q148" s="67">
        <v>2267.9155102340001</v>
      </c>
      <c r="R148" s="68">
        <v>6.6563845328399627E-3</v>
      </c>
      <c r="S148" s="68">
        <f t="shared" si="2"/>
        <v>1.0215464505150523E-3</v>
      </c>
      <c r="T148" s="68">
        <f>Q148/'סכום נכסי הקרן'!$C$41</f>
        <v>3.6191134292188107E-5</v>
      </c>
    </row>
    <row r="149" spans="1:20">
      <c r="A149" s="61" t="s">
        <v>631</v>
      </c>
      <c r="B149" s="58" t="s">
        <v>632</v>
      </c>
      <c r="C149" s="70" t="s">
        <v>125</v>
      </c>
      <c r="D149" s="70" t="s">
        <v>27</v>
      </c>
      <c r="E149" s="58" t="s">
        <v>633</v>
      </c>
      <c r="F149" s="70" t="s">
        <v>321</v>
      </c>
      <c r="G149" s="58" t="s">
        <v>634</v>
      </c>
      <c r="H149" s="135" t="s">
        <v>3885</v>
      </c>
      <c r="I149" s="135" t="s">
        <v>3885</v>
      </c>
      <c r="J149" s="67">
        <v>2.9899999999999434</v>
      </c>
      <c r="K149" s="70" t="s">
        <v>137</v>
      </c>
      <c r="L149" s="71">
        <v>1.9E-2</v>
      </c>
      <c r="M149" s="71">
        <v>3.3499999999997906E-2</v>
      </c>
      <c r="N149" s="67">
        <v>5322120.32</v>
      </c>
      <c r="O149" s="69">
        <v>103</v>
      </c>
      <c r="P149" s="135" t="s">
        <v>3885</v>
      </c>
      <c r="Q149" s="67">
        <v>5481.7837578689996</v>
      </c>
      <c r="R149" s="68">
        <v>9.935745760132569E-3</v>
      </c>
      <c r="S149" s="68">
        <f t="shared" si="2"/>
        <v>2.4691822579247461E-3</v>
      </c>
      <c r="T149" s="68">
        <f>Q149/'סכום נכסי הקרן'!$C$41</f>
        <v>8.7477673328889907E-5</v>
      </c>
    </row>
    <row r="150" spans="1:20">
      <c r="A150" s="61" t="s">
        <v>635</v>
      </c>
      <c r="B150" s="58" t="s">
        <v>636</v>
      </c>
      <c r="C150" s="70" t="s">
        <v>125</v>
      </c>
      <c r="D150" s="70" t="s">
        <v>27</v>
      </c>
      <c r="E150" s="58" t="s">
        <v>637</v>
      </c>
      <c r="F150" s="70" t="s">
        <v>304</v>
      </c>
      <c r="G150" s="58" t="s">
        <v>634</v>
      </c>
      <c r="H150" s="135" t="s">
        <v>3885</v>
      </c>
      <c r="I150" s="135" t="s">
        <v>3885</v>
      </c>
      <c r="J150" s="67">
        <v>2.100000000000406</v>
      </c>
      <c r="K150" s="70" t="s">
        <v>137</v>
      </c>
      <c r="L150" s="71">
        <v>1.6399999999999998E-2</v>
      </c>
      <c r="M150" s="71">
        <v>3.0300000000006905E-2</v>
      </c>
      <c r="N150" s="67">
        <v>1131428.784491</v>
      </c>
      <c r="O150" s="69">
        <v>108.85</v>
      </c>
      <c r="P150" s="135" t="s">
        <v>3885</v>
      </c>
      <c r="Q150" s="67">
        <v>1231.5601858049999</v>
      </c>
      <c r="R150" s="68">
        <v>4.4782152994076027E-3</v>
      </c>
      <c r="S150" s="68">
        <f t="shared" si="2"/>
        <v>5.5473668693898888E-4</v>
      </c>
      <c r="T150" s="68">
        <f>Q150/'סכום נכסי הקרן'!$C$41</f>
        <v>1.9653095484488337E-5</v>
      </c>
    </row>
    <row r="151" spans="1:20">
      <c r="A151" s="61" t="s">
        <v>638</v>
      </c>
      <c r="B151" s="58" t="s">
        <v>639</v>
      </c>
      <c r="C151" s="70" t="s">
        <v>125</v>
      </c>
      <c r="D151" s="70" t="s">
        <v>27</v>
      </c>
      <c r="E151" s="58" t="s">
        <v>640</v>
      </c>
      <c r="F151" s="70" t="s">
        <v>641</v>
      </c>
      <c r="G151" s="58" t="s">
        <v>634</v>
      </c>
      <c r="H151" s="135" t="s">
        <v>3885</v>
      </c>
      <c r="I151" s="135" t="s">
        <v>3885</v>
      </c>
      <c r="J151" s="67">
        <v>3.0199999999999712</v>
      </c>
      <c r="K151" s="70" t="s">
        <v>137</v>
      </c>
      <c r="L151" s="71">
        <v>1.4800000000000001E-2</v>
      </c>
      <c r="M151" s="71">
        <v>3.5099999999999347E-2</v>
      </c>
      <c r="N151" s="67">
        <v>9546618.3103379998</v>
      </c>
      <c r="O151" s="69">
        <v>102.99</v>
      </c>
      <c r="P151" s="135" t="s">
        <v>3885</v>
      </c>
      <c r="Q151" s="67">
        <v>9832.0626852639998</v>
      </c>
      <c r="R151" s="68">
        <v>1.1752805619434675E-2</v>
      </c>
      <c r="S151" s="68">
        <f t="shared" si="2"/>
        <v>4.4286961714621442E-3</v>
      </c>
      <c r="T151" s="68">
        <f>Q151/'סכום נכסי הקרן'!$C$41</f>
        <v>1.5689892300039285E-4</v>
      </c>
    </row>
    <row r="152" spans="1:20">
      <c r="A152" s="61" t="s">
        <v>642</v>
      </c>
      <c r="B152" s="58" t="s">
        <v>643</v>
      </c>
      <c r="C152" s="70" t="s">
        <v>125</v>
      </c>
      <c r="D152" s="70" t="s">
        <v>27</v>
      </c>
      <c r="E152" s="58">
        <v>1154</v>
      </c>
      <c r="F152" s="70" t="s">
        <v>527</v>
      </c>
      <c r="G152" s="58" t="s">
        <v>634</v>
      </c>
      <c r="H152" s="135" t="s">
        <v>3885</v>
      </c>
      <c r="I152" s="135" t="s">
        <v>3885</v>
      </c>
      <c r="J152" s="67">
        <v>1</v>
      </c>
      <c r="K152" s="70" t="s">
        <v>137</v>
      </c>
      <c r="L152" s="117">
        <v>6.8000000000000005E-2</v>
      </c>
      <c r="M152" s="71">
        <v>0</v>
      </c>
      <c r="N152" s="67">
        <v>2078125.668026</v>
      </c>
      <c r="O152" s="69">
        <v>22.77</v>
      </c>
      <c r="P152" s="135" t="s">
        <v>3885</v>
      </c>
      <c r="Q152" s="67">
        <v>473.189228759</v>
      </c>
      <c r="R152" s="68">
        <v>4.5759050232251674E-3</v>
      </c>
      <c r="S152" s="68">
        <f t="shared" si="2"/>
        <v>2.1314055787326777E-4</v>
      </c>
      <c r="T152" s="68">
        <f>Q152/'סכום נכסי הקרן'!$C$41</f>
        <v>7.5510991685342499E-6</v>
      </c>
    </row>
    <row r="153" spans="1:20">
      <c r="A153" s="137" t="s">
        <v>3885</v>
      </c>
      <c r="B153" s="135" t="s">
        <v>3885</v>
      </c>
      <c r="C153" s="135" t="s">
        <v>3885</v>
      </c>
      <c r="D153" s="135" t="s">
        <v>3885</v>
      </c>
      <c r="E153" s="135" t="s">
        <v>3885</v>
      </c>
      <c r="F153" s="135" t="s">
        <v>3885</v>
      </c>
      <c r="G153" s="135" t="s">
        <v>3885</v>
      </c>
      <c r="H153" s="135" t="s">
        <v>3885</v>
      </c>
      <c r="I153" s="135" t="s">
        <v>3885</v>
      </c>
      <c r="J153" s="135" t="s">
        <v>3885</v>
      </c>
      <c r="K153" s="135" t="s">
        <v>3885</v>
      </c>
      <c r="L153" s="135" t="s">
        <v>3885</v>
      </c>
      <c r="M153" s="135" t="s">
        <v>3885</v>
      </c>
      <c r="N153" s="135" t="s">
        <v>3885</v>
      </c>
      <c r="O153" s="135" t="s">
        <v>3885</v>
      </c>
      <c r="P153" s="135" t="s">
        <v>3885</v>
      </c>
      <c r="Q153" s="135" t="s">
        <v>3885</v>
      </c>
      <c r="R153" s="135" t="s">
        <v>3885</v>
      </c>
      <c r="S153" s="135" t="s">
        <v>3885</v>
      </c>
      <c r="T153" s="135" t="s">
        <v>3885</v>
      </c>
    </row>
    <row r="154" spans="1:20">
      <c r="A154" s="74" t="s">
        <v>50</v>
      </c>
      <c r="B154" s="134" t="s">
        <v>3885</v>
      </c>
      <c r="C154" s="134" t="s">
        <v>3885</v>
      </c>
      <c r="D154" s="134" t="s">
        <v>3885</v>
      </c>
      <c r="E154" s="134" t="s">
        <v>3885</v>
      </c>
      <c r="F154" s="134" t="s">
        <v>3885</v>
      </c>
      <c r="G154" s="134" t="s">
        <v>3885</v>
      </c>
      <c r="H154" s="134" t="s">
        <v>3885</v>
      </c>
      <c r="I154" s="134" t="s">
        <v>3885</v>
      </c>
      <c r="J154" s="64">
        <v>3.9783301734791205</v>
      </c>
      <c r="K154" s="134" t="s">
        <v>3885</v>
      </c>
      <c r="L154" s="134" t="s">
        <v>3885</v>
      </c>
      <c r="M154" s="76">
        <v>5.3107023699211636E-2</v>
      </c>
      <c r="N154" s="134" t="s">
        <v>3885</v>
      </c>
      <c r="O154" s="134" t="s">
        <v>3885</v>
      </c>
      <c r="P154" s="64">
        <f>SUM(P155:P213)</f>
        <v>1866.3908099389998</v>
      </c>
      <c r="Q154" s="64">
        <v>192333.086738749</v>
      </c>
      <c r="R154" s="134" t="s">
        <v>3885</v>
      </c>
      <c r="S154" s="65">
        <f t="shared" si="2"/>
        <v>8.6633378178316914E-2</v>
      </c>
      <c r="T154" s="65">
        <f>Q154/'סכום נכסי הקרן'!$C$41</f>
        <v>3.069229228153622E-3</v>
      </c>
    </row>
    <row r="155" spans="1:20">
      <c r="A155" s="61" t="s">
        <v>644</v>
      </c>
      <c r="B155" s="58" t="s">
        <v>645</v>
      </c>
      <c r="C155" s="70" t="s">
        <v>125</v>
      </c>
      <c r="D155" s="70" t="s">
        <v>27</v>
      </c>
      <c r="E155" s="58" t="s">
        <v>646</v>
      </c>
      <c r="F155" s="70" t="s">
        <v>647</v>
      </c>
      <c r="G155" s="58" t="s">
        <v>299</v>
      </c>
      <c r="H155" s="58" t="s">
        <v>300</v>
      </c>
      <c r="I155" s="135" t="s">
        <v>3885</v>
      </c>
      <c r="J155" s="67">
        <v>0.8999996494887792</v>
      </c>
      <c r="K155" s="70" t="s">
        <v>137</v>
      </c>
      <c r="L155" s="71">
        <v>5.7000000000000002E-2</v>
      </c>
      <c r="M155" s="71">
        <v>4.6100030952424306E-2</v>
      </c>
      <c r="N155" s="67">
        <v>0.54149499999999995</v>
      </c>
      <c r="O155" s="69">
        <v>101.48</v>
      </c>
      <c r="P155" s="135" t="s">
        <v>3885</v>
      </c>
      <c r="Q155" s="67">
        <v>5.4922999999999994E-4</v>
      </c>
      <c r="R155" s="68">
        <v>3.5059470410511405E-9</v>
      </c>
      <c r="S155" s="68">
        <f t="shared" si="2"/>
        <v>2.4739191318396706E-10</v>
      </c>
      <c r="T155" s="68">
        <f>Q155/'סכום נכסי הקרן'!$C$41</f>
        <v>8.7645490308620744E-12</v>
      </c>
    </row>
    <row r="156" spans="1:20">
      <c r="A156" s="61" t="s">
        <v>648</v>
      </c>
      <c r="B156" s="58" t="s">
        <v>649</v>
      </c>
      <c r="C156" s="70" t="s">
        <v>125</v>
      </c>
      <c r="D156" s="70" t="s">
        <v>27</v>
      </c>
      <c r="E156" s="58" t="s">
        <v>356</v>
      </c>
      <c r="F156" s="70" t="s">
        <v>321</v>
      </c>
      <c r="G156" s="58" t="s">
        <v>342</v>
      </c>
      <c r="H156" s="58" t="s">
        <v>300</v>
      </c>
      <c r="I156" s="135" t="s">
        <v>3885</v>
      </c>
      <c r="J156" s="67">
        <v>5.6499999999998334</v>
      </c>
      <c r="K156" s="70" t="s">
        <v>137</v>
      </c>
      <c r="L156" s="71">
        <v>2.5499999999999998E-2</v>
      </c>
      <c r="M156" s="71">
        <v>5.0299999999997944E-2</v>
      </c>
      <c r="N156" s="67">
        <v>11321432.168722998</v>
      </c>
      <c r="O156" s="69">
        <v>87.22</v>
      </c>
      <c r="P156" s="135" t="s">
        <v>3885</v>
      </c>
      <c r="Q156" s="67">
        <v>9875.3550723010012</v>
      </c>
      <c r="R156" s="68">
        <v>8.3070263647262391E-3</v>
      </c>
      <c r="S156" s="68">
        <f t="shared" si="2"/>
        <v>4.4481965382581765E-3</v>
      </c>
      <c r="T156" s="68">
        <f>Q156/'סכום נכסי הקרן'!$C$41</f>
        <v>1.5758977792246348E-4</v>
      </c>
    </row>
    <row r="157" spans="1:20">
      <c r="A157" s="61" t="s">
        <v>650</v>
      </c>
      <c r="B157" s="58" t="s">
        <v>651</v>
      </c>
      <c r="C157" s="70" t="s">
        <v>125</v>
      </c>
      <c r="D157" s="70" t="s">
        <v>27</v>
      </c>
      <c r="E157" s="58" t="s">
        <v>363</v>
      </c>
      <c r="F157" s="70" t="s">
        <v>364</v>
      </c>
      <c r="G157" s="58" t="s">
        <v>334</v>
      </c>
      <c r="H157" s="58" t="s">
        <v>135</v>
      </c>
      <c r="I157" s="135" t="s">
        <v>3885</v>
      </c>
      <c r="J157" s="67">
        <v>4.9899999999983082</v>
      </c>
      <c r="K157" s="70" t="s">
        <v>137</v>
      </c>
      <c r="L157" s="71">
        <v>1.9400000000000001E-2</v>
      </c>
      <c r="M157" s="71">
        <v>4.7099999999987867E-2</v>
      </c>
      <c r="N157" s="67">
        <v>1340431.6991999999</v>
      </c>
      <c r="O157" s="69">
        <v>87.3</v>
      </c>
      <c r="P157" s="135" t="s">
        <v>3885</v>
      </c>
      <c r="Q157" s="67">
        <v>1170.1968734019999</v>
      </c>
      <c r="R157" s="68">
        <v>2.1851556228373978E-3</v>
      </c>
      <c r="S157" s="68">
        <f t="shared" si="2"/>
        <v>5.2709655938826586E-4</v>
      </c>
      <c r="T157" s="68">
        <f>Q157/'סכום נכסי הקרן'!$C$41</f>
        <v>1.8673866818442781E-5</v>
      </c>
    </row>
    <row r="158" spans="1:20">
      <c r="A158" s="61" t="s">
        <v>652</v>
      </c>
      <c r="B158" s="58" t="s">
        <v>653</v>
      </c>
      <c r="C158" s="70" t="s">
        <v>125</v>
      </c>
      <c r="D158" s="70" t="s">
        <v>27</v>
      </c>
      <c r="E158" s="58" t="s">
        <v>654</v>
      </c>
      <c r="F158" s="70" t="s">
        <v>364</v>
      </c>
      <c r="G158" s="58" t="s">
        <v>334</v>
      </c>
      <c r="H158" s="58" t="s">
        <v>135</v>
      </c>
      <c r="I158" s="135" t="s">
        <v>3885</v>
      </c>
      <c r="J158" s="67">
        <v>5.4800000000035354</v>
      </c>
      <c r="K158" s="70" t="s">
        <v>137</v>
      </c>
      <c r="L158" s="71">
        <v>1.95E-2</v>
      </c>
      <c r="M158" s="71">
        <v>4.8600000000058069E-2</v>
      </c>
      <c r="N158" s="67">
        <v>92831.012514000002</v>
      </c>
      <c r="O158" s="69">
        <v>85.34</v>
      </c>
      <c r="P158" s="135" t="s">
        <v>3885</v>
      </c>
      <c r="Q158" s="67">
        <v>79.221982638999989</v>
      </c>
      <c r="R158" s="68">
        <v>8.4815892675222255E-5</v>
      </c>
      <c r="S158" s="68">
        <f t="shared" si="2"/>
        <v>3.5684281359884256E-5</v>
      </c>
      <c r="T158" s="68">
        <f>Q158/'סכום נכסי הקרן'!$C$41</f>
        <v>1.2642152671223703E-6</v>
      </c>
    </row>
    <row r="159" spans="1:20">
      <c r="A159" s="61" t="s">
        <v>655</v>
      </c>
      <c r="B159" s="58" t="s">
        <v>656</v>
      </c>
      <c r="C159" s="70" t="s">
        <v>125</v>
      </c>
      <c r="D159" s="70" t="s">
        <v>27</v>
      </c>
      <c r="E159" s="58" t="s">
        <v>657</v>
      </c>
      <c r="F159" s="70" t="s">
        <v>321</v>
      </c>
      <c r="G159" s="58" t="s">
        <v>342</v>
      </c>
      <c r="H159" s="58" t="s">
        <v>300</v>
      </c>
      <c r="I159" s="135" t="s">
        <v>3885</v>
      </c>
      <c r="J159" s="67">
        <v>0.80999999999997085</v>
      </c>
      <c r="K159" s="70" t="s">
        <v>137</v>
      </c>
      <c r="L159" s="71">
        <v>2.5499999999999998E-2</v>
      </c>
      <c r="M159" s="71">
        <v>4.4299999999991846E-2</v>
      </c>
      <c r="N159" s="67">
        <v>1391660.1249530003</v>
      </c>
      <c r="O159" s="69">
        <v>98.58</v>
      </c>
      <c r="P159" s="135" t="s">
        <v>3885</v>
      </c>
      <c r="Q159" s="67">
        <v>1371.8985514840001</v>
      </c>
      <c r="R159" s="68">
        <v>6.9125396125300524E-3</v>
      </c>
      <c r="S159" s="68">
        <f t="shared" si="2"/>
        <v>6.1794987044760832E-4</v>
      </c>
      <c r="T159" s="68">
        <f>Q159/'סכום נכסי הקרן'!$C$41</f>
        <v>2.1892598947344788E-5</v>
      </c>
    </row>
    <row r="160" spans="1:20">
      <c r="A160" s="61" t="s">
        <v>658</v>
      </c>
      <c r="B160" s="58" t="s">
        <v>659</v>
      </c>
      <c r="C160" s="70" t="s">
        <v>125</v>
      </c>
      <c r="D160" s="70" t="s">
        <v>27</v>
      </c>
      <c r="E160" s="58" t="s">
        <v>434</v>
      </c>
      <c r="F160" s="70" t="s">
        <v>133</v>
      </c>
      <c r="G160" s="58" t="s">
        <v>342</v>
      </c>
      <c r="H160" s="58" t="s">
        <v>300</v>
      </c>
      <c r="I160" s="135" t="s">
        <v>3885</v>
      </c>
      <c r="J160" s="67">
        <v>3.629999999999586</v>
      </c>
      <c r="K160" s="70" t="s">
        <v>137</v>
      </c>
      <c r="L160" s="71">
        <v>4.5599999999999995E-2</v>
      </c>
      <c r="M160" s="71">
        <v>5.0899999999995095E-2</v>
      </c>
      <c r="N160" s="67">
        <v>2691041.0020280005</v>
      </c>
      <c r="O160" s="69">
        <v>98.58</v>
      </c>
      <c r="P160" s="135" t="s">
        <v>3885</v>
      </c>
      <c r="Q160" s="67">
        <v>2652.8281301699999</v>
      </c>
      <c r="R160" s="68">
        <v>5.2134669506820486E-3</v>
      </c>
      <c r="S160" s="68">
        <f t="shared" si="2"/>
        <v>1.1949242147570277E-3</v>
      </c>
      <c r="T160" s="68">
        <f>Q160/'סכום נכסי הקרן'!$C$41</f>
        <v>4.2333525512672511E-5</v>
      </c>
    </row>
    <row r="161" spans="1:20">
      <c r="A161" s="61" t="s">
        <v>660</v>
      </c>
      <c r="B161" s="58" t="s">
        <v>661</v>
      </c>
      <c r="C161" s="70" t="s">
        <v>125</v>
      </c>
      <c r="D161" s="70" t="s">
        <v>27</v>
      </c>
      <c r="E161" s="58" t="s">
        <v>444</v>
      </c>
      <c r="F161" s="70" t="s">
        <v>161</v>
      </c>
      <c r="G161" s="58" t="s">
        <v>445</v>
      </c>
      <c r="H161" s="58" t="s">
        <v>135</v>
      </c>
      <c r="I161" s="135" t="s">
        <v>3885</v>
      </c>
      <c r="J161" s="67">
        <v>8.5200000000000014</v>
      </c>
      <c r="K161" s="70" t="s">
        <v>137</v>
      </c>
      <c r="L161" s="71">
        <v>2.7900000000000001E-2</v>
      </c>
      <c r="M161" s="71">
        <v>5.0100000000000006E-2</v>
      </c>
      <c r="N161" s="67">
        <v>2707474</v>
      </c>
      <c r="O161" s="69">
        <v>83.51</v>
      </c>
      <c r="P161" s="135" t="s">
        <v>3885</v>
      </c>
      <c r="Q161" s="67">
        <v>2261.0115373999997</v>
      </c>
      <c r="R161" s="68">
        <v>6.2958655008836387E-3</v>
      </c>
      <c r="S161" s="68">
        <f t="shared" si="2"/>
        <v>1.0184366658201639E-3</v>
      </c>
      <c r="T161" s="68">
        <f>Q161/'סכום נכסי הקרן'!$C$41</f>
        <v>3.6080961489516484E-5</v>
      </c>
    </row>
    <row r="162" spans="1:20">
      <c r="A162" s="61" t="s">
        <v>662</v>
      </c>
      <c r="B162" s="58" t="s">
        <v>663</v>
      </c>
      <c r="C162" s="70" t="s">
        <v>125</v>
      </c>
      <c r="D162" s="70" t="s">
        <v>27</v>
      </c>
      <c r="E162" s="58" t="s">
        <v>664</v>
      </c>
      <c r="F162" s="70" t="s">
        <v>134</v>
      </c>
      <c r="G162" s="58" t="s">
        <v>445</v>
      </c>
      <c r="H162" s="58" t="s">
        <v>135</v>
      </c>
      <c r="I162" s="135" t="s">
        <v>3885</v>
      </c>
      <c r="J162" s="67">
        <v>1.3000000000000338</v>
      </c>
      <c r="K162" s="70" t="s">
        <v>137</v>
      </c>
      <c r="L162" s="71">
        <v>6.0999999999999999E-2</v>
      </c>
      <c r="M162" s="71">
        <v>5.9899999999998392E-2</v>
      </c>
      <c r="N162" s="67">
        <v>5801730</v>
      </c>
      <c r="O162" s="69">
        <v>101.47</v>
      </c>
      <c r="P162" s="135" t="s">
        <v>3885</v>
      </c>
      <c r="Q162" s="67">
        <v>5887.0154952060011</v>
      </c>
      <c r="R162" s="68">
        <v>1.506121336413904E-2</v>
      </c>
      <c r="S162" s="68">
        <f t="shared" si="2"/>
        <v>2.6517124452463845E-3</v>
      </c>
      <c r="T162" s="68">
        <f>Q162/'סכום נכסי הקרן'!$C$41</f>
        <v>9.3944314682697184E-5</v>
      </c>
    </row>
    <row r="163" spans="1:20">
      <c r="A163" s="61" t="s">
        <v>665</v>
      </c>
      <c r="B163" s="58" t="s">
        <v>666</v>
      </c>
      <c r="C163" s="70" t="s">
        <v>125</v>
      </c>
      <c r="D163" s="70" t="s">
        <v>27</v>
      </c>
      <c r="E163" s="58" t="s">
        <v>478</v>
      </c>
      <c r="F163" s="70" t="s">
        <v>364</v>
      </c>
      <c r="G163" s="58" t="s">
        <v>445</v>
      </c>
      <c r="H163" s="58" t="s">
        <v>135</v>
      </c>
      <c r="I163" s="135" t="s">
        <v>3885</v>
      </c>
      <c r="J163" s="67">
        <v>7.0800000000008749</v>
      </c>
      <c r="K163" s="70" t="s">
        <v>137</v>
      </c>
      <c r="L163" s="71">
        <v>3.0499999999999999E-2</v>
      </c>
      <c r="M163" s="71">
        <v>5.1700000000006581E-2</v>
      </c>
      <c r="N163" s="67">
        <v>3950043.2005500002</v>
      </c>
      <c r="O163" s="69">
        <v>86.63</v>
      </c>
      <c r="P163" s="135" t="s">
        <v>3885</v>
      </c>
      <c r="Q163" s="67">
        <v>3421.9224247750003</v>
      </c>
      <c r="R163" s="68">
        <v>5.7862229349452555E-3</v>
      </c>
      <c r="S163" s="68">
        <f t="shared" si="2"/>
        <v>1.5413505005775485E-3</v>
      </c>
      <c r="T163" s="68">
        <f>Q163/'סכום נכסי הקרן'!$C$41</f>
        <v>5.4606643613325801E-5</v>
      </c>
    </row>
    <row r="164" spans="1:20">
      <c r="A164" s="61" t="s">
        <v>667</v>
      </c>
      <c r="B164" s="58" t="s">
        <v>668</v>
      </c>
      <c r="C164" s="70" t="s">
        <v>125</v>
      </c>
      <c r="D164" s="70" t="s">
        <v>27</v>
      </c>
      <c r="E164" s="58" t="s">
        <v>478</v>
      </c>
      <c r="F164" s="70" t="s">
        <v>364</v>
      </c>
      <c r="G164" s="58" t="s">
        <v>445</v>
      </c>
      <c r="H164" s="58" t="s">
        <v>135</v>
      </c>
      <c r="I164" s="135" t="s">
        <v>3885</v>
      </c>
      <c r="J164" s="67">
        <v>2.4199999999993698</v>
      </c>
      <c r="K164" s="70" t="s">
        <v>137</v>
      </c>
      <c r="L164" s="71">
        <v>2.9100000000000001E-2</v>
      </c>
      <c r="M164" s="71">
        <v>4.2699999999994798E-2</v>
      </c>
      <c r="N164" s="67">
        <v>1898732.3318129999</v>
      </c>
      <c r="O164" s="69">
        <v>96.93</v>
      </c>
      <c r="P164" s="135" t="s">
        <v>3885</v>
      </c>
      <c r="Q164" s="67">
        <v>1840.4412489479996</v>
      </c>
      <c r="R164" s="68">
        <v>3.1645538863549999E-3</v>
      </c>
      <c r="S164" s="68">
        <f t="shared" si="2"/>
        <v>8.289974722428408E-4</v>
      </c>
      <c r="T164" s="68">
        <f>Q164/'סכום נכסי הקרן'!$C$41</f>
        <v>2.9369549305073971E-5</v>
      </c>
    </row>
    <row r="165" spans="1:20">
      <c r="A165" s="61" t="s">
        <v>669</v>
      </c>
      <c r="B165" s="58" t="s">
        <v>670</v>
      </c>
      <c r="C165" s="70" t="s">
        <v>125</v>
      </c>
      <c r="D165" s="70" t="s">
        <v>27</v>
      </c>
      <c r="E165" s="58" t="s">
        <v>478</v>
      </c>
      <c r="F165" s="70" t="s">
        <v>364</v>
      </c>
      <c r="G165" s="58" t="s">
        <v>445</v>
      </c>
      <c r="H165" s="58" t="s">
        <v>135</v>
      </c>
      <c r="I165" s="135" t="s">
        <v>3885</v>
      </c>
      <c r="J165" s="67">
        <v>6.3099999999998291</v>
      </c>
      <c r="K165" s="70" t="s">
        <v>137</v>
      </c>
      <c r="L165" s="71">
        <v>3.0499999999999999E-2</v>
      </c>
      <c r="M165" s="71">
        <v>5.059999999999916E-2</v>
      </c>
      <c r="N165" s="67">
        <v>6479580.2300720001</v>
      </c>
      <c r="O165" s="69">
        <v>88.63</v>
      </c>
      <c r="P165" s="135" t="s">
        <v>3885</v>
      </c>
      <c r="Q165" s="67">
        <v>5742.8519576580002</v>
      </c>
      <c r="R165" s="68">
        <v>8.8898800818415866E-3</v>
      </c>
      <c r="S165" s="68">
        <f t="shared" si="2"/>
        <v>2.5867762739422524E-3</v>
      </c>
      <c r="T165" s="68">
        <f>Q165/'סכום נכסי הקרן'!$C$41</f>
        <v>9.1643769568078577E-5</v>
      </c>
    </row>
    <row r="166" spans="1:20">
      <c r="A166" s="61" t="s">
        <v>671</v>
      </c>
      <c r="B166" s="58" t="s">
        <v>672</v>
      </c>
      <c r="C166" s="70" t="s">
        <v>125</v>
      </c>
      <c r="D166" s="70" t="s">
        <v>27</v>
      </c>
      <c r="E166" s="58" t="s">
        <v>478</v>
      </c>
      <c r="F166" s="70" t="s">
        <v>364</v>
      </c>
      <c r="G166" s="58" t="s">
        <v>445</v>
      </c>
      <c r="H166" s="58" t="s">
        <v>135</v>
      </c>
      <c r="I166" s="135" t="s">
        <v>3885</v>
      </c>
      <c r="J166" s="67">
        <v>7.9499999999999993</v>
      </c>
      <c r="K166" s="70" t="s">
        <v>137</v>
      </c>
      <c r="L166" s="71">
        <v>2.63E-2</v>
      </c>
      <c r="M166" s="71">
        <v>5.2399999999999995E-2</v>
      </c>
      <c r="N166" s="67">
        <v>6962076</v>
      </c>
      <c r="O166" s="69">
        <v>81.86</v>
      </c>
      <c r="P166" s="135" t="s">
        <v>3885</v>
      </c>
      <c r="Q166" s="67">
        <v>5699.1554136000004</v>
      </c>
      <c r="R166" s="68">
        <v>1.0036263932696354E-2</v>
      </c>
      <c r="S166" s="68">
        <f t="shared" si="2"/>
        <v>2.5670938610477707E-3</v>
      </c>
      <c r="T166" s="68">
        <f>Q166/'סכום נכסי הקרן'!$C$41</f>
        <v>9.0946465154853579E-5</v>
      </c>
    </row>
    <row r="167" spans="1:20">
      <c r="A167" s="61" t="s">
        <v>673</v>
      </c>
      <c r="B167" s="58" t="s">
        <v>674</v>
      </c>
      <c r="C167" s="70" t="s">
        <v>125</v>
      </c>
      <c r="D167" s="70" t="s">
        <v>27</v>
      </c>
      <c r="E167" s="58" t="s">
        <v>675</v>
      </c>
      <c r="F167" s="70" t="s">
        <v>364</v>
      </c>
      <c r="G167" s="58" t="s">
        <v>441</v>
      </c>
      <c r="H167" s="58" t="s">
        <v>300</v>
      </c>
      <c r="I167" s="135" t="s">
        <v>3885</v>
      </c>
      <c r="J167" s="67">
        <v>3.729999999999424</v>
      </c>
      <c r="K167" s="70" t="s">
        <v>137</v>
      </c>
      <c r="L167" s="71">
        <v>4.7E-2</v>
      </c>
      <c r="M167" s="71">
        <v>4.5399999999995444E-2</v>
      </c>
      <c r="N167" s="67">
        <v>3558394.4</v>
      </c>
      <c r="O167" s="69">
        <v>104.73</v>
      </c>
      <c r="P167" s="135" t="s">
        <v>3885</v>
      </c>
      <c r="Q167" s="67">
        <v>3726.7065038549995</v>
      </c>
      <c r="R167" s="68">
        <v>3.9577292848403962E-3</v>
      </c>
      <c r="S167" s="68">
        <f t="shared" si="2"/>
        <v>1.6786356387375443E-3</v>
      </c>
      <c r="T167" s="68">
        <f>Q167/'סכום נכסי הקרן'!$C$41</f>
        <v>5.9470352815158909E-5</v>
      </c>
    </row>
    <row r="168" spans="1:20">
      <c r="A168" s="61" t="s">
        <v>676</v>
      </c>
      <c r="B168" s="58" t="s">
        <v>677</v>
      </c>
      <c r="C168" s="70" t="s">
        <v>125</v>
      </c>
      <c r="D168" s="70" t="s">
        <v>27</v>
      </c>
      <c r="E168" s="58" t="s">
        <v>485</v>
      </c>
      <c r="F168" s="70" t="s">
        <v>364</v>
      </c>
      <c r="G168" s="58" t="s">
        <v>445</v>
      </c>
      <c r="H168" s="58" t="s">
        <v>135</v>
      </c>
      <c r="I168" s="135" t="s">
        <v>3885</v>
      </c>
      <c r="J168" s="67">
        <v>5.719999999999696</v>
      </c>
      <c r="K168" s="70" t="s">
        <v>137</v>
      </c>
      <c r="L168" s="71">
        <v>2.64E-2</v>
      </c>
      <c r="M168" s="71">
        <v>4.9499999999997053E-2</v>
      </c>
      <c r="N168" s="67">
        <v>10715611.817524999</v>
      </c>
      <c r="O168" s="69">
        <v>88.65</v>
      </c>
      <c r="P168" s="135" t="s">
        <v>3885</v>
      </c>
      <c r="Q168" s="67">
        <v>9499.3898765039994</v>
      </c>
      <c r="R168" s="68">
        <v>6.5491954030083488E-3</v>
      </c>
      <c r="S168" s="68">
        <f t="shared" si="2"/>
        <v>4.2788489988324256E-3</v>
      </c>
      <c r="T168" s="68">
        <f>Q168/'סכום נכסי הקרן'!$C$41</f>
        <v>1.5159016866502946E-4</v>
      </c>
    </row>
    <row r="169" spans="1:20">
      <c r="A169" s="61" t="s">
        <v>678</v>
      </c>
      <c r="B169" s="58" t="s">
        <v>679</v>
      </c>
      <c r="C169" s="70" t="s">
        <v>125</v>
      </c>
      <c r="D169" s="70" t="s">
        <v>27</v>
      </c>
      <c r="E169" s="58" t="s">
        <v>485</v>
      </c>
      <c r="F169" s="70" t="s">
        <v>364</v>
      </c>
      <c r="G169" s="58" t="s">
        <v>445</v>
      </c>
      <c r="H169" s="58" t="s">
        <v>135</v>
      </c>
      <c r="I169" s="135" t="s">
        <v>3885</v>
      </c>
      <c r="J169" s="67">
        <v>7.3499999999995564</v>
      </c>
      <c r="K169" s="70" t="s">
        <v>137</v>
      </c>
      <c r="L169" s="71">
        <v>2.5000000000000001E-2</v>
      </c>
      <c r="M169" s="71">
        <v>5.2799999999997203E-2</v>
      </c>
      <c r="N169" s="67">
        <v>6411602.9067900004</v>
      </c>
      <c r="O169" s="69">
        <v>82.64</v>
      </c>
      <c r="P169" s="135" t="s">
        <v>3885</v>
      </c>
      <c r="Q169" s="67">
        <v>5298.5486421410005</v>
      </c>
      <c r="R169" s="68">
        <v>4.8075701607770225E-3</v>
      </c>
      <c r="S169" s="68">
        <f t="shared" si="2"/>
        <v>2.3866469160052674E-3</v>
      </c>
      <c r="T169" s="68">
        <f>Q169/'סכום נכסי הקרן'!$C$41</f>
        <v>8.4553628473412718E-5</v>
      </c>
    </row>
    <row r="170" spans="1:20">
      <c r="A170" s="61" t="s">
        <v>680</v>
      </c>
      <c r="B170" s="58" t="s">
        <v>681</v>
      </c>
      <c r="C170" s="70" t="s">
        <v>125</v>
      </c>
      <c r="D170" s="70" t="s">
        <v>27</v>
      </c>
      <c r="E170" s="58" t="s">
        <v>682</v>
      </c>
      <c r="F170" s="70" t="s">
        <v>364</v>
      </c>
      <c r="G170" s="58" t="s">
        <v>445</v>
      </c>
      <c r="H170" s="58" t="s">
        <v>135</v>
      </c>
      <c r="I170" s="135" t="s">
        <v>3885</v>
      </c>
      <c r="J170" s="67">
        <v>5.0399999999995178</v>
      </c>
      <c r="K170" s="70" t="s">
        <v>137</v>
      </c>
      <c r="L170" s="71">
        <v>3.4300000000000004E-2</v>
      </c>
      <c r="M170" s="71">
        <v>4.6699999999994579E-2</v>
      </c>
      <c r="N170" s="67">
        <v>4221788.4207530003</v>
      </c>
      <c r="O170" s="69">
        <v>94.3</v>
      </c>
      <c r="P170" s="135" t="s">
        <v>3885</v>
      </c>
      <c r="Q170" s="67">
        <v>3981.146480848</v>
      </c>
      <c r="R170" s="68">
        <v>1.3892945967990655E-2</v>
      </c>
      <c r="S170" s="68">
        <f t="shared" si="2"/>
        <v>1.7932440772765589E-3</v>
      </c>
      <c r="T170" s="68">
        <f>Q170/'סכום נכסי הקרן'!$C$41</f>
        <v>6.3530676638996959E-5</v>
      </c>
    </row>
    <row r="171" spans="1:20">
      <c r="A171" s="61" t="s">
        <v>683</v>
      </c>
      <c r="B171" s="58" t="s">
        <v>684</v>
      </c>
      <c r="C171" s="70" t="s">
        <v>125</v>
      </c>
      <c r="D171" s="70" t="s">
        <v>27</v>
      </c>
      <c r="E171" s="58" t="s">
        <v>682</v>
      </c>
      <c r="F171" s="70" t="s">
        <v>364</v>
      </c>
      <c r="G171" s="58" t="s">
        <v>445</v>
      </c>
      <c r="H171" s="58" t="s">
        <v>135</v>
      </c>
      <c r="I171" s="135" t="s">
        <v>3885</v>
      </c>
      <c r="J171" s="67">
        <v>6.3199999999994994</v>
      </c>
      <c r="K171" s="70" t="s">
        <v>137</v>
      </c>
      <c r="L171" s="71">
        <v>2.98E-2</v>
      </c>
      <c r="M171" s="71">
        <v>4.9399999999996842E-2</v>
      </c>
      <c r="N171" s="67">
        <v>3778009.2196</v>
      </c>
      <c r="O171" s="69">
        <v>88.82</v>
      </c>
      <c r="P171" s="135" t="s">
        <v>3885</v>
      </c>
      <c r="Q171" s="67">
        <v>3355.6277888489999</v>
      </c>
      <c r="R171" s="68">
        <v>9.6244670995502615E-3</v>
      </c>
      <c r="S171" s="68">
        <f t="shared" si="2"/>
        <v>1.5114891368218034E-3</v>
      </c>
      <c r="T171" s="68">
        <f>Q171/'סכום נכסי הקרן'!$C$41</f>
        <v>5.3548721454928442E-5</v>
      </c>
    </row>
    <row r="172" spans="1:20">
      <c r="A172" s="61" t="s">
        <v>685</v>
      </c>
      <c r="B172" s="58" t="s">
        <v>686</v>
      </c>
      <c r="C172" s="70" t="s">
        <v>125</v>
      </c>
      <c r="D172" s="70" t="s">
        <v>27</v>
      </c>
      <c r="E172" s="58" t="s">
        <v>506</v>
      </c>
      <c r="F172" s="70" t="s">
        <v>364</v>
      </c>
      <c r="G172" s="58" t="s">
        <v>445</v>
      </c>
      <c r="H172" s="58" t="s">
        <v>135</v>
      </c>
      <c r="I172" s="135" t="s">
        <v>3885</v>
      </c>
      <c r="J172" s="67">
        <v>2.539999999999909</v>
      </c>
      <c r="K172" s="70" t="s">
        <v>137</v>
      </c>
      <c r="L172" s="71">
        <v>3.3000000000000002E-2</v>
      </c>
      <c r="M172" s="71">
        <v>4.2599999999998965E-2</v>
      </c>
      <c r="N172" s="67">
        <v>3110714.1155949999</v>
      </c>
      <c r="O172" s="69">
        <v>98.82</v>
      </c>
      <c r="P172" s="135" t="s">
        <v>3885</v>
      </c>
      <c r="Q172" s="67">
        <v>3074.0076892320003</v>
      </c>
      <c r="R172" s="68">
        <v>1.0088420813034101E-2</v>
      </c>
      <c r="S172" s="68">
        <f t="shared" si="2"/>
        <v>1.3846378445848374E-3</v>
      </c>
      <c r="T172" s="68">
        <f>Q172/'סכום נכסי הקרן'!$C$41</f>
        <v>4.9054660367279456E-5</v>
      </c>
    </row>
    <row r="173" spans="1:20">
      <c r="A173" s="61" t="s">
        <v>687</v>
      </c>
      <c r="B173" s="58" t="s">
        <v>688</v>
      </c>
      <c r="C173" s="70" t="s">
        <v>125</v>
      </c>
      <c r="D173" s="70" t="s">
        <v>27</v>
      </c>
      <c r="E173" s="58" t="s">
        <v>506</v>
      </c>
      <c r="F173" s="70" t="s">
        <v>364</v>
      </c>
      <c r="G173" s="58" t="s">
        <v>445</v>
      </c>
      <c r="H173" s="58" t="s">
        <v>135</v>
      </c>
      <c r="I173" s="135" t="s">
        <v>3885</v>
      </c>
      <c r="J173" s="67">
        <v>4.9699999999996924</v>
      </c>
      <c r="K173" s="70" t="s">
        <v>137</v>
      </c>
      <c r="L173" s="71">
        <v>2.6200000000000001E-2</v>
      </c>
      <c r="M173" s="71">
        <v>4.7099999999996589E-2</v>
      </c>
      <c r="N173" s="67">
        <v>5299745.909577</v>
      </c>
      <c r="O173" s="69">
        <v>90.92</v>
      </c>
      <c r="P173" s="135" t="s">
        <v>3885</v>
      </c>
      <c r="Q173" s="67">
        <v>4818.5288045840007</v>
      </c>
      <c r="R173" s="68">
        <v>4.0976540266615428E-3</v>
      </c>
      <c r="S173" s="68">
        <f t="shared" si="2"/>
        <v>2.1704296190996298E-3</v>
      </c>
      <c r="T173" s="68">
        <f>Q173/'סכום נכסי הקרן'!$C$41</f>
        <v>7.6893527237036755E-5</v>
      </c>
    </row>
    <row r="174" spans="1:20">
      <c r="A174" s="61" t="s">
        <v>689</v>
      </c>
      <c r="B174" s="58" t="s">
        <v>690</v>
      </c>
      <c r="C174" s="70" t="s">
        <v>125</v>
      </c>
      <c r="D174" s="70" t="s">
        <v>27</v>
      </c>
      <c r="E174" s="58" t="s">
        <v>691</v>
      </c>
      <c r="F174" s="70" t="s">
        <v>132</v>
      </c>
      <c r="G174" s="58" t="s">
        <v>441</v>
      </c>
      <c r="H174" s="58" t="s">
        <v>300</v>
      </c>
      <c r="I174" s="135" t="s">
        <v>3885</v>
      </c>
      <c r="J174" s="67">
        <v>1.3699999999996819</v>
      </c>
      <c r="K174" s="70" t="s">
        <v>137</v>
      </c>
      <c r="L174" s="71">
        <v>2.75E-2</v>
      </c>
      <c r="M174" s="71">
        <v>4.9399999999984547E-2</v>
      </c>
      <c r="N174" s="67">
        <v>1795955.6247429999</v>
      </c>
      <c r="O174" s="69">
        <v>98.05</v>
      </c>
      <c r="P174" s="135" t="s">
        <v>3885</v>
      </c>
      <c r="Q174" s="67">
        <v>1760.9344299880001</v>
      </c>
      <c r="R174" s="68">
        <v>6.6519907559156087E-3</v>
      </c>
      <c r="S174" s="68">
        <f t="shared" si="2"/>
        <v>7.9318489089498002E-4</v>
      </c>
      <c r="T174" s="68">
        <f>Q174/'סכום נכסי הקרן'!$C$41</f>
        <v>2.810078865277386E-5</v>
      </c>
    </row>
    <row r="175" spans="1:20">
      <c r="A175" s="61" t="s">
        <v>692</v>
      </c>
      <c r="B175" s="58" t="s">
        <v>693</v>
      </c>
      <c r="C175" s="70" t="s">
        <v>125</v>
      </c>
      <c r="D175" s="70" t="s">
        <v>27</v>
      </c>
      <c r="E175" s="58" t="s">
        <v>691</v>
      </c>
      <c r="F175" s="70" t="s">
        <v>132</v>
      </c>
      <c r="G175" s="58" t="s">
        <v>441</v>
      </c>
      <c r="H175" s="58" t="s">
        <v>300</v>
      </c>
      <c r="I175" s="135" t="s">
        <v>3885</v>
      </c>
      <c r="J175" s="67">
        <v>0.28999999999847126</v>
      </c>
      <c r="K175" s="70" t="s">
        <v>137</v>
      </c>
      <c r="L175" s="71">
        <v>2.4E-2</v>
      </c>
      <c r="M175" s="71">
        <v>5.6600000000102638E-2</v>
      </c>
      <c r="N175" s="67">
        <v>184467.10999900001</v>
      </c>
      <c r="O175" s="69">
        <v>99.29</v>
      </c>
      <c r="P175" s="135" t="s">
        <v>3885</v>
      </c>
      <c r="Q175" s="67">
        <v>183.15739343200002</v>
      </c>
      <c r="R175" s="68">
        <v>3.9269327860235364E-3</v>
      </c>
      <c r="S175" s="68">
        <f t="shared" si="2"/>
        <v>8.2500333148100157E-5</v>
      </c>
      <c r="T175" s="68">
        <f>Q175/'סכום נכסי הקרן'!$C$41</f>
        <v>2.9228045720365959E-6</v>
      </c>
    </row>
    <row r="176" spans="1:20">
      <c r="A176" s="61" t="s">
        <v>694</v>
      </c>
      <c r="B176" s="58" t="s">
        <v>695</v>
      </c>
      <c r="C176" s="70" t="s">
        <v>125</v>
      </c>
      <c r="D176" s="70" t="s">
        <v>27</v>
      </c>
      <c r="E176" s="58" t="s">
        <v>691</v>
      </c>
      <c r="F176" s="70" t="s">
        <v>132</v>
      </c>
      <c r="G176" s="58" t="s">
        <v>441</v>
      </c>
      <c r="H176" s="58" t="s">
        <v>300</v>
      </c>
      <c r="I176" s="135" t="s">
        <v>3885</v>
      </c>
      <c r="J176" s="67">
        <v>2.2900000000000258</v>
      </c>
      <c r="K176" s="70" t="s">
        <v>137</v>
      </c>
      <c r="L176" s="71">
        <v>2.3E-2</v>
      </c>
      <c r="M176" s="71">
        <v>4.9500000000001293E-2</v>
      </c>
      <c r="N176" s="67">
        <v>2437945.5450200001</v>
      </c>
      <c r="O176" s="69">
        <v>95.03</v>
      </c>
      <c r="P176" s="135" t="s">
        <v>3885</v>
      </c>
      <c r="Q176" s="67">
        <v>2316.779597186</v>
      </c>
      <c r="R176" s="68">
        <v>2.9036577185918605E-3</v>
      </c>
      <c r="S176" s="68">
        <f t="shared" si="2"/>
        <v>1.0435565008710833E-3</v>
      </c>
      <c r="T176" s="68">
        <f>Q176/'סכום נכסי הקרן'!$C$41</f>
        <v>3.6970901759258573E-5</v>
      </c>
    </row>
    <row r="177" spans="1:20">
      <c r="A177" s="61" t="s">
        <v>696</v>
      </c>
      <c r="B177" s="58" t="s">
        <v>697</v>
      </c>
      <c r="C177" s="70" t="s">
        <v>125</v>
      </c>
      <c r="D177" s="70" t="s">
        <v>27</v>
      </c>
      <c r="E177" s="58" t="s">
        <v>691</v>
      </c>
      <c r="F177" s="70" t="s">
        <v>132</v>
      </c>
      <c r="G177" s="58" t="s">
        <v>441</v>
      </c>
      <c r="H177" s="58" t="s">
        <v>300</v>
      </c>
      <c r="I177" s="135" t="s">
        <v>3885</v>
      </c>
      <c r="J177" s="67">
        <v>2.3700000000002839</v>
      </c>
      <c r="K177" s="70" t="s">
        <v>137</v>
      </c>
      <c r="L177" s="71">
        <v>2.1499999999999998E-2</v>
      </c>
      <c r="M177" s="71">
        <v>5.180000000001192E-2</v>
      </c>
      <c r="N177" s="67">
        <v>1813247.6678580001</v>
      </c>
      <c r="O177" s="69">
        <v>93.26</v>
      </c>
      <c r="P177" s="67">
        <v>105.541849492</v>
      </c>
      <c r="Q177" s="67">
        <v>1796.576625677</v>
      </c>
      <c r="R177" s="68">
        <v>1.8520455317944781E-3</v>
      </c>
      <c r="S177" s="68">
        <f t="shared" si="2"/>
        <v>8.0923935074163626E-4</v>
      </c>
      <c r="T177" s="68">
        <f>Q177/'סכום נכסי הקרן'!$C$41</f>
        <v>2.8669562703142229E-5</v>
      </c>
    </row>
    <row r="178" spans="1:20">
      <c r="A178" s="61" t="s">
        <v>698</v>
      </c>
      <c r="B178" s="58" t="s">
        <v>699</v>
      </c>
      <c r="C178" s="70" t="s">
        <v>125</v>
      </c>
      <c r="D178" s="70" t="s">
        <v>27</v>
      </c>
      <c r="E178" s="58" t="s">
        <v>513</v>
      </c>
      <c r="F178" s="70" t="s">
        <v>133</v>
      </c>
      <c r="G178" s="58" t="s">
        <v>514</v>
      </c>
      <c r="H178" s="58" t="s">
        <v>300</v>
      </c>
      <c r="I178" s="135" t="s">
        <v>3885</v>
      </c>
      <c r="J178" s="67">
        <v>1.4599999999846396</v>
      </c>
      <c r="K178" s="70" t="s">
        <v>137</v>
      </c>
      <c r="L178" s="71">
        <v>3.2500000000000001E-2</v>
      </c>
      <c r="M178" s="71">
        <v>5.7399999999357132E-2</v>
      </c>
      <c r="N178" s="67">
        <v>36134.138300999999</v>
      </c>
      <c r="O178" s="69">
        <v>97.29</v>
      </c>
      <c r="P178" s="135" t="s">
        <v>3885</v>
      </c>
      <c r="Q178" s="67">
        <v>35.154902198999999</v>
      </c>
      <c r="R178" s="68">
        <v>6.8255552724461418E-5</v>
      </c>
      <c r="S178" s="68">
        <f t="shared" si="2"/>
        <v>1.5834966248758917E-5</v>
      </c>
      <c r="T178" s="68">
        <f>Q178/'סכום נכסי הקרן'!$C$41</f>
        <v>5.6099787702473732E-7</v>
      </c>
    </row>
    <row r="179" spans="1:20">
      <c r="A179" s="61" t="s">
        <v>700</v>
      </c>
      <c r="B179" s="58" t="s">
        <v>701</v>
      </c>
      <c r="C179" s="70" t="s">
        <v>125</v>
      </c>
      <c r="D179" s="70" t="s">
        <v>27</v>
      </c>
      <c r="E179" s="58" t="s">
        <v>513</v>
      </c>
      <c r="F179" s="70" t="s">
        <v>133</v>
      </c>
      <c r="G179" s="58" t="s">
        <v>514</v>
      </c>
      <c r="H179" s="58" t="s">
        <v>300</v>
      </c>
      <c r="I179" s="135" t="s">
        <v>3885</v>
      </c>
      <c r="J179" s="67">
        <v>2.1699999999999293</v>
      </c>
      <c r="K179" s="70" t="s">
        <v>137</v>
      </c>
      <c r="L179" s="71">
        <v>5.7000000000000002E-2</v>
      </c>
      <c r="M179" s="71">
        <v>5.6399999999998791E-2</v>
      </c>
      <c r="N179" s="67">
        <v>10164419.370906999</v>
      </c>
      <c r="O179" s="69">
        <v>100.54</v>
      </c>
      <c r="P179" s="135" t="s">
        <v>3885</v>
      </c>
      <c r="Q179" s="67">
        <v>10219.306896716</v>
      </c>
      <c r="R179" s="68">
        <v>1.8170759425436903E-2</v>
      </c>
      <c r="S179" s="68">
        <f t="shared" si="2"/>
        <v>4.6031241639981069E-3</v>
      </c>
      <c r="T179" s="68">
        <f>Q179/'סכום נכסי הקרן'!$C$41</f>
        <v>1.6307852148952958E-4</v>
      </c>
    </row>
    <row r="180" spans="1:20">
      <c r="A180" s="61" t="s">
        <v>702</v>
      </c>
      <c r="B180" s="58" t="s">
        <v>703</v>
      </c>
      <c r="C180" s="70" t="s">
        <v>125</v>
      </c>
      <c r="D180" s="70" t="s">
        <v>27</v>
      </c>
      <c r="E180" s="58" t="s">
        <v>519</v>
      </c>
      <c r="F180" s="70" t="s">
        <v>133</v>
      </c>
      <c r="G180" s="58" t="s">
        <v>514</v>
      </c>
      <c r="H180" s="58" t="s">
        <v>300</v>
      </c>
      <c r="I180" s="135" t="s">
        <v>3885</v>
      </c>
      <c r="J180" s="67">
        <v>1.9300000000000805</v>
      </c>
      <c r="K180" s="70" t="s">
        <v>137</v>
      </c>
      <c r="L180" s="71">
        <v>2.7999999999999997E-2</v>
      </c>
      <c r="M180" s="71">
        <v>5.4300000000010076E-2</v>
      </c>
      <c r="N180" s="67">
        <v>1699334.167195</v>
      </c>
      <c r="O180" s="69">
        <v>95.26</v>
      </c>
      <c r="P180" s="135" t="s">
        <v>3885</v>
      </c>
      <c r="Q180" s="67">
        <v>1618.7856901589998</v>
      </c>
      <c r="R180" s="68">
        <v>6.5204990487526407E-3</v>
      </c>
      <c r="S180" s="68">
        <f t="shared" si="2"/>
        <v>7.2915625316035814E-4</v>
      </c>
      <c r="T180" s="68">
        <f>Q180/'סכום נכסי הקרן'!$C$41</f>
        <v>2.5832395447911544E-5</v>
      </c>
    </row>
    <row r="181" spans="1:20">
      <c r="A181" s="61" t="s">
        <v>704</v>
      </c>
      <c r="B181" s="58" t="s">
        <v>705</v>
      </c>
      <c r="C181" s="70" t="s">
        <v>125</v>
      </c>
      <c r="D181" s="70" t="s">
        <v>27</v>
      </c>
      <c r="E181" s="58" t="s">
        <v>519</v>
      </c>
      <c r="F181" s="70" t="s">
        <v>133</v>
      </c>
      <c r="G181" s="58" t="s">
        <v>514</v>
      </c>
      <c r="H181" s="58" t="s">
        <v>300</v>
      </c>
      <c r="I181" s="135" t="s">
        <v>3885</v>
      </c>
      <c r="J181" s="67">
        <v>3.1899999999999307</v>
      </c>
      <c r="K181" s="70" t="s">
        <v>137</v>
      </c>
      <c r="L181" s="71">
        <v>5.6500000000000002E-2</v>
      </c>
      <c r="M181" s="71">
        <v>6.0099999999998141E-2</v>
      </c>
      <c r="N181" s="67">
        <v>5449918.1782099996</v>
      </c>
      <c r="O181" s="69">
        <v>100.53</v>
      </c>
      <c r="P181" s="135" t="s">
        <v>3885</v>
      </c>
      <c r="Q181" s="67">
        <v>5478.8029868019994</v>
      </c>
      <c r="R181" s="68">
        <v>1.2906472795612396E-2</v>
      </c>
      <c r="S181" s="68">
        <f t="shared" si="2"/>
        <v>2.4678396170328999E-3</v>
      </c>
      <c r="T181" s="68">
        <f>Q181/'סכום נכסי הקרן'!$C$41</f>
        <v>8.7430106527792916E-5</v>
      </c>
    </row>
    <row r="182" spans="1:20">
      <c r="A182" s="61" t="s">
        <v>706</v>
      </c>
      <c r="B182" s="58" t="s">
        <v>707</v>
      </c>
      <c r="C182" s="70" t="s">
        <v>125</v>
      </c>
      <c r="D182" s="70" t="s">
        <v>27</v>
      </c>
      <c r="E182" s="58" t="s">
        <v>526</v>
      </c>
      <c r="F182" s="70" t="s">
        <v>527</v>
      </c>
      <c r="G182" s="58" t="s">
        <v>514</v>
      </c>
      <c r="H182" s="58" t="s">
        <v>300</v>
      </c>
      <c r="I182" s="135" t="s">
        <v>3885</v>
      </c>
      <c r="J182" s="67">
        <v>4.4300000000000948</v>
      </c>
      <c r="K182" s="70" t="s">
        <v>137</v>
      </c>
      <c r="L182" s="71">
        <v>5.5E-2</v>
      </c>
      <c r="M182" s="71">
        <v>5.7600000000000547E-2</v>
      </c>
      <c r="N182" s="67">
        <v>3750110.3245140002</v>
      </c>
      <c r="O182" s="69">
        <v>99.23</v>
      </c>
      <c r="P182" s="135" t="s">
        <v>3885</v>
      </c>
      <c r="Q182" s="67">
        <v>3721.8074085549997</v>
      </c>
      <c r="R182" s="68">
        <v>1.5406621466396066E-2</v>
      </c>
      <c r="S182" s="68">
        <f t="shared" si="2"/>
        <v>1.6764289192227008E-3</v>
      </c>
      <c r="T182" s="68">
        <f>Q182/'סכום נכסי הקרן'!$C$41</f>
        <v>5.9392173617074835E-5</v>
      </c>
    </row>
    <row r="183" spans="1:20">
      <c r="A183" s="61" t="s">
        <v>708</v>
      </c>
      <c r="B183" s="58" t="s">
        <v>709</v>
      </c>
      <c r="C183" s="70" t="s">
        <v>125</v>
      </c>
      <c r="D183" s="70" t="s">
        <v>27</v>
      </c>
      <c r="E183" s="58" t="s">
        <v>710</v>
      </c>
      <c r="F183" s="70" t="s">
        <v>590</v>
      </c>
      <c r="G183" s="58" t="s">
        <v>531</v>
      </c>
      <c r="H183" s="58" t="s">
        <v>135</v>
      </c>
      <c r="I183" s="135" t="s">
        <v>3885</v>
      </c>
      <c r="J183" s="67">
        <v>0.82000000000057238</v>
      </c>
      <c r="K183" s="70" t="s">
        <v>137</v>
      </c>
      <c r="L183" s="71">
        <v>3.0499999999999999E-2</v>
      </c>
      <c r="M183" s="71">
        <v>4.8399999999925579E-2</v>
      </c>
      <c r="N183" s="67">
        <v>141676.889769</v>
      </c>
      <c r="O183" s="69">
        <v>98.63</v>
      </c>
      <c r="P183" s="135" t="s">
        <v>3885</v>
      </c>
      <c r="Q183" s="67">
        <v>139.73591635599999</v>
      </c>
      <c r="R183" s="68">
        <v>2.1106898443764106E-3</v>
      </c>
      <c r="S183" s="68">
        <f t="shared" si="2"/>
        <v>6.2941819798309687E-5</v>
      </c>
      <c r="T183" s="68">
        <f>Q183/'סכום נכסי הקרן'!$C$41</f>
        <v>2.2298896460036845E-6</v>
      </c>
    </row>
    <row r="184" spans="1:20">
      <c r="A184" s="61" t="s">
        <v>711</v>
      </c>
      <c r="B184" s="58" t="s">
        <v>712</v>
      </c>
      <c r="C184" s="70" t="s">
        <v>125</v>
      </c>
      <c r="D184" s="70" t="s">
        <v>27</v>
      </c>
      <c r="E184" s="58" t="s">
        <v>710</v>
      </c>
      <c r="F184" s="70" t="s">
        <v>590</v>
      </c>
      <c r="G184" s="58" t="s">
        <v>531</v>
      </c>
      <c r="H184" s="58" t="s">
        <v>135</v>
      </c>
      <c r="I184" s="135" t="s">
        <v>3885</v>
      </c>
      <c r="J184" s="67">
        <v>2.8000000000000003</v>
      </c>
      <c r="K184" s="70" t="s">
        <v>137</v>
      </c>
      <c r="L184" s="71">
        <v>2.58E-2</v>
      </c>
      <c r="M184" s="71">
        <v>5.0700000000006566E-2</v>
      </c>
      <c r="N184" s="67">
        <v>1138893.8194269999</v>
      </c>
      <c r="O184" s="69">
        <v>93.51</v>
      </c>
      <c r="P184" s="135" t="s">
        <v>3885</v>
      </c>
      <c r="Q184" s="67">
        <v>1064.97961059</v>
      </c>
      <c r="R184" s="68">
        <v>4.2494999606408866E-3</v>
      </c>
      <c r="S184" s="68">
        <f t="shared" si="2"/>
        <v>4.7970311775718063E-4</v>
      </c>
      <c r="T184" s="68">
        <f>Q184/'סכום נכסי הקרן'!$C$41</f>
        <v>1.6994821866767025E-5</v>
      </c>
    </row>
    <row r="185" spans="1:20">
      <c r="A185" s="61" t="s">
        <v>713</v>
      </c>
      <c r="B185" s="58" t="s">
        <v>714</v>
      </c>
      <c r="C185" s="70" t="s">
        <v>125</v>
      </c>
      <c r="D185" s="70" t="s">
        <v>27</v>
      </c>
      <c r="E185" s="58" t="s">
        <v>710</v>
      </c>
      <c r="F185" s="70" t="s">
        <v>590</v>
      </c>
      <c r="G185" s="58" t="s">
        <v>531</v>
      </c>
      <c r="H185" s="58" t="s">
        <v>135</v>
      </c>
      <c r="I185" s="135" t="s">
        <v>3885</v>
      </c>
      <c r="J185" s="67">
        <v>3.98</v>
      </c>
      <c r="K185" s="70" t="s">
        <v>137</v>
      </c>
      <c r="L185" s="71">
        <v>0.04</v>
      </c>
      <c r="M185" s="71">
        <v>5.33E-2</v>
      </c>
      <c r="N185" s="67">
        <v>6188512</v>
      </c>
      <c r="O185" s="69">
        <v>95.2</v>
      </c>
      <c r="P185" s="135" t="s">
        <v>3885</v>
      </c>
      <c r="Q185" s="67">
        <v>5891.4634239999996</v>
      </c>
      <c r="R185" s="68">
        <v>1.4137899366040322E-2</v>
      </c>
      <c r="S185" s="68">
        <f t="shared" si="2"/>
        <v>2.6537159439883567E-3</v>
      </c>
      <c r="T185" s="68">
        <f>Q185/'סכום נכסי הקרן'!$C$41</f>
        <v>9.4015294217683948E-5</v>
      </c>
    </row>
    <row r="186" spans="1:20">
      <c r="A186" s="61" t="s">
        <v>715</v>
      </c>
      <c r="B186" s="58" t="s">
        <v>716</v>
      </c>
      <c r="C186" s="70" t="s">
        <v>125</v>
      </c>
      <c r="D186" s="70" t="s">
        <v>27</v>
      </c>
      <c r="E186" s="58" t="s">
        <v>717</v>
      </c>
      <c r="F186" s="70" t="s">
        <v>133</v>
      </c>
      <c r="G186" s="58" t="s">
        <v>514</v>
      </c>
      <c r="H186" s="58" t="s">
        <v>300</v>
      </c>
      <c r="I186" s="135" t="s">
        <v>3885</v>
      </c>
      <c r="J186" s="67">
        <v>0.73999999999923627</v>
      </c>
      <c r="K186" s="70" t="s">
        <v>137</v>
      </c>
      <c r="L186" s="71">
        <v>2.9500000000000002E-2</v>
      </c>
      <c r="M186" s="71">
        <v>5.4499999999961801E-2</v>
      </c>
      <c r="N186" s="67">
        <v>533023.85879600001</v>
      </c>
      <c r="O186" s="69">
        <v>98.25</v>
      </c>
      <c r="P186" s="135" t="s">
        <v>3885</v>
      </c>
      <c r="Q186" s="67">
        <v>523.69594096000003</v>
      </c>
      <c r="R186" s="68">
        <v>1.4905656001303585E-2</v>
      </c>
      <c r="S186" s="68">
        <f t="shared" si="2"/>
        <v>2.3589050263236216E-4</v>
      </c>
      <c r="T186" s="68">
        <f>Q186/'סכום נכסי הקרן'!$C$41</f>
        <v>8.3570794599846531E-6</v>
      </c>
    </row>
    <row r="187" spans="1:20">
      <c r="A187" s="61" t="s">
        <v>718</v>
      </c>
      <c r="B187" s="58" t="s">
        <v>719</v>
      </c>
      <c r="C187" s="70" t="s">
        <v>125</v>
      </c>
      <c r="D187" s="70" t="s">
        <v>27</v>
      </c>
      <c r="E187" s="58" t="s">
        <v>568</v>
      </c>
      <c r="F187" s="70" t="s">
        <v>161</v>
      </c>
      <c r="G187" s="58" t="s">
        <v>514</v>
      </c>
      <c r="H187" s="58" t="s">
        <v>300</v>
      </c>
      <c r="I187" s="135" t="s">
        <v>3885</v>
      </c>
      <c r="J187" s="67">
        <v>1.550000000000026</v>
      </c>
      <c r="K187" s="70" t="s">
        <v>137</v>
      </c>
      <c r="L187" s="71">
        <v>3.5499999999999997E-2</v>
      </c>
      <c r="M187" s="71">
        <v>4.8899999999995794E-2</v>
      </c>
      <c r="N187" s="67">
        <v>1929838.7527810002</v>
      </c>
      <c r="O187" s="69">
        <v>98.03</v>
      </c>
      <c r="P187" s="67">
        <v>34.254637697999996</v>
      </c>
      <c r="Q187" s="67">
        <v>1926.075480729</v>
      </c>
      <c r="R187" s="68">
        <v>4.9375596049852548E-3</v>
      </c>
      <c r="S187" s="68">
        <f t="shared" si="2"/>
        <v>8.6757004918572615E-4</v>
      </c>
      <c r="T187" s="68">
        <f>Q187/'סכום נכסי הקרן'!$C$41</f>
        <v>3.0736090504871479E-5</v>
      </c>
    </row>
    <row r="188" spans="1:20">
      <c r="A188" s="61" t="s">
        <v>720</v>
      </c>
      <c r="B188" s="58" t="s">
        <v>721</v>
      </c>
      <c r="C188" s="70" t="s">
        <v>125</v>
      </c>
      <c r="D188" s="70" t="s">
        <v>27</v>
      </c>
      <c r="E188" s="58" t="s">
        <v>568</v>
      </c>
      <c r="F188" s="70" t="s">
        <v>161</v>
      </c>
      <c r="G188" s="58" t="s">
        <v>514</v>
      </c>
      <c r="H188" s="58" t="s">
        <v>300</v>
      </c>
      <c r="I188" s="135" t="s">
        <v>3885</v>
      </c>
      <c r="J188" s="67">
        <v>2.5599999999999103</v>
      </c>
      <c r="K188" s="70" t="s">
        <v>137</v>
      </c>
      <c r="L188" s="71">
        <v>2.5000000000000001E-2</v>
      </c>
      <c r="M188" s="71">
        <v>4.8999999999997136E-2</v>
      </c>
      <c r="N188" s="67">
        <v>6767803.1587000005</v>
      </c>
      <c r="O188" s="69">
        <v>94.18</v>
      </c>
      <c r="P188" s="67">
        <v>1655.694699009</v>
      </c>
      <c r="Q188" s="67">
        <v>8029.6117135869999</v>
      </c>
      <c r="R188" s="68">
        <v>8.827259776475159E-3</v>
      </c>
      <c r="S188" s="68">
        <f t="shared" si="2"/>
        <v>3.6168108150477578E-3</v>
      </c>
      <c r="T188" s="68">
        <f>Q188/'סכום נכסי הקרן'!$C$41</f>
        <v>1.28135618160912E-4</v>
      </c>
    </row>
    <row r="189" spans="1:20">
      <c r="A189" s="61" t="s">
        <v>722</v>
      </c>
      <c r="B189" s="58" t="s">
        <v>723</v>
      </c>
      <c r="C189" s="70" t="s">
        <v>125</v>
      </c>
      <c r="D189" s="70" t="s">
        <v>27</v>
      </c>
      <c r="E189" s="58" t="s">
        <v>568</v>
      </c>
      <c r="F189" s="70" t="s">
        <v>161</v>
      </c>
      <c r="G189" s="58" t="s">
        <v>514</v>
      </c>
      <c r="H189" s="58" t="s">
        <v>300</v>
      </c>
      <c r="I189" s="135" t="s">
        <v>3885</v>
      </c>
      <c r="J189" s="67">
        <v>3.9300000000005237</v>
      </c>
      <c r="K189" s="70" t="s">
        <v>137</v>
      </c>
      <c r="L189" s="71">
        <v>4.7300000000000002E-2</v>
      </c>
      <c r="M189" s="71">
        <v>5.0400000000008299E-2</v>
      </c>
      <c r="N189" s="67">
        <v>2997869.9256000002</v>
      </c>
      <c r="O189" s="69">
        <v>99</v>
      </c>
      <c r="P189" s="67">
        <v>70.899623739999996</v>
      </c>
      <c r="Q189" s="67">
        <v>3038.7909831369993</v>
      </c>
      <c r="R189" s="68">
        <v>7.5911776600027861E-3</v>
      </c>
      <c r="S189" s="68">
        <f t="shared" si="2"/>
        <v>1.3687750397546573E-3</v>
      </c>
      <c r="T189" s="68">
        <f>Q189/'סכום נכסי הקרן'!$C$41</f>
        <v>4.84926762308064E-5</v>
      </c>
    </row>
    <row r="190" spans="1:20">
      <c r="A190" s="61" t="s">
        <v>724</v>
      </c>
      <c r="B190" s="58" t="s">
        <v>725</v>
      </c>
      <c r="C190" s="70" t="s">
        <v>125</v>
      </c>
      <c r="D190" s="70" t="s">
        <v>27</v>
      </c>
      <c r="E190" s="58" t="s">
        <v>571</v>
      </c>
      <c r="F190" s="70" t="s">
        <v>304</v>
      </c>
      <c r="G190" s="58" t="s">
        <v>514</v>
      </c>
      <c r="H190" s="58" t="s">
        <v>300</v>
      </c>
      <c r="I190" s="135" t="s">
        <v>3885</v>
      </c>
      <c r="J190" s="67">
        <v>4.5100000000000176</v>
      </c>
      <c r="K190" s="70" t="s">
        <v>137</v>
      </c>
      <c r="L190" s="71">
        <v>2.4300000000000002E-2</v>
      </c>
      <c r="M190" s="71">
        <v>4.9100000000000178E-2</v>
      </c>
      <c r="N190" s="67">
        <v>6376097.788962001</v>
      </c>
      <c r="O190" s="69">
        <v>89.9</v>
      </c>
      <c r="P190" s="135" t="s">
        <v>3885</v>
      </c>
      <c r="Q190" s="67">
        <v>5732.1119118900006</v>
      </c>
      <c r="R190" s="68">
        <v>4.3534292554439228E-3</v>
      </c>
      <c r="S190" s="68">
        <f t="shared" si="2"/>
        <v>2.5819385912405996E-3</v>
      </c>
      <c r="T190" s="68">
        <f>Q190/'סכום נכסי הקרן'!$C$41</f>
        <v>9.1472381155706099E-5</v>
      </c>
    </row>
    <row r="191" spans="1:20">
      <c r="A191" s="61" t="s">
        <v>726</v>
      </c>
      <c r="B191" s="58" t="s">
        <v>727</v>
      </c>
      <c r="C191" s="70" t="s">
        <v>125</v>
      </c>
      <c r="D191" s="70" t="s">
        <v>27</v>
      </c>
      <c r="E191" s="58" t="s">
        <v>728</v>
      </c>
      <c r="F191" s="70" t="s">
        <v>161</v>
      </c>
      <c r="G191" s="58" t="s">
        <v>514</v>
      </c>
      <c r="H191" s="58" t="s">
        <v>300</v>
      </c>
      <c r="I191" s="135" t="s">
        <v>3885</v>
      </c>
      <c r="J191" s="67">
        <v>0.48</v>
      </c>
      <c r="K191" s="70" t="s">
        <v>137</v>
      </c>
      <c r="L191" s="71">
        <v>2.1600000000000001E-2</v>
      </c>
      <c r="M191" s="71">
        <v>5.0699794153972827E-2</v>
      </c>
      <c r="N191" s="67">
        <v>0.122997</v>
      </c>
      <c r="O191" s="69">
        <v>98.7</v>
      </c>
      <c r="P191" s="135" t="s">
        <v>3885</v>
      </c>
      <c r="Q191" s="67">
        <v>1.2145E-4</v>
      </c>
      <c r="R191" s="68">
        <v>9.6165364928549194E-10</v>
      </c>
      <c r="S191" s="68">
        <f t="shared" si="2"/>
        <v>5.4705219773487974E-11</v>
      </c>
      <c r="T191" s="68">
        <f>Q191/'סכום נכסי הקרן'!$C$41</f>
        <v>1.9380851005920996E-12</v>
      </c>
    </row>
    <row r="192" spans="1:20">
      <c r="A192" s="61" t="s">
        <v>729</v>
      </c>
      <c r="B192" s="58" t="s">
        <v>730</v>
      </c>
      <c r="C192" s="70" t="s">
        <v>125</v>
      </c>
      <c r="D192" s="70" t="s">
        <v>27</v>
      </c>
      <c r="E192" s="58" t="s">
        <v>731</v>
      </c>
      <c r="F192" s="70" t="s">
        <v>732</v>
      </c>
      <c r="G192" s="58" t="s">
        <v>514</v>
      </c>
      <c r="H192" s="58" t="s">
        <v>300</v>
      </c>
      <c r="I192" s="135" t="s">
        <v>3885</v>
      </c>
      <c r="J192" s="67">
        <v>6.2400000000001716</v>
      </c>
      <c r="K192" s="70" t="s">
        <v>137</v>
      </c>
      <c r="L192" s="71">
        <v>2.3399999999999997E-2</v>
      </c>
      <c r="M192" s="71">
        <v>5.2500000000000629E-2</v>
      </c>
      <c r="N192" s="67">
        <v>4726206.0383160003</v>
      </c>
      <c r="O192" s="69">
        <v>83.69</v>
      </c>
      <c r="P192" s="135" t="s">
        <v>3885</v>
      </c>
      <c r="Q192" s="67">
        <v>3955.361833643</v>
      </c>
      <c r="R192" s="68">
        <v>4.7941227744242622E-3</v>
      </c>
      <c r="S192" s="68">
        <f t="shared" si="2"/>
        <v>1.7816297932738304E-3</v>
      </c>
      <c r="T192" s="68">
        <f>Q192/'סכום נכסי הקרן'!$C$41</f>
        <v>6.3119208211067477E-5</v>
      </c>
    </row>
    <row r="193" spans="1:20">
      <c r="A193" s="61" t="s">
        <v>733</v>
      </c>
      <c r="B193" s="58" t="s">
        <v>734</v>
      </c>
      <c r="C193" s="70" t="s">
        <v>125</v>
      </c>
      <c r="D193" s="70" t="s">
        <v>27</v>
      </c>
      <c r="E193" s="58" t="s">
        <v>735</v>
      </c>
      <c r="F193" s="70" t="s">
        <v>590</v>
      </c>
      <c r="G193" s="58" t="s">
        <v>578</v>
      </c>
      <c r="H193" s="58" t="s">
        <v>135</v>
      </c>
      <c r="I193" s="135" t="s">
        <v>3885</v>
      </c>
      <c r="J193" s="67">
        <v>2.0899999999999865</v>
      </c>
      <c r="K193" s="70" t="s">
        <v>137</v>
      </c>
      <c r="L193" s="71">
        <v>2.9500000000000002E-2</v>
      </c>
      <c r="M193" s="71">
        <v>5.349999999999798E-2</v>
      </c>
      <c r="N193" s="67">
        <v>3913900.3480500001</v>
      </c>
      <c r="O193" s="69">
        <v>95.31</v>
      </c>
      <c r="P193" s="135" t="s">
        <v>3885</v>
      </c>
      <c r="Q193" s="67">
        <v>3730.3384216449999</v>
      </c>
      <c r="R193" s="68">
        <v>1.2645750624941025E-2</v>
      </c>
      <c r="S193" s="68">
        <f t="shared" si="2"/>
        <v>1.6802715783085711E-3</v>
      </c>
      <c r="T193" s="68">
        <f>Q193/'סכום נכסי הקרן'!$C$41</f>
        <v>5.9528310540604567E-5</v>
      </c>
    </row>
    <row r="194" spans="1:20">
      <c r="A194" s="61" t="s">
        <v>736</v>
      </c>
      <c r="B194" s="58" t="s">
        <v>737</v>
      </c>
      <c r="C194" s="70" t="s">
        <v>125</v>
      </c>
      <c r="D194" s="70" t="s">
        <v>27</v>
      </c>
      <c r="E194" s="58" t="s">
        <v>735</v>
      </c>
      <c r="F194" s="70" t="s">
        <v>590</v>
      </c>
      <c r="G194" s="58" t="s">
        <v>578</v>
      </c>
      <c r="H194" s="58" t="s">
        <v>135</v>
      </c>
      <c r="I194" s="135" t="s">
        <v>3885</v>
      </c>
      <c r="J194" s="67">
        <v>2.9699999999984588</v>
      </c>
      <c r="K194" s="70" t="s">
        <v>137</v>
      </c>
      <c r="L194" s="71">
        <v>2.5499999999999998E-2</v>
      </c>
      <c r="M194" s="71">
        <v>5.5299999999943165E-2</v>
      </c>
      <c r="N194" s="67">
        <v>452272.46973499999</v>
      </c>
      <c r="O194" s="69">
        <v>91.82</v>
      </c>
      <c r="P194" s="135" t="s">
        <v>3885</v>
      </c>
      <c r="Q194" s="67">
        <v>415.27658191200004</v>
      </c>
      <c r="R194" s="68">
        <v>7.7671344130072638E-4</v>
      </c>
      <c r="S194" s="68">
        <f t="shared" si="2"/>
        <v>1.8705472770917119E-4</v>
      </c>
      <c r="T194" s="68">
        <f>Q194/'סכום נכסי הקרן'!$C$41</f>
        <v>6.6269358256769206E-6</v>
      </c>
    </row>
    <row r="195" spans="1:20">
      <c r="A195" s="61" t="s">
        <v>738</v>
      </c>
      <c r="B195" s="58" t="s">
        <v>739</v>
      </c>
      <c r="C195" s="70" t="s">
        <v>125</v>
      </c>
      <c r="D195" s="70" t="s">
        <v>27</v>
      </c>
      <c r="E195" s="58" t="s">
        <v>740</v>
      </c>
      <c r="F195" s="70" t="s">
        <v>364</v>
      </c>
      <c r="G195" s="58" t="s">
        <v>578</v>
      </c>
      <c r="H195" s="58" t="s">
        <v>135</v>
      </c>
      <c r="I195" s="135" t="s">
        <v>3885</v>
      </c>
      <c r="J195" s="67">
        <v>1.8300000000003864</v>
      </c>
      <c r="K195" s="70" t="s">
        <v>137</v>
      </c>
      <c r="L195" s="71">
        <v>3.27E-2</v>
      </c>
      <c r="M195" s="71">
        <v>4.5200000000004417E-2</v>
      </c>
      <c r="N195" s="67">
        <v>1474912.4742749997</v>
      </c>
      <c r="O195" s="69">
        <v>98.27</v>
      </c>
      <c r="P195" s="135" t="s">
        <v>3885</v>
      </c>
      <c r="Q195" s="67">
        <v>1449.3964881679999</v>
      </c>
      <c r="R195" s="68">
        <v>4.6734638419578369E-3</v>
      </c>
      <c r="S195" s="68">
        <f t="shared" si="2"/>
        <v>6.528575827431214E-4</v>
      </c>
      <c r="T195" s="68">
        <f>Q195/'סכום נכסי הקרן'!$C$41</f>
        <v>2.3129302087846144E-5</v>
      </c>
    </row>
    <row r="196" spans="1:20">
      <c r="A196" s="61" t="s">
        <v>741</v>
      </c>
      <c r="B196" s="58" t="s">
        <v>742</v>
      </c>
      <c r="C196" s="70" t="s">
        <v>125</v>
      </c>
      <c r="D196" s="70" t="s">
        <v>27</v>
      </c>
      <c r="E196" s="58" t="s">
        <v>743</v>
      </c>
      <c r="F196" s="70" t="s">
        <v>641</v>
      </c>
      <c r="G196" s="58" t="s">
        <v>578</v>
      </c>
      <c r="H196" s="58" t="s">
        <v>135</v>
      </c>
      <c r="I196" s="135" t="s">
        <v>3885</v>
      </c>
      <c r="J196" s="67">
        <v>2.1999999999882194</v>
      </c>
      <c r="K196" s="70" t="s">
        <v>137</v>
      </c>
      <c r="L196" s="71">
        <v>3.4500000000000003E-2</v>
      </c>
      <c r="M196" s="71">
        <v>5.0399999999808133E-2</v>
      </c>
      <c r="N196" s="67">
        <v>121449.55882999999</v>
      </c>
      <c r="O196" s="69">
        <v>97.85</v>
      </c>
      <c r="P196" s="135" t="s">
        <v>3885</v>
      </c>
      <c r="Q196" s="67">
        <v>118.838388907</v>
      </c>
      <c r="R196" s="68">
        <v>1.6672988833940067E-4</v>
      </c>
      <c r="S196" s="68">
        <f t="shared" si="2"/>
        <v>5.3528861117206011E-5</v>
      </c>
      <c r="T196" s="68">
        <f>Q196/'סכום נכסי הקרן'!$C$41</f>
        <v>1.8964093118075436E-6</v>
      </c>
    </row>
    <row r="197" spans="1:20">
      <c r="A197" s="61" t="s">
        <v>744</v>
      </c>
      <c r="B197" s="58" t="s">
        <v>745</v>
      </c>
      <c r="C197" s="70" t="s">
        <v>125</v>
      </c>
      <c r="D197" s="70" t="s">
        <v>27</v>
      </c>
      <c r="E197" s="58" t="s">
        <v>746</v>
      </c>
      <c r="F197" s="70" t="s">
        <v>641</v>
      </c>
      <c r="G197" s="58" t="s">
        <v>578</v>
      </c>
      <c r="H197" s="58" t="s">
        <v>135</v>
      </c>
      <c r="I197" s="135" t="s">
        <v>3885</v>
      </c>
      <c r="J197" s="67">
        <v>3.5600000000005467</v>
      </c>
      <c r="K197" s="70" t="s">
        <v>137</v>
      </c>
      <c r="L197" s="71">
        <v>2.5000000000000001E-3</v>
      </c>
      <c r="M197" s="71">
        <v>5.1700000000009363E-2</v>
      </c>
      <c r="N197" s="67">
        <v>3381691.4188160002</v>
      </c>
      <c r="O197" s="69">
        <v>84.4</v>
      </c>
      <c r="P197" s="135" t="s">
        <v>3885</v>
      </c>
      <c r="Q197" s="67">
        <v>2854.1474448489998</v>
      </c>
      <c r="R197" s="68">
        <v>5.9683718356377145E-3</v>
      </c>
      <c r="S197" s="68">
        <f t="shared" si="2"/>
        <v>1.2856052963063293E-3</v>
      </c>
      <c r="T197" s="68">
        <f>Q197/'סכום נכסי הקרן'!$C$41</f>
        <v>4.5546155930464044E-5</v>
      </c>
    </row>
    <row r="198" spans="1:20">
      <c r="A198" s="61" t="s">
        <v>747</v>
      </c>
      <c r="B198" s="58" t="s">
        <v>748</v>
      </c>
      <c r="C198" s="70" t="s">
        <v>125</v>
      </c>
      <c r="D198" s="70" t="s">
        <v>27</v>
      </c>
      <c r="E198" s="58" t="s">
        <v>589</v>
      </c>
      <c r="F198" s="70" t="s">
        <v>590</v>
      </c>
      <c r="G198" s="58" t="s">
        <v>591</v>
      </c>
      <c r="H198" s="58" t="s">
        <v>300</v>
      </c>
      <c r="I198" s="135" t="s">
        <v>3885</v>
      </c>
      <c r="J198" s="67">
        <v>2.3200000000002925</v>
      </c>
      <c r="K198" s="70" t="s">
        <v>137</v>
      </c>
      <c r="L198" s="71">
        <v>4.2999999999999997E-2</v>
      </c>
      <c r="M198" s="71">
        <v>5.2300000000002983E-2</v>
      </c>
      <c r="N198" s="67">
        <v>3560889.1570509998</v>
      </c>
      <c r="O198" s="69">
        <v>99.99</v>
      </c>
      <c r="P198" s="135" t="s">
        <v>3885</v>
      </c>
      <c r="Q198" s="67">
        <v>3560.5331868779999</v>
      </c>
      <c r="R198" s="68">
        <v>3.2076173248462114E-3</v>
      </c>
      <c r="S198" s="68">
        <f t="shared" si="2"/>
        <v>1.6037855125480322E-3</v>
      </c>
      <c r="T198" s="68">
        <f>Q198/'סכום נכסי הקרן'!$C$41</f>
        <v>5.68185781774554E-5</v>
      </c>
    </row>
    <row r="199" spans="1:20">
      <c r="A199" s="61" t="s">
        <v>749</v>
      </c>
      <c r="B199" s="58" t="s">
        <v>750</v>
      </c>
      <c r="C199" s="70" t="s">
        <v>125</v>
      </c>
      <c r="D199" s="70" t="s">
        <v>27</v>
      </c>
      <c r="E199" s="58" t="s">
        <v>751</v>
      </c>
      <c r="F199" s="70" t="s">
        <v>577</v>
      </c>
      <c r="G199" s="58" t="s">
        <v>578</v>
      </c>
      <c r="H199" s="58" t="s">
        <v>135</v>
      </c>
      <c r="I199" s="135" t="s">
        <v>3885</v>
      </c>
      <c r="J199" s="67">
        <v>0.85000000000008324</v>
      </c>
      <c r="K199" s="70" t="s">
        <v>137</v>
      </c>
      <c r="L199" s="71">
        <v>3.5000000000000003E-2</v>
      </c>
      <c r="M199" s="71">
        <v>5.3099999999993833E-2</v>
      </c>
      <c r="N199" s="67">
        <v>1804982.6594470001</v>
      </c>
      <c r="O199" s="69">
        <v>99.86</v>
      </c>
      <c r="P199" s="135" t="s">
        <v>3885</v>
      </c>
      <c r="Q199" s="67">
        <v>1802.4557236810001</v>
      </c>
      <c r="R199" s="68">
        <v>9.4146810945493434E-3</v>
      </c>
      <c r="S199" s="68">
        <f t="shared" si="2"/>
        <v>8.1188749687896599E-4</v>
      </c>
      <c r="T199" s="68">
        <f>Q199/'סכום נכסי הקרן'!$C$41</f>
        <v>2.8763380671412902E-5</v>
      </c>
    </row>
    <row r="200" spans="1:20">
      <c r="A200" s="61" t="s">
        <v>752</v>
      </c>
      <c r="B200" s="58" t="s">
        <v>753</v>
      </c>
      <c r="C200" s="70" t="s">
        <v>125</v>
      </c>
      <c r="D200" s="70" t="s">
        <v>27</v>
      </c>
      <c r="E200" s="58" t="s">
        <v>751</v>
      </c>
      <c r="F200" s="70" t="s">
        <v>577</v>
      </c>
      <c r="G200" s="58" t="s">
        <v>578</v>
      </c>
      <c r="H200" s="58" t="s">
        <v>135</v>
      </c>
      <c r="I200" s="135" t="s">
        <v>3885</v>
      </c>
      <c r="J200" s="67">
        <v>2.3700000000005192</v>
      </c>
      <c r="K200" s="70" t="s">
        <v>137</v>
      </c>
      <c r="L200" s="71">
        <v>2.6499999999999999E-2</v>
      </c>
      <c r="M200" s="71">
        <v>5.2800000000015078E-2</v>
      </c>
      <c r="N200" s="67">
        <v>1480170.0460940001</v>
      </c>
      <c r="O200" s="69">
        <v>95.03</v>
      </c>
      <c r="P200" s="135" t="s">
        <v>3885</v>
      </c>
      <c r="Q200" s="67">
        <v>1406.6056436709998</v>
      </c>
      <c r="R200" s="68">
        <v>2.4085386001164106E-3</v>
      </c>
      <c r="S200" s="68">
        <f t="shared" si="2"/>
        <v>6.335831278028041E-4</v>
      </c>
      <c r="T200" s="68">
        <f>Q200/'סכום נכסי הקרן'!$C$41</f>
        <v>2.2446450723816592E-5</v>
      </c>
    </row>
    <row r="201" spans="1:20">
      <c r="A201" s="61" t="s">
        <v>754</v>
      </c>
      <c r="B201" s="58" t="s">
        <v>755</v>
      </c>
      <c r="C201" s="70" t="s">
        <v>125</v>
      </c>
      <c r="D201" s="70" t="s">
        <v>27</v>
      </c>
      <c r="E201" s="58" t="s">
        <v>751</v>
      </c>
      <c r="F201" s="70" t="s">
        <v>577</v>
      </c>
      <c r="G201" s="58" t="s">
        <v>578</v>
      </c>
      <c r="H201" s="58" t="s">
        <v>135</v>
      </c>
      <c r="I201" s="135" t="s">
        <v>3885</v>
      </c>
      <c r="J201" s="67">
        <v>1.9099999999999668</v>
      </c>
      <c r="K201" s="70" t="s">
        <v>137</v>
      </c>
      <c r="L201" s="71">
        <v>4.99E-2</v>
      </c>
      <c r="M201" s="71">
        <v>4.6799999999999689E-2</v>
      </c>
      <c r="N201" s="67">
        <v>5064305.4016300002</v>
      </c>
      <c r="O201" s="69">
        <v>101.94</v>
      </c>
      <c r="P201" s="135" t="s">
        <v>3885</v>
      </c>
      <c r="Q201" s="67">
        <v>5162.5529819870007</v>
      </c>
      <c r="R201" s="68">
        <v>1.4521305811125448E-2</v>
      </c>
      <c r="S201" s="68">
        <f t="shared" si="2"/>
        <v>2.3253898350915981E-3</v>
      </c>
      <c r="T201" s="68">
        <f>Q201/'סכום נכסי הקרן'!$C$41</f>
        <v>8.2383425404745339E-5</v>
      </c>
    </row>
    <row r="202" spans="1:20">
      <c r="A202" s="61" t="s">
        <v>756</v>
      </c>
      <c r="B202" s="58" t="s">
        <v>757</v>
      </c>
      <c r="C202" s="70" t="s">
        <v>125</v>
      </c>
      <c r="D202" s="70" t="s">
        <v>27</v>
      </c>
      <c r="E202" s="58" t="s">
        <v>605</v>
      </c>
      <c r="F202" s="70" t="s">
        <v>606</v>
      </c>
      <c r="G202" s="58" t="s">
        <v>578</v>
      </c>
      <c r="H202" s="58" t="s">
        <v>135</v>
      </c>
      <c r="I202" s="135" t="s">
        <v>3885</v>
      </c>
      <c r="J202" s="67">
        <v>1.6899999999997604</v>
      </c>
      <c r="K202" s="70" t="s">
        <v>137</v>
      </c>
      <c r="L202" s="71">
        <v>3.2500000000000001E-2</v>
      </c>
      <c r="M202" s="71">
        <v>5.3600000000002396E-2</v>
      </c>
      <c r="N202" s="67">
        <v>863836.78221599991</v>
      </c>
      <c r="O202" s="69">
        <v>96.68</v>
      </c>
      <c r="P202" s="135" t="s">
        <v>3885</v>
      </c>
      <c r="Q202" s="67">
        <v>835.15740128000016</v>
      </c>
      <c r="R202" s="68">
        <v>2.7266093463052207E-3</v>
      </c>
      <c r="S202" s="68">
        <f t="shared" ref="S202:S265" si="3">IFERROR(Q202/$Q$9,0)</f>
        <v>3.7618336090965415E-4</v>
      </c>
      <c r="T202" s="68">
        <f>Q202/'סכום נכסי הקרן'!$C$41</f>
        <v>1.3327345541951304E-5</v>
      </c>
    </row>
    <row r="203" spans="1:20">
      <c r="A203" s="61" t="s">
        <v>758</v>
      </c>
      <c r="B203" s="58" t="s">
        <v>759</v>
      </c>
      <c r="C203" s="70" t="s">
        <v>125</v>
      </c>
      <c r="D203" s="70" t="s">
        <v>27</v>
      </c>
      <c r="E203" s="58" t="s">
        <v>605</v>
      </c>
      <c r="F203" s="70" t="s">
        <v>606</v>
      </c>
      <c r="G203" s="58" t="s">
        <v>578</v>
      </c>
      <c r="H203" s="58" t="s">
        <v>135</v>
      </c>
      <c r="I203" s="135" t="s">
        <v>3885</v>
      </c>
      <c r="J203" s="67">
        <v>3.539999999999929</v>
      </c>
      <c r="K203" s="70" t="s">
        <v>137</v>
      </c>
      <c r="L203" s="71">
        <v>2.1600000000000001E-2</v>
      </c>
      <c r="M203" s="71">
        <v>6.0499999999998881E-2</v>
      </c>
      <c r="N203" s="67">
        <v>12158458.570248</v>
      </c>
      <c r="O203" s="69">
        <v>87.98</v>
      </c>
      <c r="P203" s="135" t="s">
        <v>3885</v>
      </c>
      <c r="Q203" s="67">
        <v>10697.011444844</v>
      </c>
      <c r="R203" s="68">
        <v>1.5684088492569376E-2</v>
      </c>
      <c r="S203" s="68">
        <f t="shared" si="3"/>
        <v>4.8182985756254192E-3</v>
      </c>
      <c r="T203" s="68">
        <f>Q203/'סכום נכסי הקרן'!$C$41</f>
        <v>1.7070167560407845E-4</v>
      </c>
    </row>
    <row r="204" spans="1:20">
      <c r="A204" s="61" t="s">
        <v>760</v>
      </c>
      <c r="B204" s="58" t="s">
        <v>761</v>
      </c>
      <c r="C204" s="70" t="s">
        <v>125</v>
      </c>
      <c r="D204" s="70" t="s">
        <v>27</v>
      </c>
      <c r="E204" s="58" t="s">
        <v>762</v>
      </c>
      <c r="F204" s="70" t="s">
        <v>590</v>
      </c>
      <c r="G204" s="58" t="s">
        <v>591</v>
      </c>
      <c r="H204" s="58" t="s">
        <v>300</v>
      </c>
      <c r="I204" s="135" t="s">
        <v>3885</v>
      </c>
      <c r="J204" s="67">
        <v>3.5199999999998566</v>
      </c>
      <c r="K204" s="70" t="s">
        <v>137</v>
      </c>
      <c r="L204" s="71">
        <v>5.3399999999999996E-2</v>
      </c>
      <c r="M204" s="71">
        <v>5.689999999999848E-2</v>
      </c>
      <c r="N204" s="67">
        <v>5591575.9454760002</v>
      </c>
      <c r="O204" s="69">
        <v>99.52</v>
      </c>
      <c r="P204" s="135" t="s">
        <v>3885</v>
      </c>
      <c r="Q204" s="67">
        <v>5564.7365669649998</v>
      </c>
      <c r="R204" s="68">
        <v>1.3978939863690001E-2</v>
      </c>
      <c r="S204" s="68">
        <f t="shared" si="3"/>
        <v>2.5065470306906983E-3</v>
      </c>
      <c r="T204" s="68">
        <f>Q204/'סכום נכסי הקרן'!$C$41</f>
        <v>8.8801424694564827E-5</v>
      </c>
    </row>
    <row r="205" spans="1:20">
      <c r="A205" s="61" t="s">
        <v>763</v>
      </c>
      <c r="B205" s="58" t="s">
        <v>764</v>
      </c>
      <c r="C205" s="70" t="s">
        <v>125</v>
      </c>
      <c r="D205" s="70" t="s">
        <v>27</v>
      </c>
      <c r="E205" s="58" t="s">
        <v>609</v>
      </c>
      <c r="F205" s="70" t="s">
        <v>304</v>
      </c>
      <c r="G205" s="58" t="s">
        <v>610</v>
      </c>
      <c r="H205" s="58" t="s">
        <v>300</v>
      </c>
      <c r="I205" s="135" t="s">
        <v>3885</v>
      </c>
      <c r="J205" s="67">
        <v>3.5400000000001617</v>
      </c>
      <c r="K205" s="70" t="s">
        <v>137</v>
      </c>
      <c r="L205" s="71">
        <v>2.5000000000000001E-2</v>
      </c>
      <c r="M205" s="71">
        <v>5.3899999999998921E-2</v>
      </c>
      <c r="N205" s="67">
        <v>812361.71563800005</v>
      </c>
      <c r="O205" s="69">
        <v>91.27</v>
      </c>
      <c r="P205" s="135" t="s">
        <v>3885</v>
      </c>
      <c r="Q205" s="67">
        <v>741.44251067200003</v>
      </c>
      <c r="R205" s="68">
        <v>9.5485804648981455E-4</v>
      </c>
      <c r="S205" s="68">
        <f t="shared" si="3"/>
        <v>3.3397097979183583E-4</v>
      </c>
      <c r="T205" s="68">
        <f>Q205/'סכום נכסי הקרן'!$C$41</f>
        <v>1.1831854120041188E-5</v>
      </c>
    </row>
    <row r="206" spans="1:20">
      <c r="A206" s="61" t="s">
        <v>765</v>
      </c>
      <c r="B206" s="58" t="s">
        <v>766</v>
      </c>
      <c r="C206" s="70" t="s">
        <v>125</v>
      </c>
      <c r="D206" s="70" t="s">
        <v>27</v>
      </c>
      <c r="E206" s="58" t="s">
        <v>767</v>
      </c>
      <c r="F206" s="70" t="s">
        <v>590</v>
      </c>
      <c r="G206" s="58" t="s">
        <v>613</v>
      </c>
      <c r="H206" s="58" t="s">
        <v>135</v>
      </c>
      <c r="I206" s="135" t="s">
        <v>3885</v>
      </c>
      <c r="J206" s="67">
        <v>2.9399999999997624</v>
      </c>
      <c r="K206" s="70" t="s">
        <v>137</v>
      </c>
      <c r="L206" s="71">
        <v>4.53E-2</v>
      </c>
      <c r="M206" s="71">
        <v>5.5899999999993233E-2</v>
      </c>
      <c r="N206" s="67">
        <v>3979728.1001980002</v>
      </c>
      <c r="O206" s="69">
        <v>97.2</v>
      </c>
      <c r="P206" s="135" t="s">
        <v>3885</v>
      </c>
      <c r="Q206" s="67">
        <v>3868.2958455180001</v>
      </c>
      <c r="R206" s="68">
        <v>5.6853258574257144E-3</v>
      </c>
      <c r="S206" s="68">
        <f t="shared" si="3"/>
        <v>1.7424123044704214E-3</v>
      </c>
      <c r="T206" s="68">
        <f>Q206/'סכום נכסי הקרן'!$C$41</f>
        <v>6.1729819208569407E-5</v>
      </c>
    </row>
    <row r="207" spans="1:20">
      <c r="A207" s="61" t="s">
        <v>768</v>
      </c>
      <c r="B207" s="58" t="s">
        <v>769</v>
      </c>
      <c r="C207" s="70" t="s">
        <v>125</v>
      </c>
      <c r="D207" s="70" t="s">
        <v>27</v>
      </c>
      <c r="E207" s="58" t="s">
        <v>596</v>
      </c>
      <c r="F207" s="70" t="s">
        <v>577</v>
      </c>
      <c r="G207" s="58" t="s">
        <v>613</v>
      </c>
      <c r="H207" s="58" t="s">
        <v>135</v>
      </c>
      <c r="I207" s="135" t="s">
        <v>3885</v>
      </c>
      <c r="J207" s="67">
        <v>4.429999999999942</v>
      </c>
      <c r="K207" s="70" t="s">
        <v>137</v>
      </c>
      <c r="L207" s="71">
        <v>5.5E-2</v>
      </c>
      <c r="M207" s="71">
        <v>6.3899999999999832E-2</v>
      </c>
      <c r="N207" s="67">
        <v>3867820</v>
      </c>
      <c r="O207" s="69">
        <v>98.6</v>
      </c>
      <c r="P207" s="135" t="s">
        <v>3885</v>
      </c>
      <c r="Q207" s="67">
        <v>3813.6704774540003</v>
      </c>
      <c r="R207" s="68">
        <v>6.7367427343251974E-3</v>
      </c>
      <c r="S207" s="68">
        <f t="shared" si="3"/>
        <v>1.7178071767211518E-3</v>
      </c>
      <c r="T207" s="68">
        <f>Q207/'סכום נכסי הקרן'!$C$41</f>
        <v>6.0858113881610189E-5</v>
      </c>
    </row>
    <row r="208" spans="1:20">
      <c r="A208" s="61" t="s">
        <v>770</v>
      </c>
      <c r="B208" s="58" t="s">
        <v>771</v>
      </c>
      <c r="C208" s="70" t="s">
        <v>125</v>
      </c>
      <c r="D208" s="70" t="s">
        <v>27</v>
      </c>
      <c r="E208" s="58" t="s">
        <v>772</v>
      </c>
      <c r="F208" s="70" t="s">
        <v>590</v>
      </c>
      <c r="G208" s="58" t="s">
        <v>613</v>
      </c>
      <c r="H208" s="58" t="s">
        <v>135</v>
      </c>
      <c r="I208" s="135" t="s">
        <v>3885</v>
      </c>
      <c r="J208" s="67">
        <v>3.1499999999994808</v>
      </c>
      <c r="K208" s="70" t="s">
        <v>137</v>
      </c>
      <c r="L208" s="71">
        <v>2.5000000000000001E-2</v>
      </c>
      <c r="M208" s="71">
        <v>6.0999999999991443E-2</v>
      </c>
      <c r="N208" s="67">
        <v>3652941.1132599995</v>
      </c>
      <c r="O208" s="69">
        <v>89.63</v>
      </c>
      <c r="P208" s="135" t="s">
        <v>3885</v>
      </c>
      <c r="Q208" s="67">
        <v>3274.3847959980003</v>
      </c>
      <c r="R208" s="68">
        <v>1.8339966185135968E-2</v>
      </c>
      <c r="S208" s="68">
        <f t="shared" si="3"/>
        <v>1.4748945235738015E-3</v>
      </c>
      <c r="T208" s="68">
        <f>Q208/'סכום נכסי הקרן'!$C$41</f>
        <v>5.225225513980261E-5</v>
      </c>
    </row>
    <row r="209" spans="1:20">
      <c r="A209" s="61" t="s">
        <v>773</v>
      </c>
      <c r="B209" s="58" t="s">
        <v>774</v>
      </c>
      <c r="C209" s="70" t="s">
        <v>125</v>
      </c>
      <c r="D209" s="70" t="s">
        <v>27</v>
      </c>
      <c r="E209" s="58" t="s">
        <v>775</v>
      </c>
      <c r="F209" s="70" t="s">
        <v>304</v>
      </c>
      <c r="G209" s="58" t="s">
        <v>613</v>
      </c>
      <c r="H209" s="58" t="s">
        <v>135</v>
      </c>
      <c r="I209" s="135" t="s">
        <v>3885</v>
      </c>
      <c r="J209" s="67">
        <v>4.7999999999999678</v>
      </c>
      <c r="K209" s="70" t="s">
        <v>137</v>
      </c>
      <c r="L209" s="71">
        <v>6.7699999999999996E-2</v>
      </c>
      <c r="M209" s="71">
        <v>5.9600000000000583E-2</v>
      </c>
      <c r="N209" s="67">
        <v>5812040.6798430001</v>
      </c>
      <c r="O209" s="69">
        <v>107.02</v>
      </c>
      <c r="P209" s="135" t="s">
        <v>3885</v>
      </c>
      <c r="Q209" s="67">
        <v>6220.0459195089988</v>
      </c>
      <c r="R209" s="68">
        <v>7.7493875731240005E-3</v>
      </c>
      <c r="S209" s="68">
        <f t="shared" si="3"/>
        <v>2.8017207001064378E-3</v>
      </c>
      <c r="T209" s="68">
        <f>Q209/'סכום נכסי הקרן'!$C$41</f>
        <v>9.9258775805673762E-5</v>
      </c>
    </row>
    <row r="210" spans="1:20">
      <c r="A210" s="61" t="s">
        <v>776</v>
      </c>
      <c r="B210" s="58" t="s">
        <v>777</v>
      </c>
      <c r="C210" s="70" t="s">
        <v>125</v>
      </c>
      <c r="D210" s="70" t="s">
        <v>27</v>
      </c>
      <c r="E210" s="58" t="s">
        <v>778</v>
      </c>
      <c r="F210" s="70" t="s">
        <v>641</v>
      </c>
      <c r="G210" s="58" t="s">
        <v>634</v>
      </c>
      <c r="H210" s="135" t="s">
        <v>3885</v>
      </c>
      <c r="I210" s="135" t="s">
        <v>3885</v>
      </c>
      <c r="J210" s="67">
        <v>2.9500000000010886</v>
      </c>
      <c r="K210" s="70" t="s">
        <v>137</v>
      </c>
      <c r="L210" s="71">
        <v>1.2E-2</v>
      </c>
      <c r="M210" s="71">
        <v>8.4200000000011974E-2</v>
      </c>
      <c r="N210" s="67">
        <v>450214.24800000002</v>
      </c>
      <c r="O210" s="69">
        <v>81.599999999999994</v>
      </c>
      <c r="P210" s="135" t="s">
        <v>3885</v>
      </c>
      <c r="Q210" s="67">
        <v>367.37482636800002</v>
      </c>
      <c r="R210" s="68">
        <v>7.2615201290322584E-3</v>
      </c>
      <c r="S210" s="68">
        <f t="shared" si="3"/>
        <v>1.6547814422155971E-4</v>
      </c>
      <c r="T210" s="68">
        <f>Q210/'סכום נכסי הקרן'!$C$41</f>
        <v>5.8625251322884354E-6</v>
      </c>
    </row>
    <row r="211" spans="1:20">
      <c r="A211" s="61" t="s">
        <v>779</v>
      </c>
      <c r="B211" s="58" t="s">
        <v>780</v>
      </c>
      <c r="C211" s="70" t="s">
        <v>125</v>
      </c>
      <c r="D211" s="70" t="s">
        <v>27</v>
      </c>
      <c r="E211" s="58" t="s">
        <v>778</v>
      </c>
      <c r="F211" s="70" t="s">
        <v>641</v>
      </c>
      <c r="G211" s="58" t="s">
        <v>634</v>
      </c>
      <c r="H211" s="135" t="s">
        <v>3885</v>
      </c>
      <c r="I211" s="135" t="s">
        <v>3885</v>
      </c>
      <c r="J211" s="67">
        <v>0.96999999999867392</v>
      </c>
      <c r="K211" s="70" t="s">
        <v>137</v>
      </c>
      <c r="L211" s="71">
        <v>3.5499999999999997E-2</v>
      </c>
      <c r="M211" s="71">
        <v>7.2899999999951379E-2</v>
      </c>
      <c r="N211" s="67">
        <v>702379.89809899998</v>
      </c>
      <c r="O211" s="69">
        <v>96.63</v>
      </c>
      <c r="P211" s="135" t="s">
        <v>3885</v>
      </c>
      <c r="Q211" s="67">
        <v>678.70970377000003</v>
      </c>
      <c r="R211" s="68">
        <v>2.4524232272460007E-3</v>
      </c>
      <c r="S211" s="68">
        <f t="shared" si="3"/>
        <v>3.0571398523784909E-4</v>
      </c>
      <c r="T211" s="68">
        <f>Q211/'סכום נכסי הקרן'!$C$41</f>
        <v>1.0830771218640714E-5</v>
      </c>
    </row>
    <row r="212" spans="1:20">
      <c r="A212" s="61" t="s">
        <v>781</v>
      </c>
      <c r="B212" s="58" t="s">
        <v>782</v>
      </c>
      <c r="C212" s="70" t="s">
        <v>125</v>
      </c>
      <c r="D212" s="70" t="s">
        <v>27</v>
      </c>
      <c r="E212" s="58" t="s">
        <v>778</v>
      </c>
      <c r="F212" s="70" t="s">
        <v>641</v>
      </c>
      <c r="G212" s="58" t="s">
        <v>634</v>
      </c>
      <c r="H212" s="135" t="s">
        <v>3885</v>
      </c>
      <c r="I212" s="135" t="s">
        <v>3885</v>
      </c>
      <c r="J212" s="67">
        <v>3.3300000000000471</v>
      </c>
      <c r="K212" s="70" t="s">
        <v>137</v>
      </c>
      <c r="L212" s="71">
        <v>6.0499999999999998E-2</v>
      </c>
      <c r="M212" s="71">
        <v>5.8999999999997506E-2</v>
      </c>
      <c r="N212" s="67">
        <v>3525672.6428000005</v>
      </c>
      <c r="O212" s="69">
        <v>102.3</v>
      </c>
      <c r="P212" s="135" t="s">
        <v>3885</v>
      </c>
      <c r="Q212" s="67">
        <v>3606.7629565510001</v>
      </c>
      <c r="R212" s="68">
        <v>1.6025784740000003E-2</v>
      </c>
      <c r="S212" s="68">
        <f t="shared" si="3"/>
        <v>1.6246089766076386E-3</v>
      </c>
      <c r="T212" s="68">
        <f>Q212/'סכום נכסי הקרן'!$C$41</f>
        <v>5.7556307513042437E-5</v>
      </c>
    </row>
    <row r="213" spans="1:20">
      <c r="A213" s="61" t="s">
        <v>783</v>
      </c>
      <c r="B213" s="58" t="s">
        <v>784</v>
      </c>
      <c r="C213" s="70" t="s">
        <v>125</v>
      </c>
      <c r="D213" s="70" t="s">
        <v>27</v>
      </c>
      <c r="E213" s="58" t="s">
        <v>785</v>
      </c>
      <c r="F213" s="70" t="s">
        <v>321</v>
      </c>
      <c r="G213" s="58" t="s">
        <v>634</v>
      </c>
      <c r="H213" s="135" t="s">
        <v>3885</v>
      </c>
      <c r="I213" s="135" t="s">
        <v>3885</v>
      </c>
      <c r="J213" s="67">
        <v>1.9799999999997953</v>
      </c>
      <c r="K213" s="70" t="s">
        <v>137</v>
      </c>
      <c r="L213" s="71">
        <v>0.01</v>
      </c>
      <c r="M213" s="71">
        <v>6.5099999999995897E-2</v>
      </c>
      <c r="N213" s="67">
        <v>1084846.1536000001</v>
      </c>
      <c r="O213" s="69">
        <v>90</v>
      </c>
      <c r="P213" s="135" t="s">
        <v>3885</v>
      </c>
      <c r="Q213" s="67">
        <v>976.36153824000007</v>
      </c>
      <c r="R213" s="68">
        <v>4.520192306666667E-3</v>
      </c>
      <c r="S213" s="68">
        <f t="shared" si="3"/>
        <v>4.3978651731412091E-4</v>
      </c>
      <c r="T213" s="68">
        <f>Q213/'סכום נכסי הקרן'!$C$41</f>
        <v>1.5580664883113443E-5</v>
      </c>
    </row>
    <row r="214" spans="1:20">
      <c r="A214" s="137" t="s">
        <v>3885</v>
      </c>
      <c r="B214" s="135" t="s">
        <v>3885</v>
      </c>
      <c r="C214" s="135" t="s">
        <v>3885</v>
      </c>
      <c r="D214" s="135" t="s">
        <v>3885</v>
      </c>
      <c r="E214" s="135" t="s">
        <v>3885</v>
      </c>
      <c r="F214" s="135" t="s">
        <v>3885</v>
      </c>
      <c r="G214" s="135" t="s">
        <v>3885</v>
      </c>
      <c r="H214" s="135" t="s">
        <v>3885</v>
      </c>
      <c r="I214" s="135" t="s">
        <v>3885</v>
      </c>
      <c r="J214" s="135" t="s">
        <v>3885</v>
      </c>
      <c r="K214" s="135" t="s">
        <v>3885</v>
      </c>
      <c r="L214" s="135" t="s">
        <v>3885</v>
      </c>
      <c r="M214" s="135" t="s">
        <v>3885</v>
      </c>
      <c r="N214" s="135" t="s">
        <v>3885</v>
      </c>
      <c r="O214" s="135" t="s">
        <v>3885</v>
      </c>
      <c r="P214" s="135" t="s">
        <v>3885</v>
      </c>
      <c r="Q214" s="135" t="s">
        <v>3885</v>
      </c>
      <c r="R214" s="135" t="s">
        <v>3885</v>
      </c>
      <c r="S214" s="135" t="s">
        <v>3885</v>
      </c>
      <c r="T214" s="135" t="s">
        <v>3885</v>
      </c>
    </row>
    <row r="215" spans="1:20">
      <c r="A215" s="74" t="s">
        <v>51</v>
      </c>
      <c r="B215" s="134" t="s">
        <v>3885</v>
      </c>
      <c r="C215" s="134" t="s">
        <v>3885</v>
      </c>
      <c r="D215" s="134" t="s">
        <v>3885</v>
      </c>
      <c r="E215" s="134" t="s">
        <v>3885</v>
      </c>
      <c r="F215" s="134" t="s">
        <v>3885</v>
      </c>
      <c r="G215" s="134" t="s">
        <v>3885</v>
      </c>
      <c r="H215" s="134" t="s">
        <v>3885</v>
      </c>
      <c r="I215" s="134" t="s">
        <v>3885</v>
      </c>
      <c r="J215" s="64">
        <v>2.8199999999999186</v>
      </c>
      <c r="K215" s="134" t="s">
        <v>3885</v>
      </c>
      <c r="L215" s="134" t="s">
        <v>3885</v>
      </c>
      <c r="M215" s="76">
        <v>4.7700000000003066E-2</v>
      </c>
      <c r="N215" s="134" t="s">
        <v>3885</v>
      </c>
      <c r="O215" s="134" t="s">
        <v>3885</v>
      </c>
      <c r="P215" s="134" t="s">
        <v>3885</v>
      </c>
      <c r="Q215" s="64">
        <v>2705.1935101210001</v>
      </c>
      <c r="R215" s="134" t="s">
        <v>3885</v>
      </c>
      <c r="S215" s="65">
        <f t="shared" si="3"/>
        <v>1.2185113668257115E-3</v>
      </c>
      <c r="T215" s="65">
        <f>Q215/'סכום נכסי הקרן'!$C$41</f>
        <v>4.3169166209830831E-5</v>
      </c>
    </row>
    <row r="216" spans="1:20">
      <c r="A216" s="61" t="s">
        <v>786</v>
      </c>
      <c r="B216" s="58" t="s">
        <v>787</v>
      </c>
      <c r="C216" s="70" t="s">
        <v>125</v>
      </c>
      <c r="D216" s="70" t="s">
        <v>27</v>
      </c>
      <c r="E216" s="58" t="s">
        <v>788</v>
      </c>
      <c r="F216" s="70" t="s">
        <v>647</v>
      </c>
      <c r="G216" s="58" t="s">
        <v>342</v>
      </c>
      <c r="H216" s="58" t="s">
        <v>300</v>
      </c>
      <c r="I216" s="135" t="s">
        <v>3885</v>
      </c>
      <c r="J216" s="67">
        <v>2.8199999999999186</v>
      </c>
      <c r="K216" s="70" t="s">
        <v>137</v>
      </c>
      <c r="L216" s="71">
        <v>2.12E-2</v>
      </c>
      <c r="M216" s="71">
        <v>4.7700000000003066E-2</v>
      </c>
      <c r="N216" s="67">
        <v>2626401.5733690001</v>
      </c>
      <c r="O216" s="69">
        <v>103</v>
      </c>
      <c r="P216" s="135" t="s">
        <v>3885</v>
      </c>
      <c r="Q216" s="67">
        <v>2705.1935101210001</v>
      </c>
      <c r="R216" s="68">
        <v>1.750934382246E-2</v>
      </c>
      <c r="S216" s="68">
        <f t="shared" si="3"/>
        <v>1.2185113668257115E-3</v>
      </c>
      <c r="T216" s="68">
        <f>Q216/'סכום נכסי הקרן'!$C$41</f>
        <v>4.3169166209830831E-5</v>
      </c>
    </row>
    <row r="217" spans="1:20">
      <c r="A217" s="137" t="s">
        <v>3885</v>
      </c>
      <c r="B217" s="135" t="s">
        <v>3885</v>
      </c>
      <c r="C217" s="135" t="s">
        <v>3885</v>
      </c>
      <c r="D217" s="135" t="s">
        <v>3885</v>
      </c>
      <c r="E217" s="135" t="s">
        <v>3885</v>
      </c>
      <c r="F217" s="135" t="s">
        <v>3885</v>
      </c>
      <c r="G217" s="135" t="s">
        <v>3885</v>
      </c>
      <c r="H217" s="135" t="s">
        <v>3885</v>
      </c>
      <c r="I217" s="135" t="s">
        <v>3885</v>
      </c>
      <c r="J217" s="135" t="s">
        <v>3885</v>
      </c>
      <c r="K217" s="135" t="s">
        <v>3885</v>
      </c>
      <c r="L217" s="135" t="s">
        <v>3885</v>
      </c>
      <c r="M217" s="135" t="s">
        <v>3885</v>
      </c>
      <c r="N217" s="135" t="s">
        <v>3885</v>
      </c>
      <c r="O217" s="135" t="s">
        <v>3885</v>
      </c>
      <c r="P217" s="135" t="s">
        <v>3885</v>
      </c>
      <c r="Q217" s="135" t="s">
        <v>3885</v>
      </c>
      <c r="R217" s="135" t="s">
        <v>3885</v>
      </c>
      <c r="S217" s="135" t="s">
        <v>3885</v>
      </c>
      <c r="T217" s="135" t="s">
        <v>3885</v>
      </c>
    </row>
    <row r="218" spans="1:20">
      <c r="A218" s="55" t="s">
        <v>193</v>
      </c>
      <c r="B218" s="134" t="s">
        <v>3885</v>
      </c>
      <c r="C218" s="134" t="s">
        <v>3885</v>
      </c>
      <c r="D218" s="134" t="s">
        <v>3885</v>
      </c>
      <c r="E218" s="134" t="s">
        <v>3885</v>
      </c>
      <c r="F218" s="134" t="s">
        <v>3885</v>
      </c>
      <c r="G218" s="134" t="s">
        <v>3885</v>
      </c>
      <c r="H218" s="134" t="s">
        <v>3885</v>
      </c>
      <c r="I218" s="134" t="s">
        <v>3885</v>
      </c>
      <c r="J218" s="64">
        <v>4.7376411817432604</v>
      </c>
      <c r="K218" s="134" t="s">
        <v>3885</v>
      </c>
      <c r="L218" s="134" t="s">
        <v>3885</v>
      </c>
      <c r="M218" s="76">
        <v>6.3889774397461074E-2</v>
      </c>
      <c r="N218" s="134" t="s">
        <v>3885</v>
      </c>
      <c r="O218" s="134" t="s">
        <v>3885</v>
      </c>
      <c r="P218" s="134" t="s">
        <v>3885</v>
      </c>
      <c r="Q218" s="64">
        <v>829362.67016653519</v>
      </c>
      <c r="R218" s="134" t="s">
        <v>3885</v>
      </c>
      <c r="S218" s="65">
        <f t="shared" si="3"/>
        <v>0.37357321649557124</v>
      </c>
      <c r="T218" s="65">
        <f>Q218/'סכום נכסי הקרן'!$C$41</f>
        <v>1.3234873890794909E-2</v>
      </c>
    </row>
    <row r="219" spans="1:20">
      <c r="A219" s="74" t="s">
        <v>69</v>
      </c>
      <c r="B219" s="134" t="s">
        <v>3885</v>
      </c>
      <c r="C219" s="134" t="s">
        <v>3885</v>
      </c>
      <c r="D219" s="134" t="s">
        <v>3885</v>
      </c>
      <c r="E219" s="134" t="s">
        <v>3885</v>
      </c>
      <c r="F219" s="134" t="s">
        <v>3885</v>
      </c>
      <c r="G219" s="134" t="s">
        <v>3885</v>
      </c>
      <c r="H219" s="134" t="s">
        <v>3885</v>
      </c>
      <c r="I219" s="134" t="s">
        <v>3885</v>
      </c>
      <c r="J219" s="64">
        <v>4.9322340072198427</v>
      </c>
      <c r="K219" s="134" t="s">
        <v>3885</v>
      </c>
      <c r="L219" s="134" t="s">
        <v>3885</v>
      </c>
      <c r="M219" s="76">
        <v>7.4380385701933976E-2</v>
      </c>
      <c r="N219" s="134" t="s">
        <v>3885</v>
      </c>
      <c r="O219" s="134" t="s">
        <v>3885</v>
      </c>
      <c r="P219" s="134" t="s">
        <v>3885</v>
      </c>
      <c r="Q219" s="64">
        <v>129180.62881033</v>
      </c>
      <c r="R219" s="134" t="s">
        <v>3885</v>
      </c>
      <c r="S219" s="65">
        <f t="shared" si="3"/>
        <v>5.8187358497706669E-2</v>
      </c>
      <c r="T219" s="65">
        <f>Q219/'סכום נכסי הקרן'!$C$41</f>
        <v>2.061449584046267E-3</v>
      </c>
    </row>
    <row r="220" spans="1:20">
      <c r="A220" s="61" t="s">
        <v>789</v>
      </c>
      <c r="B220" s="58" t="s">
        <v>790</v>
      </c>
      <c r="C220" s="70" t="s">
        <v>27</v>
      </c>
      <c r="D220" s="70" t="s">
        <v>791</v>
      </c>
      <c r="E220" s="58">
        <v>520000472</v>
      </c>
      <c r="F220" s="70" t="s">
        <v>304</v>
      </c>
      <c r="G220" s="58" t="s">
        <v>792</v>
      </c>
      <c r="H220" s="58" t="s">
        <v>793</v>
      </c>
      <c r="I220" s="135" t="s">
        <v>3885</v>
      </c>
      <c r="J220" s="67">
        <v>6.8599999999997303</v>
      </c>
      <c r="K220" s="70" t="s">
        <v>136</v>
      </c>
      <c r="L220" s="71">
        <v>3.7499999999999999E-2</v>
      </c>
      <c r="M220" s="71">
        <v>6.1399999999998664E-2</v>
      </c>
      <c r="N220" s="67">
        <v>1599830.53045</v>
      </c>
      <c r="O220" s="69">
        <v>85.582329999999999</v>
      </c>
      <c r="P220" s="135" t="s">
        <v>3885</v>
      </c>
      <c r="Q220" s="67">
        <v>4965.9879235190001</v>
      </c>
      <c r="R220" s="68">
        <v>3.1996610608999998E-3</v>
      </c>
      <c r="S220" s="68">
        <f t="shared" si="3"/>
        <v>2.2368502325944345E-3</v>
      </c>
      <c r="T220" s="68">
        <f>Q220/'סכום נכסי הקרן'!$C$41</f>
        <v>7.9246662859551041E-5</v>
      </c>
    </row>
    <row r="221" spans="1:20">
      <c r="A221" s="61" t="s">
        <v>794</v>
      </c>
      <c r="B221" s="58" t="s">
        <v>795</v>
      </c>
      <c r="C221" s="70" t="s">
        <v>27</v>
      </c>
      <c r="D221" s="70" t="s">
        <v>791</v>
      </c>
      <c r="E221" s="58">
        <v>520000118</v>
      </c>
      <c r="F221" s="70" t="s">
        <v>292</v>
      </c>
      <c r="G221" s="58" t="s">
        <v>797</v>
      </c>
      <c r="H221" s="58" t="s">
        <v>286</v>
      </c>
      <c r="I221" s="135" t="s">
        <v>3885</v>
      </c>
      <c r="J221" s="67">
        <v>2.6400000000000761</v>
      </c>
      <c r="K221" s="70" t="s">
        <v>136</v>
      </c>
      <c r="L221" s="71">
        <v>3.2549999999999996E-2</v>
      </c>
      <c r="M221" s="71">
        <v>8.6600000000001995E-2</v>
      </c>
      <c r="N221" s="67">
        <v>4804602.8710000003</v>
      </c>
      <c r="O221" s="69">
        <v>87.799629999999993</v>
      </c>
      <c r="P221" s="135" t="s">
        <v>3885</v>
      </c>
      <c r="Q221" s="67">
        <v>15300.221322605999</v>
      </c>
      <c r="R221" s="68">
        <v>4.8046028710000003E-3</v>
      </c>
      <c r="S221" s="68">
        <f t="shared" si="3"/>
        <v>6.8917412106724411E-3</v>
      </c>
      <c r="T221" s="68">
        <f>Q221/'סכום נכסי הקרן'!$C$41</f>
        <v>2.441591682264655E-4</v>
      </c>
    </row>
    <row r="222" spans="1:20">
      <c r="A222" s="61" t="s">
        <v>798</v>
      </c>
      <c r="B222" s="58" t="s">
        <v>799</v>
      </c>
      <c r="C222" s="70" t="s">
        <v>27</v>
      </c>
      <c r="D222" s="70" t="s">
        <v>791</v>
      </c>
      <c r="E222" s="58">
        <v>520018078</v>
      </c>
      <c r="F222" s="70" t="s">
        <v>292</v>
      </c>
      <c r="G222" s="58" t="s">
        <v>797</v>
      </c>
      <c r="H222" s="58" t="s">
        <v>286</v>
      </c>
      <c r="I222" s="135" t="s">
        <v>3885</v>
      </c>
      <c r="J222" s="67">
        <v>1.9899999999999713</v>
      </c>
      <c r="K222" s="70" t="s">
        <v>136</v>
      </c>
      <c r="L222" s="71">
        <v>3.2750000000000001E-2</v>
      </c>
      <c r="M222" s="71">
        <v>8.3099999999999175E-2</v>
      </c>
      <c r="N222" s="67">
        <v>6800864.251104</v>
      </c>
      <c r="O222" s="69">
        <v>91.480680000000007</v>
      </c>
      <c r="P222" s="135" t="s">
        <v>3885</v>
      </c>
      <c r="Q222" s="67">
        <v>22565.296718435002</v>
      </c>
      <c r="R222" s="68">
        <v>9.0678190014720009E-3</v>
      </c>
      <c r="S222" s="68">
        <f t="shared" si="3"/>
        <v>1.0164178808035848E-2</v>
      </c>
      <c r="T222" s="68">
        <f>Q222/'סכום נכסי הקרן'!$C$41</f>
        <v>3.6009440395585573E-4</v>
      </c>
    </row>
    <row r="223" spans="1:20">
      <c r="A223" s="61" t="s">
        <v>800</v>
      </c>
      <c r="B223" s="58" t="s">
        <v>801</v>
      </c>
      <c r="C223" s="70" t="s">
        <v>27</v>
      </c>
      <c r="D223" s="70" t="s">
        <v>791</v>
      </c>
      <c r="E223" s="58">
        <v>520018078</v>
      </c>
      <c r="F223" s="70" t="s">
        <v>292</v>
      </c>
      <c r="G223" s="58" t="s">
        <v>797</v>
      </c>
      <c r="H223" s="58" t="s">
        <v>286</v>
      </c>
      <c r="I223" s="135" t="s">
        <v>3885</v>
      </c>
      <c r="J223" s="67">
        <v>3.8299999999999144</v>
      </c>
      <c r="K223" s="70" t="s">
        <v>136</v>
      </c>
      <c r="L223" s="71">
        <v>7.1289999999999992E-2</v>
      </c>
      <c r="M223" s="71">
        <v>7.4999999999998956E-2</v>
      </c>
      <c r="N223" s="67">
        <v>3884572.534</v>
      </c>
      <c r="O223" s="69">
        <v>101.25705000000001</v>
      </c>
      <c r="P223" s="135" t="s">
        <v>3885</v>
      </c>
      <c r="Q223" s="67">
        <v>14266.454687587</v>
      </c>
      <c r="R223" s="68">
        <v>7.7691450679999996E-3</v>
      </c>
      <c r="S223" s="68">
        <f t="shared" si="3"/>
        <v>6.4260974810453238E-3</v>
      </c>
      <c r="T223" s="68">
        <f>Q223/'סכום נכסי הקרן'!$C$41</f>
        <v>2.2766243942597518E-4</v>
      </c>
    </row>
    <row r="224" spans="1:20">
      <c r="A224" s="61" t="s">
        <v>802</v>
      </c>
      <c r="B224" s="58" t="s">
        <v>803</v>
      </c>
      <c r="C224" s="70" t="s">
        <v>27</v>
      </c>
      <c r="D224" s="70" t="s">
        <v>791</v>
      </c>
      <c r="E224" s="58">
        <v>520027830</v>
      </c>
      <c r="F224" s="70" t="s">
        <v>440</v>
      </c>
      <c r="G224" s="58" t="s">
        <v>805</v>
      </c>
      <c r="H224" s="58" t="s">
        <v>286</v>
      </c>
      <c r="I224" s="135" t="s">
        <v>3885</v>
      </c>
      <c r="J224" s="67">
        <v>9.4600000000001394</v>
      </c>
      <c r="K224" s="70" t="s">
        <v>136</v>
      </c>
      <c r="L224" s="71">
        <v>6.3750000000000001E-2</v>
      </c>
      <c r="M224" s="71">
        <v>6.8700000000001052E-2</v>
      </c>
      <c r="N224" s="67">
        <v>9721653.8943000007</v>
      </c>
      <c r="O224" s="69">
        <v>94.761250000000004</v>
      </c>
      <c r="P224" s="135" t="s">
        <v>3885</v>
      </c>
      <c r="Q224" s="67">
        <v>33413.232443941997</v>
      </c>
      <c r="R224" s="68">
        <v>1.4026336595440775E-2</v>
      </c>
      <c r="S224" s="68">
        <f t="shared" si="3"/>
        <v>1.5050458824112685E-2</v>
      </c>
      <c r="T224" s="68">
        <f>Q224/'סכום נכסי הקרן'!$C$41</f>
        <v>5.3320451183387846E-4</v>
      </c>
    </row>
    <row r="225" spans="1:20">
      <c r="A225" s="61" t="s">
        <v>806</v>
      </c>
      <c r="B225" s="58" t="s">
        <v>807</v>
      </c>
      <c r="C225" s="70" t="s">
        <v>27</v>
      </c>
      <c r="D225" s="70" t="s">
        <v>791</v>
      </c>
      <c r="E225" s="58">
        <v>520000522</v>
      </c>
      <c r="F225" s="70" t="s">
        <v>292</v>
      </c>
      <c r="G225" s="58" t="s">
        <v>805</v>
      </c>
      <c r="H225" s="58" t="s">
        <v>793</v>
      </c>
      <c r="I225" s="135" t="s">
        <v>3885</v>
      </c>
      <c r="J225" s="67">
        <v>2.1899999999999733</v>
      </c>
      <c r="K225" s="70" t="s">
        <v>136</v>
      </c>
      <c r="L225" s="71">
        <v>3.0769999999999999E-2</v>
      </c>
      <c r="M225" s="71">
        <v>8.6099999999997762E-2</v>
      </c>
      <c r="N225" s="67">
        <v>5456802.1543399999</v>
      </c>
      <c r="O225" s="69">
        <v>89.040419999999997</v>
      </c>
      <c r="P225" s="135" t="s">
        <v>3885</v>
      </c>
      <c r="Q225" s="67">
        <v>17622.720802813001</v>
      </c>
      <c r="R225" s="68">
        <v>9.0946702572333327E-3</v>
      </c>
      <c r="S225" s="68">
        <f t="shared" si="3"/>
        <v>7.9378741418254725E-3</v>
      </c>
      <c r="T225" s="68">
        <f>Q225/'סכום נכסי הקרן'!$C$41</f>
        <v>2.8122134721964861E-4</v>
      </c>
    </row>
    <row r="226" spans="1:20">
      <c r="A226" s="61" t="s">
        <v>809</v>
      </c>
      <c r="B226" s="58" t="s">
        <v>810</v>
      </c>
      <c r="C226" s="70" t="s">
        <v>27</v>
      </c>
      <c r="D226" s="70" t="s">
        <v>791</v>
      </c>
      <c r="E226" s="58">
        <v>520013954</v>
      </c>
      <c r="F226" s="70" t="s">
        <v>1051</v>
      </c>
      <c r="G226" s="58" t="s">
        <v>812</v>
      </c>
      <c r="H226" s="58" t="s">
        <v>286</v>
      </c>
      <c r="I226" s="135" t="s">
        <v>3885</v>
      </c>
      <c r="J226" s="67">
        <v>5.5500000000005825</v>
      </c>
      <c r="K226" s="70" t="s">
        <v>138</v>
      </c>
      <c r="L226" s="71">
        <v>4.3749999999999997E-2</v>
      </c>
      <c r="M226" s="71">
        <v>5.4800000000005691E-2</v>
      </c>
      <c r="N226" s="67">
        <v>1022255.93</v>
      </c>
      <c r="O226" s="69">
        <v>94.237790000000004</v>
      </c>
      <c r="P226" s="135" t="s">
        <v>3885</v>
      </c>
      <c r="Q226" s="67">
        <v>3864.580532385</v>
      </c>
      <c r="R226" s="68">
        <v>6.8150395333333336E-4</v>
      </c>
      <c r="S226" s="68">
        <f t="shared" si="3"/>
        <v>1.7407388007942739E-3</v>
      </c>
      <c r="T226" s="68">
        <f>Q226/'סכום נכסי הקרן'!$C$41</f>
        <v>6.1670530669853056E-5</v>
      </c>
    </row>
    <row r="227" spans="1:20">
      <c r="A227" s="61" t="s">
        <v>813</v>
      </c>
      <c r="B227" s="58" t="s">
        <v>814</v>
      </c>
      <c r="C227" s="70" t="s">
        <v>27</v>
      </c>
      <c r="D227" s="70" t="s">
        <v>791</v>
      </c>
      <c r="E227" s="58">
        <v>520013954</v>
      </c>
      <c r="F227" s="70" t="s">
        <v>1051</v>
      </c>
      <c r="G227" s="58" t="s">
        <v>812</v>
      </c>
      <c r="H227" s="58" t="s">
        <v>286</v>
      </c>
      <c r="I227" s="135" t="s">
        <v>3885</v>
      </c>
      <c r="J227" s="67">
        <v>4.5400000000001732</v>
      </c>
      <c r="K227" s="70" t="s">
        <v>138</v>
      </c>
      <c r="L227" s="71">
        <v>7.3749999999999996E-2</v>
      </c>
      <c r="M227" s="71">
        <v>5.3200000000002093E-2</v>
      </c>
      <c r="N227" s="67">
        <v>2095624.6565</v>
      </c>
      <c r="O227" s="69">
        <v>111.22803999999999</v>
      </c>
      <c r="P227" s="135" t="s">
        <v>3885</v>
      </c>
      <c r="Q227" s="67">
        <v>9350.7277627470012</v>
      </c>
      <c r="R227" s="68">
        <v>2.6195308206249999E-3</v>
      </c>
      <c r="S227" s="68">
        <f t="shared" si="3"/>
        <v>4.2118865154642257E-3</v>
      </c>
      <c r="T227" s="68">
        <f>Q227/'סכום נכסי הקרן'!$C$41</f>
        <v>1.492178357898136E-4</v>
      </c>
    </row>
    <row r="228" spans="1:20">
      <c r="A228" s="61" t="s">
        <v>815</v>
      </c>
      <c r="B228" s="58" t="s">
        <v>816</v>
      </c>
      <c r="C228" s="70" t="s">
        <v>27</v>
      </c>
      <c r="D228" s="70" t="s">
        <v>791</v>
      </c>
      <c r="E228" s="58">
        <v>520013954</v>
      </c>
      <c r="F228" s="70" t="s">
        <v>1051</v>
      </c>
      <c r="G228" s="58" t="s">
        <v>812</v>
      </c>
      <c r="H228" s="58" t="s">
        <v>286</v>
      </c>
      <c r="I228" s="135" t="s">
        <v>3885</v>
      </c>
      <c r="J228" s="67">
        <v>5.6899999999998423</v>
      </c>
      <c r="K228" s="70" t="s">
        <v>136</v>
      </c>
      <c r="L228" s="71">
        <v>8.1250000000000003E-2</v>
      </c>
      <c r="M228" s="71">
        <v>6.529999999999761E-2</v>
      </c>
      <c r="N228" s="67">
        <v>1942286.267</v>
      </c>
      <c r="O228" s="69">
        <v>111.16779</v>
      </c>
      <c r="P228" s="135" t="s">
        <v>3885</v>
      </c>
      <c r="Q228" s="67">
        <v>7831.4066162959989</v>
      </c>
      <c r="R228" s="68">
        <v>3.8845725339999998E-3</v>
      </c>
      <c r="S228" s="68">
        <f t="shared" si="3"/>
        <v>3.527532483161963E-3</v>
      </c>
      <c r="T228" s="68">
        <f>Q228/'סכום נכסי הקרן'!$C$41</f>
        <v>1.2497268406522574E-4</v>
      </c>
    </row>
    <row r="229" spans="1:20">
      <c r="A229" s="137" t="s">
        <v>3885</v>
      </c>
      <c r="B229" s="135" t="s">
        <v>3885</v>
      </c>
      <c r="C229" s="135" t="s">
        <v>3885</v>
      </c>
      <c r="D229" s="135" t="s">
        <v>3885</v>
      </c>
      <c r="E229" s="135" t="s">
        <v>3885</v>
      </c>
      <c r="F229" s="135" t="s">
        <v>3885</v>
      </c>
      <c r="G229" s="135" t="s">
        <v>3885</v>
      </c>
      <c r="H229" s="135" t="s">
        <v>3885</v>
      </c>
      <c r="I229" s="135" t="s">
        <v>3885</v>
      </c>
      <c r="J229" s="135" t="s">
        <v>3885</v>
      </c>
      <c r="K229" s="135" t="s">
        <v>3885</v>
      </c>
      <c r="L229" s="135" t="s">
        <v>3885</v>
      </c>
      <c r="M229" s="135" t="s">
        <v>3885</v>
      </c>
      <c r="N229" s="135" t="s">
        <v>3885</v>
      </c>
      <c r="O229" s="135" t="s">
        <v>3885</v>
      </c>
      <c r="P229" s="135" t="s">
        <v>3885</v>
      </c>
      <c r="Q229" s="135" t="s">
        <v>3885</v>
      </c>
      <c r="R229" s="135" t="s">
        <v>3885</v>
      </c>
      <c r="S229" s="135" t="s">
        <v>3885</v>
      </c>
      <c r="T229" s="135" t="s">
        <v>3885</v>
      </c>
    </row>
    <row r="230" spans="1:20">
      <c r="A230" s="74" t="s">
        <v>68</v>
      </c>
      <c r="B230" s="134" t="s">
        <v>3885</v>
      </c>
      <c r="C230" s="134" t="s">
        <v>3885</v>
      </c>
      <c r="D230" s="134" t="s">
        <v>3885</v>
      </c>
      <c r="E230" s="134" t="s">
        <v>3885</v>
      </c>
      <c r="F230" s="134" t="s">
        <v>3885</v>
      </c>
      <c r="G230" s="134" t="s">
        <v>3885</v>
      </c>
      <c r="H230" s="134" t="s">
        <v>3885</v>
      </c>
      <c r="I230" s="134" t="s">
        <v>3885</v>
      </c>
      <c r="J230" s="64">
        <v>4.7017396274726684</v>
      </c>
      <c r="K230" s="134" t="s">
        <v>3885</v>
      </c>
      <c r="L230" s="134" t="s">
        <v>3885</v>
      </c>
      <c r="M230" s="76">
        <v>6.1954300927887826E-2</v>
      </c>
      <c r="N230" s="134" t="s">
        <v>3885</v>
      </c>
      <c r="O230" s="134" t="s">
        <v>3885</v>
      </c>
      <c r="P230" s="134" t="s">
        <v>3885</v>
      </c>
      <c r="Q230" s="64">
        <v>700182.04135620513</v>
      </c>
      <c r="R230" s="134" t="s">
        <v>3885</v>
      </c>
      <c r="S230" s="65">
        <f t="shared" si="3"/>
        <v>0.3153858579978645</v>
      </c>
      <c r="T230" s="65">
        <f>Q230/'סכום נכסי הקרן'!$C$41</f>
        <v>1.1173424306748642E-2</v>
      </c>
    </row>
    <row r="231" spans="1:20">
      <c r="A231" s="61" t="s">
        <v>817</v>
      </c>
      <c r="B231" s="58" t="s">
        <v>818</v>
      </c>
      <c r="C231" s="70" t="s">
        <v>27</v>
      </c>
      <c r="D231" s="70" t="s">
        <v>791</v>
      </c>
      <c r="E231" s="135" t="s">
        <v>3885</v>
      </c>
      <c r="F231" s="70" t="s">
        <v>819</v>
      </c>
      <c r="G231" s="58" t="s">
        <v>285</v>
      </c>
      <c r="H231" s="58" t="s">
        <v>793</v>
      </c>
      <c r="I231" s="135" t="s">
        <v>3885</v>
      </c>
      <c r="J231" s="67">
        <v>7.1600000000001893</v>
      </c>
      <c r="K231" s="70" t="s">
        <v>138</v>
      </c>
      <c r="L231" s="71">
        <v>4.2519999999999995E-2</v>
      </c>
      <c r="M231" s="71">
        <v>4.3600000000000916E-2</v>
      </c>
      <c r="N231" s="67">
        <v>2044511.86</v>
      </c>
      <c r="O231" s="69">
        <v>100.85723</v>
      </c>
      <c r="P231" s="135" t="s">
        <v>3885</v>
      </c>
      <c r="Q231" s="67">
        <v>8272.0715442090004</v>
      </c>
      <c r="R231" s="68">
        <v>1.6356094880000001E-3</v>
      </c>
      <c r="S231" s="68">
        <f t="shared" si="3"/>
        <v>3.7260229873031653E-3</v>
      </c>
      <c r="T231" s="68">
        <f>Q231/'סכום נכסי הקרן'!$C$41</f>
        <v>1.3200476418989994E-4</v>
      </c>
    </row>
    <row r="232" spans="1:20">
      <c r="A232" s="61" t="s">
        <v>820</v>
      </c>
      <c r="B232" s="58" t="s">
        <v>821</v>
      </c>
      <c r="C232" s="70" t="s">
        <v>27</v>
      </c>
      <c r="D232" s="70" t="s">
        <v>791</v>
      </c>
      <c r="E232" s="135" t="s">
        <v>3885</v>
      </c>
      <c r="F232" s="70" t="s">
        <v>819</v>
      </c>
      <c r="G232" s="58" t="s">
        <v>822</v>
      </c>
      <c r="H232" s="58" t="s">
        <v>793</v>
      </c>
      <c r="I232" s="135" t="s">
        <v>3885</v>
      </c>
      <c r="J232" s="67">
        <v>0.69000000006850881</v>
      </c>
      <c r="K232" s="70" t="s">
        <v>136</v>
      </c>
      <c r="L232" s="71">
        <v>4.4999999999999998E-2</v>
      </c>
      <c r="M232" s="71">
        <v>6.0700000004131283E-2</v>
      </c>
      <c r="N232" s="67">
        <v>1328.9327089999999</v>
      </c>
      <c r="O232" s="69">
        <v>99.935000000000002</v>
      </c>
      <c r="P232" s="135" t="s">
        <v>3885</v>
      </c>
      <c r="Q232" s="67">
        <v>4.8169067429999997</v>
      </c>
      <c r="R232" s="68">
        <v>2.6578654179999997E-6</v>
      </c>
      <c r="S232" s="68">
        <f t="shared" si="3"/>
        <v>2.1696989872722203E-6</v>
      </c>
      <c r="T232" s="68">
        <f>Q232/'סכום נכסי הקרן'!$C$41</f>
        <v>7.6867642565252517E-8</v>
      </c>
    </row>
    <row r="233" spans="1:20">
      <c r="A233" s="61" t="s">
        <v>823</v>
      </c>
      <c r="B233" s="58" t="s">
        <v>824</v>
      </c>
      <c r="C233" s="70" t="s">
        <v>27</v>
      </c>
      <c r="D233" s="70" t="s">
        <v>791</v>
      </c>
      <c r="E233" s="135" t="s">
        <v>3885</v>
      </c>
      <c r="F233" s="70" t="s">
        <v>819</v>
      </c>
      <c r="G233" s="58" t="s">
        <v>825</v>
      </c>
      <c r="H233" s="58" t="s">
        <v>826</v>
      </c>
      <c r="I233" s="135" t="s">
        <v>3885</v>
      </c>
      <c r="J233" s="67">
        <v>6.40999999999993</v>
      </c>
      <c r="K233" s="70" t="s">
        <v>136</v>
      </c>
      <c r="L233" s="71">
        <v>0.03</v>
      </c>
      <c r="M233" s="71">
        <v>6.2899999999998957E-2</v>
      </c>
      <c r="N233" s="67">
        <v>3782346.9410000001</v>
      </c>
      <c r="O233" s="69">
        <v>82.705669999999998</v>
      </c>
      <c r="P233" s="135" t="s">
        <v>3885</v>
      </c>
      <c r="Q233" s="67">
        <v>11346.036724379999</v>
      </c>
      <c r="R233" s="68">
        <v>2.1613411091428573E-3</v>
      </c>
      <c r="S233" s="68">
        <f t="shared" si="3"/>
        <v>5.1106416843579531E-3</v>
      </c>
      <c r="T233" s="68">
        <f>Q233/'סכום נכסי הקרן'!$C$41</f>
        <v>1.8105874620248389E-4</v>
      </c>
    </row>
    <row r="234" spans="1:20">
      <c r="A234" s="61" t="s">
        <v>827</v>
      </c>
      <c r="B234" s="58" t="s">
        <v>828</v>
      </c>
      <c r="C234" s="70" t="s">
        <v>27</v>
      </c>
      <c r="D234" s="70" t="s">
        <v>791</v>
      </c>
      <c r="E234" s="135" t="s">
        <v>3885</v>
      </c>
      <c r="F234" s="70" t="s">
        <v>819</v>
      </c>
      <c r="G234" s="58" t="s">
        <v>825</v>
      </c>
      <c r="H234" s="58" t="s">
        <v>826</v>
      </c>
      <c r="I234" s="135" t="s">
        <v>3885</v>
      </c>
      <c r="J234" s="67">
        <v>7.0499999999998817</v>
      </c>
      <c r="K234" s="70" t="s">
        <v>136</v>
      </c>
      <c r="L234" s="71">
        <v>3.5000000000000003E-2</v>
      </c>
      <c r="M234" s="71">
        <v>6.3599999999999227E-2</v>
      </c>
      <c r="N234" s="67">
        <v>1533383.895</v>
      </c>
      <c r="O234" s="69">
        <v>83.612889999999993</v>
      </c>
      <c r="P234" s="135" t="s">
        <v>3885</v>
      </c>
      <c r="Q234" s="67">
        <v>4650.2005369509998</v>
      </c>
      <c r="R234" s="68">
        <v>3.0667677900000001E-3</v>
      </c>
      <c r="S234" s="68">
        <f t="shared" si="3"/>
        <v>2.0946088296804957E-3</v>
      </c>
      <c r="T234" s="68">
        <f>Q234/'סכום נכסי הקרן'!$C$41</f>
        <v>7.420736414516357E-5</v>
      </c>
    </row>
    <row r="235" spans="1:20">
      <c r="A235" s="61" t="s">
        <v>829</v>
      </c>
      <c r="B235" s="58" t="s">
        <v>830</v>
      </c>
      <c r="C235" s="70" t="s">
        <v>27</v>
      </c>
      <c r="D235" s="70" t="s">
        <v>791</v>
      </c>
      <c r="E235" s="135" t="s">
        <v>3885</v>
      </c>
      <c r="F235" s="70" t="s">
        <v>819</v>
      </c>
      <c r="G235" s="58" t="s">
        <v>831</v>
      </c>
      <c r="H235" s="58" t="s">
        <v>826</v>
      </c>
      <c r="I235" s="135" t="s">
        <v>3885</v>
      </c>
      <c r="J235" s="67">
        <v>3.5399999999999272</v>
      </c>
      <c r="K235" s="70" t="s">
        <v>136</v>
      </c>
      <c r="L235" s="71">
        <v>3.2000000000000001E-2</v>
      </c>
      <c r="M235" s="71">
        <v>9.8799999999998514E-2</v>
      </c>
      <c r="N235" s="67">
        <v>3271218.9759999998</v>
      </c>
      <c r="O235" s="69">
        <v>81.108329999999995</v>
      </c>
      <c r="P235" s="135" t="s">
        <v>3885</v>
      </c>
      <c r="Q235" s="67">
        <v>9623.269531205</v>
      </c>
      <c r="R235" s="68">
        <v>2.6169751807999997E-3</v>
      </c>
      <c r="S235" s="68">
        <f t="shared" si="3"/>
        <v>4.3346486179010298E-3</v>
      </c>
      <c r="T235" s="68">
        <f>Q235/'סכום נכסי הקרן'!$C$41</f>
        <v>1.535670259152765E-4</v>
      </c>
    </row>
    <row r="236" spans="1:20">
      <c r="A236" s="61" t="s">
        <v>832</v>
      </c>
      <c r="B236" s="58" t="s">
        <v>833</v>
      </c>
      <c r="C236" s="70" t="s">
        <v>27</v>
      </c>
      <c r="D236" s="70" t="s">
        <v>791</v>
      </c>
      <c r="E236" s="135" t="s">
        <v>3885</v>
      </c>
      <c r="F236" s="70" t="s">
        <v>819</v>
      </c>
      <c r="G236" s="58" t="s">
        <v>834</v>
      </c>
      <c r="H236" s="58" t="s">
        <v>793</v>
      </c>
      <c r="I236" s="135" t="s">
        <v>3885</v>
      </c>
      <c r="J236" s="67">
        <v>7.1799999999999233</v>
      </c>
      <c r="K236" s="70" t="s">
        <v>138</v>
      </c>
      <c r="L236" s="71">
        <v>4.2500000000000003E-2</v>
      </c>
      <c r="M236" s="71">
        <v>4.3899999999999738E-2</v>
      </c>
      <c r="N236" s="67">
        <v>4089023.72</v>
      </c>
      <c r="O236" s="69">
        <v>102.01258</v>
      </c>
      <c r="P236" s="135" t="s">
        <v>3885</v>
      </c>
      <c r="Q236" s="67">
        <v>16733.660907296002</v>
      </c>
      <c r="R236" s="68">
        <v>3.2712189760000002E-3</v>
      </c>
      <c r="S236" s="68">
        <f t="shared" si="3"/>
        <v>7.5374112601782782E-3</v>
      </c>
      <c r="T236" s="68">
        <f>Q236/'סכום נכסי הקרן'!$C$41</f>
        <v>2.6703383188794451E-4</v>
      </c>
    </row>
    <row r="237" spans="1:20">
      <c r="A237" s="61" t="s">
        <v>835</v>
      </c>
      <c r="B237" s="58" t="s">
        <v>836</v>
      </c>
      <c r="C237" s="70" t="s">
        <v>27</v>
      </c>
      <c r="D237" s="70" t="s">
        <v>791</v>
      </c>
      <c r="E237" s="135" t="s">
        <v>3885</v>
      </c>
      <c r="F237" s="70" t="s">
        <v>837</v>
      </c>
      <c r="G237" s="58" t="s">
        <v>834</v>
      </c>
      <c r="H237" s="58" t="s">
        <v>793</v>
      </c>
      <c r="I237" s="135" t="s">
        <v>3885</v>
      </c>
      <c r="J237" s="67">
        <v>7.3699999999999228</v>
      </c>
      <c r="K237" s="70" t="s">
        <v>136</v>
      </c>
      <c r="L237" s="71">
        <v>5.8749999999999997E-2</v>
      </c>
      <c r="M237" s="71">
        <v>5.4799999999999481E-2</v>
      </c>
      <c r="N237" s="67">
        <v>2044511.86</v>
      </c>
      <c r="O237" s="69">
        <v>106.23860000000001</v>
      </c>
      <c r="P237" s="135" t="s">
        <v>3885</v>
      </c>
      <c r="Q237" s="67">
        <v>7878.0642343800009</v>
      </c>
      <c r="R237" s="68">
        <v>1.8586471454545455E-3</v>
      </c>
      <c r="S237" s="68">
        <f t="shared" si="3"/>
        <v>3.5485486647296271E-3</v>
      </c>
      <c r="T237" s="68">
        <f>Q237/'סכום נכסי הקרן'!$C$41</f>
        <v>1.2571724095643795E-4</v>
      </c>
    </row>
    <row r="238" spans="1:20">
      <c r="A238" s="61" t="s">
        <v>838</v>
      </c>
      <c r="B238" s="58" t="s">
        <v>839</v>
      </c>
      <c r="C238" s="70" t="s">
        <v>27</v>
      </c>
      <c r="D238" s="70" t="s">
        <v>791</v>
      </c>
      <c r="E238" s="135" t="s">
        <v>3885</v>
      </c>
      <c r="F238" s="70" t="s">
        <v>796</v>
      </c>
      <c r="G238" s="58" t="s">
        <v>834</v>
      </c>
      <c r="H238" s="58" t="s">
        <v>793</v>
      </c>
      <c r="I238" s="135" t="s">
        <v>3885</v>
      </c>
      <c r="J238" s="67">
        <v>3.3299999999999423</v>
      </c>
      <c r="K238" s="70" t="s">
        <v>139</v>
      </c>
      <c r="L238" s="71">
        <v>4.6249999999999999E-2</v>
      </c>
      <c r="M238" s="71">
        <v>5.8299999999999075E-2</v>
      </c>
      <c r="N238" s="67">
        <v>3066767.79</v>
      </c>
      <c r="O238" s="69">
        <v>97.506600000000006</v>
      </c>
      <c r="P238" s="135" t="s">
        <v>3885</v>
      </c>
      <c r="Q238" s="67">
        <v>13817.881508062999</v>
      </c>
      <c r="R238" s="68">
        <v>6.1335355800000001E-3</v>
      </c>
      <c r="S238" s="68">
        <f t="shared" si="3"/>
        <v>6.2240448308159887E-3</v>
      </c>
      <c r="T238" s="68">
        <f>Q238/'סכום נכסי הקרן'!$C$41</f>
        <v>2.2050416033366811E-4</v>
      </c>
    </row>
    <row r="239" spans="1:20">
      <c r="A239" s="61" t="s">
        <v>840</v>
      </c>
      <c r="B239" s="58" t="s">
        <v>841</v>
      </c>
      <c r="C239" s="70" t="s">
        <v>27</v>
      </c>
      <c r="D239" s="70" t="s">
        <v>791</v>
      </c>
      <c r="E239" s="135" t="s">
        <v>3885</v>
      </c>
      <c r="F239" s="70" t="s">
        <v>796</v>
      </c>
      <c r="G239" s="58" t="s">
        <v>792</v>
      </c>
      <c r="H239" s="58" t="s">
        <v>793</v>
      </c>
      <c r="I239" s="135" t="s">
        <v>3885</v>
      </c>
      <c r="J239" s="67">
        <v>6.9100000000003732</v>
      </c>
      <c r="K239" s="70" t="s">
        <v>136</v>
      </c>
      <c r="L239" s="71">
        <v>6.7419999999999994E-2</v>
      </c>
      <c r="M239" s="71">
        <v>5.6400000000003267E-2</v>
      </c>
      <c r="N239" s="67">
        <v>1533383.895</v>
      </c>
      <c r="O239" s="69">
        <v>107.58701000000001</v>
      </c>
      <c r="P239" s="135" t="s">
        <v>3885</v>
      </c>
      <c r="Q239" s="67">
        <v>5983.5413382360002</v>
      </c>
      <c r="R239" s="68">
        <v>1.226707116E-3</v>
      </c>
      <c r="S239" s="68">
        <f t="shared" si="3"/>
        <v>2.695190975149862E-3</v>
      </c>
      <c r="T239" s="68">
        <f>Q239/'סכום נכסי הקרן'!$C$41</f>
        <v>9.5484662959342164E-5</v>
      </c>
    </row>
    <row r="240" spans="1:20">
      <c r="A240" s="61" t="s">
        <v>842</v>
      </c>
      <c r="B240" s="58" t="s">
        <v>843</v>
      </c>
      <c r="C240" s="70" t="s">
        <v>27</v>
      </c>
      <c r="D240" s="70" t="s">
        <v>791</v>
      </c>
      <c r="E240" s="135" t="s">
        <v>3885</v>
      </c>
      <c r="F240" s="70" t="s">
        <v>796</v>
      </c>
      <c r="G240" s="58" t="s">
        <v>792</v>
      </c>
      <c r="H240" s="58" t="s">
        <v>793</v>
      </c>
      <c r="I240" s="135" t="s">
        <v>3885</v>
      </c>
      <c r="J240" s="67">
        <v>4.9500000000001103</v>
      </c>
      <c r="K240" s="70" t="s">
        <v>136</v>
      </c>
      <c r="L240" s="71">
        <v>3.9329999999999997E-2</v>
      </c>
      <c r="M240" s="71">
        <v>5.8700000000000377E-2</v>
      </c>
      <c r="N240" s="67">
        <v>2162071.29195</v>
      </c>
      <c r="O240" s="69">
        <v>92.249899999999997</v>
      </c>
      <c r="P240" s="135" t="s">
        <v>3885</v>
      </c>
      <c r="Q240" s="67">
        <v>7234.0827100560009</v>
      </c>
      <c r="R240" s="68">
        <v>1.4413808613E-3</v>
      </c>
      <c r="S240" s="68">
        <f t="shared" si="3"/>
        <v>3.258477435267213E-3</v>
      </c>
      <c r="T240" s="68">
        <f>Q240/'סכום נכסי הקרן'!$C$41</f>
        <v>1.1544065802231745E-4</v>
      </c>
    </row>
    <row r="241" spans="1:20">
      <c r="A241" s="61" t="s">
        <v>844</v>
      </c>
      <c r="B241" s="58" t="s">
        <v>845</v>
      </c>
      <c r="C241" s="70" t="s">
        <v>27</v>
      </c>
      <c r="D241" s="70" t="s">
        <v>791</v>
      </c>
      <c r="E241" s="135" t="s">
        <v>3885</v>
      </c>
      <c r="F241" s="70" t="s">
        <v>3599</v>
      </c>
      <c r="G241" s="58" t="s">
        <v>792</v>
      </c>
      <c r="H241" s="58" t="s">
        <v>286</v>
      </c>
      <c r="I241" s="135" t="s">
        <v>3885</v>
      </c>
      <c r="J241" s="67">
        <v>2.5500000000000558</v>
      </c>
      <c r="K241" s="70" t="s">
        <v>136</v>
      </c>
      <c r="L241" s="71">
        <v>4.7500000000000001E-2</v>
      </c>
      <c r="M241" s="71">
        <v>7.3500000000000801E-2</v>
      </c>
      <c r="N241" s="67">
        <v>2351188.639</v>
      </c>
      <c r="O241" s="69">
        <v>94.50067</v>
      </c>
      <c r="P241" s="135" t="s">
        <v>3885</v>
      </c>
      <c r="Q241" s="67">
        <v>8058.7911787209996</v>
      </c>
      <c r="R241" s="68">
        <v>1.6939948622253602E-3</v>
      </c>
      <c r="S241" s="68">
        <f t="shared" si="3"/>
        <v>3.6299542407622763E-3</v>
      </c>
      <c r="T241" s="68">
        <f>Q241/'סכום נכסי הקרן'!$C$41</f>
        <v>1.2860126070203553E-4</v>
      </c>
    </row>
    <row r="242" spans="1:20">
      <c r="A242" s="61" t="s">
        <v>846</v>
      </c>
      <c r="B242" s="58" t="s">
        <v>847</v>
      </c>
      <c r="C242" s="70" t="s">
        <v>27</v>
      </c>
      <c r="D242" s="70" t="s">
        <v>791</v>
      </c>
      <c r="E242" s="135" t="s">
        <v>3885</v>
      </c>
      <c r="F242" s="70" t="s">
        <v>3599</v>
      </c>
      <c r="G242" s="58" t="s">
        <v>792</v>
      </c>
      <c r="H242" s="58" t="s">
        <v>286</v>
      </c>
      <c r="I242" s="135" t="s">
        <v>3885</v>
      </c>
      <c r="J242" s="67">
        <v>5.6200000000003945</v>
      </c>
      <c r="K242" s="70" t="s">
        <v>136</v>
      </c>
      <c r="L242" s="71">
        <v>5.1249999999999997E-2</v>
      </c>
      <c r="M242" s="71">
        <v>7.2100000000005077E-2</v>
      </c>
      <c r="N242" s="67">
        <v>1681611.0048499999</v>
      </c>
      <c r="O242" s="69">
        <v>89.959670000000003</v>
      </c>
      <c r="P242" s="135" t="s">
        <v>3885</v>
      </c>
      <c r="Q242" s="67">
        <v>5486.8227922819997</v>
      </c>
      <c r="R242" s="68">
        <v>1.2816609998734809E-3</v>
      </c>
      <c r="S242" s="68">
        <f t="shared" si="3"/>
        <v>2.4714520107860828E-3</v>
      </c>
      <c r="T242" s="68">
        <f>Q242/'סכום נכסי הקרן'!$C$41</f>
        <v>8.7558085659208612E-5</v>
      </c>
    </row>
    <row r="243" spans="1:20">
      <c r="A243" s="61" t="s">
        <v>848</v>
      </c>
      <c r="B243" s="58" t="s">
        <v>849</v>
      </c>
      <c r="C243" s="70" t="s">
        <v>27</v>
      </c>
      <c r="D243" s="70" t="s">
        <v>791</v>
      </c>
      <c r="E243" s="135" t="s">
        <v>3885</v>
      </c>
      <c r="F243" s="70" t="s">
        <v>3603</v>
      </c>
      <c r="G243" s="58" t="s">
        <v>797</v>
      </c>
      <c r="H243" s="58" t="s">
        <v>286</v>
      </c>
      <c r="I243" s="135" t="s">
        <v>3885</v>
      </c>
      <c r="J243" s="67">
        <v>6.9599999999999271</v>
      </c>
      <c r="K243" s="70" t="s">
        <v>136</v>
      </c>
      <c r="L243" s="71">
        <v>3.3000000000000002E-2</v>
      </c>
      <c r="M243" s="71">
        <v>5.2699999999999865E-2</v>
      </c>
      <c r="N243" s="67">
        <v>3066767.79</v>
      </c>
      <c r="O243" s="69">
        <v>88.376000000000005</v>
      </c>
      <c r="P243" s="135" t="s">
        <v>3885</v>
      </c>
      <c r="Q243" s="67">
        <v>9830.2098684819994</v>
      </c>
      <c r="R243" s="68">
        <v>7.6669194750000002E-4</v>
      </c>
      <c r="S243" s="68">
        <f t="shared" si="3"/>
        <v>4.4278615996279792E-3</v>
      </c>
      <c r="T243" s="68">
        <f>Q243/'סכום נכסי הקרן'!$C$41</f>
        <v>1.5686935596375784E-4</v>
      </c>
    </row>
    <row r="244" spans="1:20">
      <c r="A244" s="61" t="s">
        <v>850</v>
      </c>
      <c r="B244" s="58" t="s">
        <v>851</v>
      </c>
      <c r="C244" s="70" t="s">
        <v>27</v>
      </c>
      <c r="D244" s="70" t="s">
        <v>791</v>
      </c>
      <c r="E244" s="135" t="s">
        <v>3885</v>
      </c>
      <c r="F244" s="70" t="s">
        <v>819</v>
      </c>
      <c r="G244" s="58" t="s">
        <v>852</v>
      </c>
      <c r="H244" s="58" t="s">
        <v>826</v>
      </c>
      <c r="I244" s="135" t="s">
        <v>3885</v>
      </c>
      <c r="J244" s="67">
        <v>6.5199999999997225</v>
      </c>
      <c r="K244" s="70" t="s">
        <v>138</v>
      </c>
      <c r="L244" s="71">
        <v>5.7999999999999996E-2</v>
      </c>
      <c r="M244" s="71">
        <v>4.5799999999997752E-2</v>
      </c>
      <c r="N244" s="67">
        <v>1533383.895</v>
      </c>
      <c r="O244" s="69">
        <v>110.29677</v>
      </c>
      <c r="P244" s="135" t="s">
        <v>3885</v>
      </c>
      <c r="Q244" s="67">
        <v>6784.7100895940011</v>
      </c>
      <c r="R244" s="68">
        <v>3.0667677900000001E-3</v>
      </c>
      <c r="S244" s="68">
        <f t="shared" si="3"/>
        <v>3.05606468958947E-3</v>
      </c>
      <c r="T244" s="68">
        <f>Q244/'סכום נכסי הקרן'!$C$41</f>
        <v>1.0826962154367249E-4</v>
      </c>
    </row>
    <row r="245" spans="1:20">
      <c r="A245" s="61" t="s">
        <v>853</v>
      </c>
      <c r="B245" s="58" t="s">
        <v>854</v>
      </c>
      <c r="C245" s="70" t="s">
        <v>27</v>
      </c>
      <c r="D245" s="70" t="s">
        <v>791</v>
      </c>
      <c r="E245" s="135" t="s">
        <v>3885</v>
      </c>
      <c r="F245" s="70" t="s">
        <v>796</v>
      </c>
      <c r="G245" s="58" t="s">
        <v>797</v>
      </c>
      <c r="H245" s="58" t="s">
        <v>793</v>
      </c>
      <c r="I245" s="135" t="s">
        <v>3885</v>
      </c>
      <c r="J245" s="67">
        <v>7.2599999999999305</v>
      </c>
      <c r="K245" s="70" t="s">
        <v>136</v>
      </c>
      <c r="L245" s="71">
        <v>6.1740000000000003E-2</v>
      </c>
      <c r="M245" s="71">
        <v>5.6799999999999649E-2</v>
      </c>
      <c r="N245" s="67">
        <v>1533383.895</v>
      </c>
      <c r="O245" s="69">
        <v>103.84925</v>
      </c>
      <c r="P245" s="135" t="s">
        <v>3885</v>
      </c>
      <c r="Q245" s="67">
        <v>5775.6626354400005</v>
      </c>
      <c r="R245" s="68">
        <v>4.7918246718749998E-4</v>
      </c>
      <c r="S245" s="68">
        <f t="shared" si="3"/>
        <v>2.6015553216078057E-3</v>
      </c>
      <c r="T245" s="68">
        <f>Q245/'סכום נכסי הקרן'!$C$41</f>
        <v>9.2167358582072998E-5</v>
      </c>
    </row>
    <row r="246" spans="1:20">
      <c r="A246" s="61" t="s">
        <v>855</v>
      </c>
      <c r="B246" s="58" t="s">
        <v>856</v>
      </c>
      <c r="C246" s="70" t="s">
        <v>27</v>
      </c>
      <c r="D246" s="70" t="s">
        <v>791</v>
      </c>
      <c r="E246" s="135" t="s">
        <v>3885</v>
      </c>
      <c r="F246" s="70" t="s">
        <v>3604</v>
      </c>
      <c r="G246" s="58" t="s">
        <v>797</v>
      </c>
      <c r="H246" s="58" t="s">
        <v>286</v>
      </c>
      <c r="I246" s="135" t="s">
        <v>3885</v>
      </c>
      <c r="J246" s="67">
        <v>6.7200000000004261</v>
      </c>
      <c r="K246" s="70" t="s">
        <v>136</v>
      </c>
      <c r="L246" s="71">
        <v>6.4000000000000001E-2</v>
      </c>
      <c r="M246" s="71">
        <v>5.4600000000003465E-2</v>
      </c>
      <c r="N246" s="67">
        <v>1328932.709</v>
      </c>
      <c r="O246" s="69">
        <v>109.184</v>
      </c>
      <c r="P246" s="135" t="s">
        <v>3885</v>
      </c>
      <c r="Q246" s="67">
        <v>5262.7113113830001</v>
      </c>
      <c r="R246" s="68">
        <v>1.3289327090000001E-3</v>
      </c>
      <c r="S246" s="68">
        <f t="shared" si="3"/>
        <v>2.3705045606721127E-3</v>
      </c>
      <c r="T246" s="68">
        <f>Q246/'סכום נכסי הקרן'!$C$41</f>
        <v>8.3981740480106249E-5</v>
      </c>
    </row>
    <row r="247" spans="1:20">
      <c r="A247" s="61" t="s">
        <v>857</v>
      </c>
      <c r="B247" s="58" t="s">
        <v>858</v>
      </c>
      <c r="C247" s="70" t="s">
        <v>27</v>
      </c>
      <c r="D247" s="70" t="s">
        <v>791</v>
      </c>
      <c r="E247" s="135" t="s">
        <v>3885</v>
      </c>
      <c r="F247" s="70" t="s">
        <v>796</v>
      </c>
      <c r="G247" s="58" t="s">
        <v>797</v>
      </c>
      <c r="H247" s="58" t="s">
        <v>793</v>
      </c>
      <c r="I247" s="135" t="s">
        <v>3885</v>
      </c>
      <c r="J247" s="67">
        <v>4.0499999999999394</v>
      </c>
      <c r="K247" s="70" t="s">
        <v>138</v>
      </c>
      <c r="L247" s="71">
        <v>4.1250000000000002E-2</v>
      </c>
      <c r="M247" s="71">
        <v>0.04</v>
      </c>
      <c r="N247" s="67">
        <v>3036100.1120999996</v>
      </c>
      <c r="O247" s="69">
        <v>101.70789000000001</v>
      </c>
      <c r="P247" s="135" t="s">
        <v>3885</v>
      </c>
      <c r="Q247" s="67">
        <v>12387.634126055</v>
      </c>
      <c r="R247" s="68">
        <v>3.0361001120999998E-3</v>
      </c>
      <c r="S247" s="68">
        <f t="shared" si="3"/>
        <v>5.5798126582083029E-3</v>
      </c>
      <c r="T247" s="68">
        <f>Q247/'סכום נכסי הקרן'!$C$41</f>
        <v>1.9768043747462686E-4</v>
      </c>
    </row>
    <row r="248" spans="1:20">
      <c r="A248" s="61" t="s">
        <v>859</v>
      </c>
      <c r="B248" s="58" t="s">
        <v>860</v>
      </c>
      <c r="C248" s="70" t="s">
        <v>27</v>
      </c>
      <c r="D248" s="70" t="s">
        <v>791</v>
      </c>
      <c r="E248" s="135" t="s">
        <v>3885</v>
      </c>
      <c r="F248" s="70" t="s">
        <v>3594</v>
      </c>
      <c r="G248" s="58" t="s">
        <v>797</v>
      </c>
      <c r="H248" s="58" t="s">
        <v>793</v>
      </c>
      <c r="I248" s="135" t="s">
        <v>3885</v>
      </c>
      <c r="J248" s="67">
        <v>6.7800000000000979</v>
      </c>
      <c r="K248" s="70" t="s">
        <v>136</v>
      </c>
      <c r="L248" s="71">
        <v>6.7979999999999999E-2</v>
      </c>
      <c r="M248" s="71">
        <v>5.8300000000001025E-2</v>
      </c>
      <c r="N248" s="67">
        <v>3066767.79</v>
      </c>
      <c r="O248" s="69">
        <v>109.3091</v>
      </c>
      <c r="P248" s="135" t="s">
        <v>3885</v>
      </c>
      <c r="Q248" s="67">
        <v>12158.633492518999</v>
      </c>
      <c r="R248" s="68">
        <v>3.0667677900000001E-3</v>
      </c>
      <c r="S248" s="68">
        <f t="shared" si="3"/>
        <v>5.4766629670938115E-3</v>
      </c>
      <c r="T248" s="68">
        <f>Q248/'סכום נכסי הקרן'!$C$41</f>
        <v>1.9402607176131046E-4</v>
      </c>
    </row>
    <row r="249" spans="1:20">
      <c r="A249" s="61" t="s">
        <v>861</v>
      </c>
      <c r="B249" s="58" t="s">
        <v>862</v>
      </c>
      <c r="C249" s="70" t="s">
        <v>27</v>
      </c>
      <c r="D249" s="70" t="s">
        <v>791</v>
      </c>
      <c r="E249" s="135" t="s">
        <v>3885</v>
      </c>
      <c r="F249" s="70" t="s">
        <v>819</v>
      </c>
      <c r="G249" s="58" t="s">
        <v>797</v>
      </c>
      <c r="H249" s="58" t="s">
        <v>286</v>
      </c>
      <c r="I249" s="135" t="s">
        <v>3885</v>
      </c>
      <c r="J249" s="67">
        <v>6.5900000000000318</v>
      </c>
      <c r="K249" s="70" t="s">
        <v>136</v>
      </c>
      <c r="L249" s="71">
        <v>0.06</v>
      </c>
      <c r="M249" s="71">
        <v>6.030000000000011E-2</v>
      </c>
      <c r="N249" s="67">
        <v>2555639.8250000002</v>
      </c>
      <c r="O249" s="69">
        <v>101.31632999999999</v>
      </c>
      <c r="P249" s="135" t="s">
        <v>3885</v>
      </c>
      <c r="Q249" s="67">
        <v>9391.3206042299989</v>
      </c>
      <c r="R249" s="68">
        <v>2.1296998541666667E-3</v>
      </c>
      <c r="S249" s="68">
        <f t="shared" si="3"/>
        <v>4.2301709149253847E-3</v>
      </c>
      <c r="T249" s="68">
        <f>Q249/'סכום נכסי הקרן'!$C$41</f>
        <v>1.4986561167510711E-4</v>
      </c>
    </row>
    <row r="250" spans="1:20">
      <c r="A250" s="61" t="s">
        <v>863</v>
      </c>
      <c r="B250" s="58" t="s">
        <v>864</v>
      </c>
      <c r="C250" s="70" t="s">
        <v>27</v>
      </c>
      <c r="D250" s="70" t="s">
        <v>791</v>
      </c>
      <c r="E250" s="135" t="s">
        <v>3885</v>
      </c>
      <c r="F250" s="70" t="s">
        <v>796</v>
      </c>
      <c r="G250" s="58" t="s">
        <v>797</v>
      </c>
      <c r="H250" s="58" t="s">
        <v>793</v>
      </c>
      <c r="I250" s="135" t="s">
        <v>3885</v>
      </c>
      <c r="J250" s="67">
        <v>3.2899999999999641</v>
      </c>
      <c r="K250" s="70" t="s">
        <v>136</v>
      </c>
      <c r="L250" s="71">
        <v>8.1250000000000003E-2</v>
      </c>
      <c r="M250" s="71">
        <v>6.7399999999999141E-2</v>
      </c>
      <c r="N250" s="67">
        <v>2044511.86</v>
      </c>
      <c r="O250" s="69">
        <v>105.57917</v>
      </c>
      <c r="P250" s="135" t="s">
        <v>3885</v>
      </c>
      <c r="Q250" s="67">
        <v>7829.1645238319988</v>
      </c>
      <c r="R250" s="68">
        <v>1.1682924914285715E-3</v>
      </c>
      <c r="S250" s="68">
        <f t="shared" si="3"/>
        <v>3.5265225682916822E-3</v>
      </c>
      <c r="T250" s="68">
        <f>Q250/'סכום נכסי הקרן'!$C$41</f>
        <v>1.2493690501212877E-4</v>
      </c>
    </row>
    <row r="251" spans="1:20">
      <c r="A251" s="61" t="s">
        <v>865</v>
      </c>
      <c r="B251" s="58" t="s">
        <v>866</v>
      </c>
      <c r="C251" s="70" t="s">
        <v>27</v>
      </c>
      <c r="D251" s="70" t="s">
        <v>791</v>
      </c>
      <c r="E251" s="135" t="s">
        <v>3885</v>
      </c>
      <c r="F251" s="70" t="s">
        <v>3605</v>
      </c>
      <c r="G251" s="58" t="s">
        <v>797</v>
      </c>
      <c r="H251" s="58" t="s">
        <v>793</v>
      </c>
      <c r="I251" s="135" t="s">
        <v>3885</v>
      </c>
      <c r="J251" s="67">
        <v>6.9900000000001308</v>
      </c>
      <c r="K251" s="70" t="s">
        <v>136</v>
      </c>
      <c r="L251" s="71">
        <v>7.85E-2</v>
      </c>
      <c r="M251" s="71">
        <v>6.8700000000001149E-2</v>
      </c>
      <c r="N251" s="67">
        <v>1942286.267</v>
      </c>
      <c r="O251" s="69">
        <v>107.25458</v>
      </c>
      <c r="P251" s="135" t="s">
        <v>3885</v>
      </c>
      <c r="Q251" s="67">
        <v>7555.7339109989998</v>
      </c>
      <c r="R251" s="68">
        <v>1.5538290136000001E-3</v>
      </c>
      <c r="S251" s="68">
        <f t="shared" si="3"/>
        <v>3.4033601000510176E-3</v>
      </c>
      <c r="T251" s="68">
        <f>Q251/'סכום נכסי הקרן'!$C$41</f>
        <v>1.2057353081058572E-4</v>
      </c>
    </row>
    <row r="252" spans="1:20">
      <c r="A252" s="61" t="s">
        <v>867</v>
      </c>
      <c r="B252" s="58" t="s">
        <v>868</v>
      </c>
      <c r="C252" s="70" t="s">
        <v>27</v>
      </c>
      <c r="D252" s="70" t="s">
        <v>791</v>
      </c>
      <c r="E252" s="135" t="s">
        <v>3885</v>
      </c>
      <c r="F252" s="70" t="s">
        <v>796</v>
      </c>
      <c r="G252" s="58" t="s">
        <v>805</v>
      </c>
      <c r="H252" s="58" t="s">
        <v>793</v>
      </c>
      <c r="I252" s="135" t="s">
        <v>3885</v>
      </c>
      <c r="J252" s="67">
        <v>4.0499999999999288</v>
      </c>
      <c r="K252" s="70" t="s">
        <v>138</v>
      </c>
      <c r="L252" s="71">
        <v>7.2499999999999995E-2</v>
      </c>
      <c r="M252" s="71">
        <v>5.7499999999999031E-2</v>
      </c>
      <c r="N252" s="67">
        <v>3649453.6701000007</v>
      </c>
      <c r="O252" s="69">
        <v>105.85034</v>
      </c>
      <c r="P252" s="135" t="s">
        <v>3885</v>
      </c>
      <c r="Q252" s="67">
        <v>15496.646895881999</v>
      </c>
      <c r="R252" s="68">
        <v>2.9195629360800005E-3</v>
      </c>
      <c r="S252" s="68">
        <f t="shared" si="3"/>
        <v>6.9802179842846021E-3</v>
      </c>
      <c r="T252" s="68">
        <f>Q252/'סכום נכסי הקרן'!$C$41</f>
        <v>2.4729370488304418E-4</v>
      </c>
    </row>
    <row r="253" spans="1:20">
      <c r="A253" s="61" t="s">
        <v>869</v>
      </c>
      <c r="B253" s="58" t="s">
        <v>870</v>
      </c>
      <c r="C253" s="70" t="s">
        <v>27</v>
      </c>
      <c r="D253" s="70" t="s">
        <v>791</v>
      </c>
      <c r="E253" s="135" t="s">
        <v>3885</v>
      </c>
      <c r="F253" s="70" t="s">
        <v>796</v>
      </c>
      <c r="G253" s="58" t="s">
        <v>805</v>
      </c>
      <c r="H253" s="58" t="s">
        <v>793</v>
      </c>
      <c r="I253" s="135" t="s">
        <v>3885</v>
      </c>
      <c r="J253" s="67">
        <v>7.1300000000000949</v>
      </c>
      <c r="K253" s="70" t="s">
        <v>136</v>
      </c>
      <c r="L253" s="71">
        <v>7.1190000000000003E-2</v>
      </c>
      <c r="M253" s="71">
        <v>6.1900000000000316E-2</v>
      </c>
      <c r="N253" s="67">
        <v>2044511.86</v>
      </c>
      <c r="O253" s="69">
        <v>106.28433</v>
      </c>
      <c r="P253" s="135" t="s">
        <v>3885</v>
      </c>
      <c r="Q253" s="67">
        <v>7881.4551503250004</v>
      </c>
      <c r="R253" s="68">
        <v>1.3630079066666667E-3</v>
      </c>
      <c r="S253" s="68">
        <f t="shared" si="3"/>
        <v>3.5500760488548196E-3</v>
      </c>
      <c r="T253" s="68">
        <f>Q253/'סכום נכסי הקרן'!$C$41</f>
        <v>1.2577135280222108E-4</v>
      </c>
    </row>
    <row r="254" spans="1:20">
      <c r="A254" s="61" t="s">
        <v>871</v>
      </c>
      <c r="B254" s="58" t="s">
        <v>872</v>
      </c>
      <c r="C254" s="70" t="s">
        <v>27</v>
      </c>
      <c r="D254" s="70" t="s">
        <v>791</v>
      </c>
      <c r="E254" s="135" t="s">
        <v>3885</v>
      </c>
      <c r="F254" s="70" t="s">
        <v>3594</v>
      </c>
      <c r="G254" s="58" t="s">
        <v>805</v>
      </c>
      <c r="H254" s="58" t="s">
        <v>793</v>
      </c>
      <c r="I254" s="135" t="s">
        <v>3885</v>
      </c>
      <c r="J254" s="67">
        <v>2.8499999999998882</v>
      </c>
      <c r="K254" s="70" t="s">
        <v>136</v>
      </c>
      <c r="L254" s="71">
        <v>2.6249999999999999E-2</v>
      </c>
      <c r="M254" s="71">
        <v>6.1399999999996971E-2</v>
      </c>
      <c r="N254" s="67">
        <v>2591929.9105150001</v>
      </c>
      <c r="O254" s="69">
        <v>90.603380000000001</v>
      </c>
      <c r="P254" s="135" t="s">
        <v>3885</v>
      </c>
      <c r="Q254" s="67">
        <v>8517.5596662470016</v>
      </c>
      <c r="R254" s="68">
        <v>2.0874496832217499E-3</v>
      </c>
      <c r="S254" s="68">
        <f t="shared" si="3"/>
        <v>3.8365992052353981E-3</v>
      </c>
      <c r="T254" s="68">
        <f>Q254/'סכום נכסי הקרן'!$C$41</f>
        <v>1.3592223534423658E-4</v>
      </c>
    </row>
    <row r="255" spans="1:20">
      <c r="A255" s="61" t="s">
        <v>873</v>
      </c>
      <c r="B255" s="58" t="s">
        <v>874</v>
      </c>
      <c r="C255" s="70" t="s">
        <v>27</v>
      </c>
      <c r="D255" s="70" t="s">
        <v>791</v>
      </c>
      <c r="E255" s="135" t="s">
        <v>3885</v>
      </c>
      <c r="F255" s="70" t="s">
        <v>3594</v>
      </c>
      <c r="G255" s="58" t="s">
        <v>805</v>
      </c>
      <c r="H255" s="58" t="s">
        <v>793</v>
      </c>
      <c r="I255" s="135" t="s">
        <v>3885</v>
      </c>
      <c r="J255" s="67">
        <v>1.6399999999999377</v>
      </c>
      <c r="K255" s="70" t="s">
        <v>136</v>
      </c>
      <c r="L255" s="71">
        <v>7.0499999999999993E-2</v>
      </c>
      <c r="M255" s="71">
        <v>5.8700000000001508E-2</v>
      </c>
      <c r="N255" s="67">
        <v>1022255.93</v>
      </c>
      <c r="O255" s="69">
        <v>103.52607999999999</v>
      </c>
      <c r="P255" s="135" t="s">
        <v>3885</v>
      </c>
      <c r="Q255" s="67">
        <v>3838.459633166</v>
      </c>
      <c r="R255" s="68">
        <v>1.2877971206925658E-3</v>
      </c>
      <c r="S255" s="68">
        <f t="shared" si="3"/>
        <v>1.7289730574228741E-3</v>
      </c>
      <c r="T255" s="68">
        <f>Q255/'סכום נכסי הקרן'!$C$41</f>
        <v>6.125369637104357E-5</v>
      </c>
    </row>
    <row r="256" spans="1:20">
      <c r="A256" s="61" t="s">
        <v>875</v>
      </c>
      <c r="B256" s="58" t="s">
        <v>876</v>
      </c>
      <c r="C256" s="70" t="s">
        <v>27</v>
      </c>
      <c r="D256" s="70" t="s">
        <v>791</v>
      </c>
      <c r="E256" s="135" t="s">
        <v>3885</v>
      </c>
      <c r="F256" s="70" t="s">
        <v>3606</v>
      </c>
      <c r="G256" s="58" t="s">
        <v>805</v>
      </c>
      <c r="H256" s="58" t="s">
        <v>286</v>
      </c>
      <c r="I256" s="135" t="s">
        <v>3885</v>
      </c>
      <c r="J256" s="67">
        <v>3.1599999999998039</v>
      </c>
      <c r="K256" s="70" t="s">
        <v>136</v>
      </c>
      <c r="L256" s="71">
        <v>5.5E-2</v>
      </c>
      <c r="M256" s="71">
        <v>8.1199999999994429E-2</v>
      </c>
      <c r="N256" s="67">
        <v>715579.15099999995</v>
      </c>
      <c r="O256" s="69">
        <v>94.118110000000001</v>
      </c>
      <c r="P256" s="135" t="s">
        <v>3885</v>
      </c>
      <c r="Q256" s="67">
        <v>2442.7467092280003</v>
      </c>
      <c r="R256" s="68">
        <v>7.1557915099999998E-4</v>
      </c>
      <c r="S256" s="68">
        <f t="shared" si="3"/>
        <v>1.1002963818796401E-3</v>
      </c>
      <c r="T256" s="68">
        <f>Q256/'סכום נכסי הקרן'!$C$41</f>
        <v>3.8981070413134374E-5</v>
      </c>
    </row>
    <row r="257" spans="1:20">
      <c r="A257" s="61" t="s">
        <v>877</v>
      </c>
      <c r="B257" s="58" t="s">
        <v>878</v>
      </c>
      <c r="C257" s="70" t="s">
        <v>27</v>
      </c>
      <c r="D257" s="70" t="s">
        <v>791</v>
      </c>
      <c r="E257" s="135" t="s">
        <v>3885</v>
      </c>
      <c r="F257" s="70" t="s">
        <v>3606</v>
      </c>
      <c r="G257" s="58" t="s">
        <v>805</v>
      </c>
      <c r="H257" s="58" t="s">
        <v>286</v>
      </c>
      <c r="I257" s="135" t="s">
        <v>3885</v>
      </c>
      <c r="J257" s="67">
        <v>2.7300000000000626</v>
      </c>
      <c r="K257" s="70" t="s">
        <v>136</v>
      </c>
      <c r="L257" s="71">
        <v>0.06</v>
      </c>
      <c r="M257" s="71">
        <v>7.7400000000000538E-2</v>
      </c>
      <c r="N257" s="67">
        <v>3221128.4354299996</v>
      </c>
      <c r="O257" s="69">
        <v>97.244669999999999</v>
      </c>
      <c r="P257" s="135" t="s">
        <v>3885</v>
      </c>
      <c r="Q257" s="67">
        <v>11361.126338209999</v>
      </c>
      <c r="R257" s="68">
        <v>4.2948379139066658E-3</v>
      </c>
      <c r="S257" s="68">
        <f t="shared" si="3"/>
        <v>5.1174385607751392E-3</v>
      </c>
      <c r="T257" s="68">
        <f>Q257/'סכום נכסי הקרן'!$C$41</f>
        <v>1.8129954452061984E-4</v>
      </c>
    </row>
    <row r="258" spans="1:20">
      <c r="A258" s="61" t="s">
        <v>879</v>
      </c>
      <c r="B258" s="58" t="s">
        <v>880</v>
      </c>
      <c r="C258" s="70" t="s">
        <v>27</v>
      </c>
      <c r="D258" s="70" t="s">
        <v>791</v>
      </c>
      <c r="E258" s="135" t="s">
        <v>3885</v>
      </c>
      <c r="F258" s="70" t="s">
        <v>3594</v>
      </c>
      <c r="G258" s="58" t="s">
        <v>805</v>
      </c>
      <c r="H258" s="58" t="s">
        <v>286</v>
      </c>
      <c r="I258" s="135" t="s">
        <v>3885</v>
      </c>
      <c r="J258" s="67">
        <v>1.079999999999995</v>
      </c>
      <c r="K258" s="70" t="s">
        <v>136</v>
      </c>
      <c r="L258" s="71">
        <v>4.2500000000000003E-2</v>
      </c>
      <c r="M258" s="71">
        <v>6.8200000000001038E-2</v>
      </c>
      <c r="N258" s="67">
        <v>2248963.0460000001</v>
      </c>
      <c r="O258" s="69">
        <v>98.778559999999999</v>
      </c>
      <c r="P258" s="135" t="s">
        <v>3885</v>
      </c>
      <c r="Q258" s="67">
        <v>8057.3558782379996</v>
      </c>
      <c r="R258" s="68">
        <v>4.7346590442105263E-3</v>
      </c>
      <c r="S258" s="68">
        <f t="shared" si="3"/>
        <v>3.6293077325007406E-3</v>
      </c>
      <c r="T258" s="68">
        <f>Q258/'סכום נכסי הקרן'!$C$41</f>
        <v>1.2857835634237332E-4</v>
      </c>
    </row>
    <row r="259" spans="1:20">
      <c r="A259" s="61" t="s">
        <v>881</v>
      </c>
      <c r="B259" s="58" t="s">
        <v>882</v>
      </c>
      <c r="C259" s="70" t="s">
        <v>27</v>
      </c>
      <c r="D259" s="70" t="s">
        <v>791</v>
      </c>
      <c r="E259" s="135" t="s">
        <v>3885</v>
      </c>
      <c r="F259" s="70" t="s">
        <v>3594</v>
      </c>
      <c r="G259" s="58" t="s">
        <v>805</v>
      </c>
      <c r="H259" s="58" t="s">
        <v>286</v>
      </c>
      <c r="I259" s="135" t="s">
        <v>3885</v>
      </c>
      <c r="J259" s="67">
        <v>4.1899999999996762</v>
      </c>
      <c r="K259" s="70" t="s">
        <v>136</v>
      </c>
      <c r="L259" s="71">
        <v>7.8750000000000001E-2</v>
      </c>
      <c r="M259" s="71">
        <v>6.4099999999995147E-2</v>
      </c>
      <c r="N259" s="67">
        <v>1022255.93</v>
      </c>
      <c r="O259" s="69">
        <v>106.73112999999999</v>
      </c>
      <c r="P259" s="135" t="s">
        <v>3885</v>
      </c>
      <c r="Q259" s="67">
        <v>3957.293678212</v>
      </c>
      <c r="R259" s="68">
        <v>2.5556398249999999E-3</v>
      </c>
      <c r="S259" s="68">
        <f t="shared" si="3"/>
        <v>1.7824999619170199E-3</v>
      </c>
      <c r="T259" s="68">
        <f>Q259/'סכום נכסי הקרן'!$C$41</f>
        <v>6.3150036364017988E-5</v>
      </c>
    </row>
    <row r="260" spans="1:20">
      <c r="A260" s="61" t="s">
        <v>883</v>
      </c>
      <c r="B260" s="58" t="s">
        <v>884</v>
      </c>
      <c r="C260" s="70" t="s">
        <v>27</v>
      </c>
      <c r="D260" s="70" t="s">
        <v>791</v>
      </c>
      <c r="E260" s="135" t="s">
        <v>3885</v>
      </c>
      <c r="F260" s="70" t="s">
        <v>3607</v>
      </c>
      <c r="G260" s="58" t="s">
        <v>805</v>
      </c>
      <c r="H260" s="58" t="s">
        <v>793</v>
      </c>
      <c r="I260" s="135" t="s">
        <v>3885</v>
      </c>
      <c r="J260" s="67">
        <v>4.1200000000000827</v>
      </c>
      <c r="K260" s="70" t="s">
        <v>138</v>
      </c>
      <c r="L260" s="71">
        <v>4.8750000000000002E-2</v>
      </c>
      <c r="M260" s="71">
        <v>4.6300000000000896E-2</v>
      </c>
      <c r="N260" s="67">
        <v>2800981.2481999998</v>
      </c>
      <c r="O260" s="69">
        <v>102.81483</v>
      </c>
      <c r="P260" s="135" t="s">
        <v>3885</v>
      </c>
      <c r="Q260" s="67">
        <v>11552.702156592</v>
      </c>
      <c r="R260" s="68">
        <v>2.8009812481999997E-3</v>
      </c>
      <c r="S260" s="68">
        <f t="shared" si="3"/>
        <v>5.2037308394731483E-3</v>
      </c>
      <c r="T260" s="68">
        <f>Q260/'סכום נכסי הקרן'!$C$41</f>
        <v>1.8435668934762599E-4</v>
      </c>
    </row>
    <row r="261" spans="1:20">
      <c r="A261" s="61" t="s">
        <v>885</v>
      </c>
      <c r="B261" s="58" t="s">
        <v>886</v>
      </c>
      <c r="C261" s="70" t="s">
        <v>27</v>
      </c>
      <c r="D261" s="70" t="s">
        <v>791</v>
      </c>
      <c r="E261" s="135" t="s">
        <v>3885</v>
      </c>
      <c r="F261" s="70" t="s">
        <v>3608</v>
      </c>
      <c r="G261" s="58" t="s">
        <v>805</v>
      </c>
      <c r="H261" s="58" t="s">
        <v>793</v>
      </c>
      <c r="I261" s="135" t="s">
        <v>3885</v>
      </c>
      <c r="J261" s="67">
        <v>6.9499999999997577</v>
      </c>
      <c r="K261" s="70" t="s">
        <v>136</v>
      </c>
      <c r="L261" s="71">
        <v>5.9000000000000004E-2</v>
      </c>
      <c r="M261" s="71">
        <v>5.5799999999998656E-2</v>
      </c>
      <c r="N261" s="67">
        <v>2862316.6039999998</v>
      </c>
      <c r="O261" s="69">
        <v>103.72427999999999</v>
      </c>
      <c r="P261" s="135" t="s">
        <v>3885</v>
      </c>
      <c r="Q261" s="67">
        <v>10768.262776868001</v>
      </c>
      <c r="R261" s="68">
        <v>5.7246332079999998E-3</v>
      </c>
      <c r="S261" s="68">
        <f t="shared" si="3"/>
        <v>4.850392604258822E-3</v>
      </c>
      <c r="T261" s="68">
        <f>Q261/'סכום נכסי הקרן'!$C$41</f>
        <v>1.7183869614745479E-4</v>
      </c>
    </row>
    <row r="262" spans="1:20">
      <c r="A262" s="61" t="s">
        <v>887</v>
      </c>
      <c r="B262" s="58" t="s">
        <v>888</v>
      </c>
      <c r="C262" s="70" t="s">
        <v>27</v>
      </c>
      <c r="D262" s="70" t="s">
        <v>791</v>
      </c>
      <c r="E262" s="135" t="s">
        <v>3885</v>
      </c>
      <c r="F262" s="70" t="s">
        <v>3609</v>
      </c>
      <c r="G262" s="58" t="s">
        <v>805</v>
      </c>
      <c r="H262" s="58" t="s">
        <v>793</v>
      </c>
      <c r="I262" s="135" t="s">
        <v>3885</v>
      </c>
      <c r="J262" s="67">
        <v>6.8199999999997818</v>
      </c>
      <c r="K262" s="70" t="s">
        <v>136</v>
      </c>
      <c r="L262" s="71">
        <v>3.15E-2</v>
      </c>
      <c r="M262" s="71">
        <v>5.7099999999999068E-2</v>
      </c>
      <c r="N262" s="67">
        <v>2044511.86</v>
      </c>
      <c r="O262" s="69">
        <v>84.473249999999993</v>
      </c>
      <c r="P262" s="135" t="s">
        <v>3885</v>
      </c>
      <c r="Q262" s="67">
        <v>6264.0669847979998</v>
      </c>
      <c r="R262" s="68">
        <v>3.1533249841524942E-3</v>
      </c>
      <c r="S262" s="68">
        <f t="shared" si="3"/>
        <v>2.8215492884250699E-3</v>
      </c>
      <c r="T262" s="68">
        <f>Q262/'סכום נכסי הקרן'!$C$41</f>
        <v>9.9961258891295867E-5</v>
      </c>
    </row>
    <row r="263" spans="1:20">
      <c r="A263" s="61" t="s">
        <v>889</v>
      </c>
      <c r="B263" s="58" t="s">
        <v>890</v>
      </c>
      <c r="C263" s="70" t="s">
        <v>27</v>
      </c>
      <c r="D263" s="70" t="s">
        <v>791</v>
      </c>
      <c r="E263" s="135" t="s">
        <v>3885</v>
      </c>
      <c r="F263" s="70" t="s">
        <v>3605</v>
      </c>
      <c r="G263" s="58" t="s">
        <v>805</v>
      </c>
      <c r="H263" s="58" t="s">
        <v>286</v>
      </c>
      <c r="I263" s="135" t="s">
        <v>3885</v>
      </c>
      <c r="J263" s="67">
        <v>7.1699999999996651</v>
      </c>
      <c r="K263" s="70" t="s">
        <v>136</v>
      </c>
      <c r="L263" s="71">
        <v>6.25E-2</v>
      </c>
      <c r="M263" s="71">
        <v>5.6099999999997686E-2</v>
      </c>
      <c r="N263" s="67">
        <v>2555639.8250000002</v>
      </c>
      <c r="O263" s="69">
        <v>104.44441999999999</v>
      </c>
      <c r="P263" s="135" t="s">
        <v>3885</v>
      </c>
      <c r="Q263" s="67">
        <v>9681.2722110249997</v>
      </c>
      <c r="R263" s="68">
        <v>4.261509155365239E-3</v>
      </c>
      <c r="S263" s="68">
        <f t="shared" si="3"/>
        <v>4.3607750019850509E-3</v>
      </c>
      <c r="T263" s="68">
        <f>Q263/'סכום נכסי הקרן'!$C$41</f>
        <v>1.5449262599393897E-4</v>
      </c>
    </row>
    <row r="264" spans="1:20">
      <c r="A264" s="61" t="s">
        <v>891</v>
      </c>
      <c r="B264" s="58" t="s">
        <v>892</v>
      </c>
      <c r="C264" s="70" t="s">
        <v>27</v>
      </c>
      <c r="D264" s="70" t="s">
        <v>791</v>
      </c>
      <c r="E264" s="135" t="s">
        <v>3885</v>
      </c>
      <c r="F264" s="70" t="s">
        <v>3603</v>
      </c>
      <c r="G264" s="58" t="s">
        <v>805</v>
      </c>
      <c r="H264" s="58" t="s">
        <v>286</v>
      </c>
      <c r="I264" s="135" t="s">
        <v>3885</v>
      </c>
      <c r="J264" s="67">
        <v>4.1300000000000203</v>
      </c>
      <c r="K264" s="70" t="s">
        <v>136</v>
      </c>
      <c r="L264" s="71">
        <v>4.4999999999999998E-2</v>
      </c>
      <c r="M264" s="71">
        <v>5.9400000000000334E-2</v>
      </c>
      <c r="N264" s="67">
        <v>3082817.2081010002</v>
      </c>
      <c r="O264" s="69">
        <v>95.608500000000006</v>
      </c>
      <c r="P264" s="135" t="s">
        <v>3885</v>
      </c>
      <c r="Q264" s="67">
        <v>10690.347799706</v>
      </c>
      <c r="R264" s="68">
        <v>5.1380286801683333E-3</v>
      </c>
      <c r="S264" s="68">
        <f t="shared" si="3"/>
        <v>4.8152970427166762E-3</v>
      </c>
      <c r="T264" s="68">
        <f>Q264/'סכום נכסי הקרן'!$C$41</f>
        <v>1.7059533792307727E-4</v>
      </c>
    </row>
    <row r="265" spans="1:20">
      <c r="A265" s="61" t="s">
        <v>893</v>
      </c>
      <c r="B265" s="58" t="s">
        <v>894</v>
      </c>
      <c r="C265" s="70" t="s">
        <v>27</v>
      </c>
      <c r="D265" s="70" t="s">
        <v>791</v>
      </c>
      <c r="E265" s="135" t="s">
        <v>3885</v>
      </c>
      <c r="F265" s="70" t="s">
        <v>3606</v>
      </c>
      <c r="G265" s="58" t="s">
        <v>805</v>
      </c>
      <c r="H265" s="58" t="s">
        <v>286</v>
      </c>
      <c r="I265" s="135" t="s">
        <v>3885</v>
      </c>
      <c r="J265" s="67">
        <v>2.7100000000000932</v>
      </c>
      <c r="K265" s="70" t="s">
        <v>136</v>
      </c>
      <c r="L265" s="71">
        <v>6.8750000000000006E-2</v>
      </c>
      <c r="M265" s="71">
        <v>5.7300000000003015E-2</v>
      </c>
      <c r="N265" s="67">
        <v>2555639.8250000002</v>
      </c>
      <c r="O265" s="69">
        <v>106.19404</v>
      </c>
      <c r="P265" s="135" t="s">
        <v>3885</v>
      </c>
      <c r="Q265" s="67">
        <v>9843.4503000479999</v>
      </c>
      <c r="R265" s="68">
        <v>3.761978386184116E-3</v>
      </c>
      <c r="S265" s="68">
        <f t="shared" si="3"/>
        <v>4.4338255413217944E-3</v>
      </c>
      <c r="T265" s="68">
        <f>Q265/'סכום נכסי הקרן'!$C$41</f>
        <v>1.5708064524447808E-4</v>
      </c>
    </row>
    <row r="266" spans="1:20">
      <c r="A266" s="61" t="s">
        <v>895</v>
      </c>
      <c r="B266" s="58" t="s">
        <v>896</v>
      </c>
      <c r="C266" s="70" t="s">
        <v>27</v>
      </c>
      <c r="D266" s="70" t="s">
        <v>791</v>
      </c>
      <c r="E266" s="135" t="s">
        <v>3885</v>
      </c>
      <c r="F266" s="70" t="s">
        <v>796</v>
      </c>
      <c r="G266" s="58" t="s">
        <v>805</v>
      </c>
      <c r="H266" s="58" t="s">
        <v>793</v>
      </c>
      <c r="I266" s="135" t="s">
        <v>3885</v>
      </c>
      <c r="J266" s="67">
        <v>3.6599999999999913</v>
      </c>
      <c r="K266" s="70" t="s">
        <v>139</v>
      </c>
      <c r="L266" s="71">
        <v>7.4160000000000004E-2</v>
      </c>
      <c r="M266" s="71">
        <v>6.1500000000000082E-2</v>
      </c>
      <c r="N266" s="67">
        <v>3475670.162</v>
      </c>
      <c r="O266" s="69">
        <v>104.88656</v>
      </c>
      <c r="P266" s="135" t="s">
        <v>3885</v>
      </c>
      <c r="Q266" s="67">
        <v>16845.540757879</v>
      </c>
      <c r="R266" s="68">
        <v>5.347184864615385E-3</v>
      </c>
      <c r="S266" s="68">
        <f t="shared" ref="S266:S312" si="4">IFERROR(Q266/$Q$9,0)</f>
        <v>7.5878057584439678E-3</v>
      </c>
      <c r="T266" s="68">
        <f>Q266/'סכום נכסי הקרן'!$C$41</f>
        <v>2.6881919764728071E-4</v>
      </c>
    </row>
    <row r="267" spans="1:20">
      <c r="A267" s="61" t="s">
        <v>897</v>
      </c>
      <c r="B267" s="58" t="s">
        <v>898</v>
      </c>
      <c r="C267" s="70" t="s">
        <v>27</v>
      </c>
      <c r="D267" s="70" t="s">
        <v>791</v>
      </c>
      <c r="E267" s="135" t="s">
        <v>3885</v>
      </c>
      <c r="F267" s="70" t="s">
        <v>837</v>
      </c>
      <c r="G267" s="58" t="s">
        <v>805</v>
      </c>
      <c r="H267" s="58" t="s">
        <v>793</v>
      </c>
      <c r="I267" s="135" t="s">
        <v>3885</v>
      </c>
      <c r="J267" s="67">
        <v>2.8600000000002206</v>
      </c>
      <c r="K267" s="70" t="s">
        <v>136</v>
      </c>
      <c r="L267" s="71">
        <v>4.7E-2</v>
      </c>
      <c r="M267" s="71">
        <v>6.580000000000516E-2</v>
      </c>
      <c r="N267" s="67">
        <v>1942286.267</v>
      </c>
      <c r="O267" s="69">
        <v>96.442890000000006</v>
      </c>
      <c r="P267" s="135" t="s">
        <v>3885</v>
      </c>
      <c r="Q267" s="67">
        <v>6794.0854696249999</v>
      </c>
      <c r="R267" s="68">
        <v>3.9166893869731802E-3</v>
      </c>
      <c r="S267" s="68">
        <f t="shared" si="4"/>
        <v>3.0602876803268579E-3</v>
      </c>
      <c r="T267" s="68">
        <f>Q267/'סכום נכסי הקרן'!$C$41</f>
        <v>1.0841923277751743E-4</v>
      </c>
    </row>
    <row r="268" spans="1:20">
      <c r="A268" s="61" t="s">
        <v>899</v>
      </c>
      <c r="B268" s="58" t="s">
        <v>900</v>
      </c>
      <c r="C268" s="70" t="s">
        <v>27</v>
      </c>
      <c r="D268" s="70" t="s">
        <v>791</v>
      </c>
      <c r="E268" s="135" t="s">
        <v>3885</v>
      </c>
      <c r="F268" s="70" t="s">
        <v>3594</v>
      </c>
      <c r="G268" s="58" t="s">
        <v>805</v>
      </c>
      <c r="H268" s="58" t="s">
        <v>793</v>
      </c>
      <c r="I268" s="135" t="s">
        <v>3885</v>
      </c>
      <c r="J268" s="67">
        <v>3.7700000000000222</v>
      </c>
      <c r="K268" s="70" t="s">
        <v>136</v>
      </c>
      <c r="L268" s="71">
        <v>7.9500000000000001E-2</v>
      </c>
      <c r="M268" s="71">
        <v>6.9199999999999096E-2</v>
      </c>
      <c r="N268" s="67">
        <v>1533383.895</v>
      </c>
      <c r="O268" s="69">
        <v>103.98742</v>
      </c>
      <c r="P268" s="135" t="s">
        <v>3885</v>
      </c>
      <c r="Q268" s="67">
        <v>5783.3468903310004</v>
      </c>
      <c r="R268" s="68">
        <v>2.3590521461538463E-3</v>
      </c>
      <c r="S268" s="68">
        <f t="shared" si="4"/>
        <v>2.6050165719380455E-3</v>
      </c>
      <c r="T268" s="68">
        <f>Q268/'סכום נכסי הקרן'!$C$41</f>
        <v>9.2289983035867968E-5</v>
      </c>
    </row>
    <row r="269" spans="1:20">
      <c r="A269" s="61" t="s">
        <v>901</v>
      </c>
      <c r="B269" s="58" t="s">
        <v>902</v>
      </c>
      <c r="C269" s="70" t="s">
        <v>27</v>
      </c>
      <c r="D269" s="70" t="s">
        <v>791</v>
      </c>
      <c r="E269" s="135" t="s">
        <v>3885</v>
      </c>
      <c r="F269" s="70" t="s">
        <v>796</v>
      </c>
      <c r="G269" s="58" t="s">
        <v>903</v>
      </c>
      <c r="H269" s="58" t="s">
        <v>826</v>
      </c>
      <c r="I269" s="135" t="s">
        <v>3885</v>
      </c>
      <c r="J269" s="67">
        <v>3.1599999999999593</v>
      </c>
      <c r="K269" s="70" t="s">
        <v>136</v>
      </c>
      <c r="L269" s="71">
        <v>6.8750000000000006E-2</v>
      </c>
      <c r="M269" s="71">
        <v>7.399999999999643E-2</v>
      </c>
      <c r="N269" s="67">
        <v>1104036.4044000001</v>
      </c>
      <c r="O269" s="69">
        <v>98.033000000000001</v>
      </c>
      <c r="P269" s="135" t="s">
        <v>3885</v>
      </c>
      <c r="Q269" s="67">
        <v>3925.5746704009998</v>
      </c>
      <c r="R269" s="68">
        <v>2.2080728088000002E-3</v>
      </c>
      <c r="S269" s="68">
        <f t="shared" si="4"/>
        <v>1.7682126396173265E-3</v>
      </c>
      <c r="T269" s="68">
        <f>Q269/'סכום נכסי הקרן'!$C$41</f>
        <v>6.2643868093585192E-5</v>
      </c>
    </row>
    <row r="270" spans="1:20">
      <c r="A270" s="61" t="s">
        <v>904</v>
      </c>
      <c r="B270" s="58" t="s">
        <v>905</v>
      </c>
      <c r="C270" s="70" t="s">
        <v>27</v>
      </c>
      <c r="D270" s="70" t="s">
        <v>791</v>
      </c>
      <c r="E270" s="135" t="s">
        <v>3885</v>
      </c>
      <c r="F270" s="70" t="s">
        <v>819</v>
      </c>
      <c r="G270" s="58" t="s">
        <v>805</v>
      </c>
      <c r="H270" s="58" t="s">
        <v>286</v>
      </c>
      <c r="I270" s="135" t="s">
        <v>3885</v>
      </c>
      <c r="J270" s="67">
        <v>1.560000000000038</v>
      </c>
      <c r="K270" s="70" t="s">
        <v>136</v>
      </c>
      <c r="L270" s="71">
        <v>5.7500000000000002E-2</v>
      </c>
      <c r="M270" s="71">
        <v>6.489999999999678E-2</v>
      </c>
      <c r="N270" s="67">
        <v>866361.90067500016</v>
      </c>
      <c r="O270" s="69">
        <v>100.52222</v>
      </c>
      <c r="P270" s="135" t="s">
        <v>3885</v>
      </c>
      <c r="Q270" s="67">
        <v>3158.7043739979999</v>
      </c>
      <c r="R270" s="68">
        <v>1.2376598581071432E-3</v>
      </c>
      <c r="S270" s="68">
        <f t="shared" si="4"/>
        <v>1.4227881183947167E-3</v>
      </c>
      <c r="T270" s="68">
        <f>Q270/'סכום נכסי הקרן'!$C$41</f>
        <v>5.0406240299881594E-5</v>
      </c>
    </row>
    <row r="271" spans="1:20">
      <c r="A271" s="61" t="s">
        <v>906</v>
      </c>
      <c r="B271" s="58" t="s">
        <v>907</v>
      </c>
      <c r="C271" s="70" t="s">
        <v>27</v>
      </c>
      <c r="D271" s="70" t="s">
        <v>791</v>
      </c>
      <c r="E271" s="135" t="s">
        <v>3885</v>
      </c>
      <c r="F271" s="70" t="s">
        <v>3607</v>
      </c>
      <c r="G271" s="58" t="s">
        <v>805</v>
      </c>
      <c r="H271" s="58" t="s">
        <v>793</v>
      </c>
      <c r="I271" s="135" t="s">
        <v>3885</v>
      </c>
      <c r="J271" s="67">
        <v>3.7100000000000604</v>
      </c>
      <c r="K271" s="70" t="s">
        <v>138</v>
      </c>
      <c r="L271" s="71">
        <v>0.04</v>
      </c>
      <c r="M271" s="71">
        <v>4.8000000000000202E-2</v>
      </c>
      <c r="N271" s="67">
        <v>2453414.2319999998</v>
      </c>
      <c r="O271" s="69">
        <v>99.467669999999998</v>
      </c>
      <c r="P271" s="135" t="s">
        <v>3885</v>
      </c>
      <c r="Q271" s="67">
        <v>9789.7236656710011</v>
      </c>
      <c r="R271" s="68">
        <v>2.4534142320000001E-3</v>
      </c>
      <c r="S271" s="68">
        <f t="shared" si="4"/>
        <v>4.4096252338595996E-3</v>
      </c>
      <c r="T271" s="68">
        <f>Q271/'סכום נכסי הקרן'!$C$41</f>
        <v>1.5622328180609998E-4</v>
      </c>
    </row>
    <row r="272" spans="1:20">
      <c r="A272" s="61" t="s">
        <v>908</v>
      </c>
      <c r="B272" s="58" t="s">
        <v>909</v>
      </c>
      <c r="C272" s="70" t="s">
        <v>27</v>
      </c>
      <c r="D272" s="70" t="s">
        <v>791</v>
      </c>
      <c r="E272" s="135" t="s">
        <v>3885</v>
      </c>
      <c r="F272" s="70" t="s">
        <v>3610</v>
      </c>
      <c r="G272" s="58" t="s">
        <v>805</v>
      </c>
      <c r="H272" s="58" t="s">
        <v>793</v>
      </c>
      <c r="I272" s="135" t="s">
        <v>3885</v>
      </c>
      <c r="J272" s="67">
        <v>3.7100000000000519</v>
      </c>
      <c r="K272" s="70" t="s">
        <v>138</v>
      </c>
      <c r="L272" s="71">
        <v>4.6249999999999999E-2</v>
      </c>
      <c r="M272" s="71">
        <v>4.6500000000000714E-2</v>
      </c>
      <c r="N272" s="67">
        <v>2095624.6565</v>
      </c>
      <c r="O272" s="69">
        <v>99.669370000000001</v>
      </c>
      <c r="P272" s="135" t="s">
        <v>3885</v>
      </c>
      <c r="Q272" s="67">
        <v>8379.0121158359998</v>
      </c>
      <c r="R272" s="68">
        <v>3.4927077608333332E-3</v>
      </c>
      <c r="S272" s="68">
        <f t="shared" si="4"/>
        <v>3.774192665965639E-3</v>
      </c>
      <c r="T272" s="68">
        <f>Q272/'סכום נכסי הקרן'!$C$41</f>
        <v>1.3371130950500152E-4</v>
      </c>
    </row>
    <row r="273" spans="1:20">
      <c r="A273" s="61" t="s">
        <v>910</v>
      </c>
      <c r="B273" s="58" t="s">
        <v>911</v>
      </c>
      <c r="C273" s="70" t="s">
        <v>27</v>
      </c>
      <c r="D273" s="70" t="s">
        <v>791</v>
      </c>
      <c r="E273" s="135" t="s">
        <v>3885</v>
      </c>
      <c r="F273" s="70" t="s">
        <v>3604</v>
      </c>
      <c r="G273" s="58" t="s">
        <v>805</v>
      </c>
      <c r="H273" s="58" t="s">
        <v>793</v>
      </c>
      <c r="I273" s="135" t="s">
        <v>3885</v>
      </c>
      <c r="J273" s="67">
        <v>4.0499999999997742</v>
      </c>
      <c r="K273" s="70" t="s">
        <v>138</v>
      </c>
      <c r="L273" s="71">
        <v>4.6249999999999999E-2</v>
      </c>
      <c r="M273" s="71">
        <v>5.3599999999997289E-2</v>
      </c>
      <c r="N273" s="67">
        <v>1441380.8613</v>
      </c>
      <c r="O273" s="69">
        <v>99.122050000000002</v>
      </c>
      <c r="P273" s="135" t="s">
        <v>3885</v>
      </c>
      <c r="Q273" s="67">
        <v>5731.4780517459994</v>
      </c>
      <c r="R273" s="68">
        <v>9.6092057420000003E-4</v>
      </c>
      <c r="S273" s="68">
        <f t="shared" si="4"/>
        <v>2.5816530790258342E-3</v>
      </c>
      <c r="T273" s="68">
        <f>Q273/'סכום נכסי הקרן'!$C$41</f>
        <v>9.1462266088592484E-5</v>
      </c>
    </row>
    <row r="274" spans="1:20">
      <c r="A274" s="61" t="s">
        <v>912</v>
      </c>
      <c r="B274" s="58" t="s">
        <v>913</v>
      </c>
      <c r="C274" s="70" t="s">
        <v>27</v>
      </c>
      <c r="D274" s="70" t="s">
        <v>791</v>
      </c>
      <c r="E274" s="135" t="s">
        <v>3885</v>
      </c>
      <c r="F274" s="70" t="s">
        <v>3607</v>
      </c>
      <c r="G274" s="58" t="s">
        <v>805</v>
      </c>
      <c r="H274" s="58" t="s">
        <v>793</v>
      </c>
      <c r="I274" s="135" t="s">
        <v>3885</v>
      </c>
      <c r="J274" s="67">
        <v>6.5900000000001704</v>
      </c>
      <c r="K274" s="70" t="s">
        <v>138</v>
      </c>
      <c r="L274" s="71">
        <v>7.8750000000000001E-2</v>
      </c>
      <c r="M274" s="71">
        <v>5.9400000000000966E-2</v>
      </c>
      <c r="N274" s="67">
        <v>2760091.0110000004</v>
      </c>
      <c r="O274" s="69">
        <v>114.7979</v>
      </c>
      <c r="P274" s="135" t="s">
        <v>3885</v>
      </c>
      <c r="Q274" s="67">
        <v>12710.861163137</v>
      </c>
      <c r="R274" s="68">
        <v>3.6801213480000005E-3</v>
      </c>
      <c r="S274" s="68">
        <f t="shared" si="4"/>
        <v>5.725405133303438E-3</v>
      </c>
      <c r="T274" s="68">
        <f>Q274/'סכום נכסי הקרן'!$C$41</f>
        <v>2.0283845727435643E-4</v>
      </c>
    </row>
    <row r="275" spans="1:20">
      <c r="A275" s="61" t="s">
        <v>914</v>
      </c>
      <c r="B275" s="58" t="s">
        <v>915</v>
      </c>
      <c r="C275" s="70" t="s">
        <v>27</v>
      </c>
      <c r="D275" s="70" t="s">
        <v>791</v>
      </c>
      <c r="E275" s="135" t="s">
        <v>3885</v>
      </c>
      <c r="F275" s="70" t="s">
        <v>938</v>
      </c>
      <c r="G275" s="58" t="s">
        <v>805</v>
      </c>
      <c r="H275" s="58" t="s">
        <v>286</v>
      </c>
      <c r="I275" s="135" t="s">
        <v>3885</v>
      </c>
      <c r="J275" s="67">
        <v>6.8399999999996322</v>
      </c>
      <c r="K275" s="70" t="s">
        <v>136</v>
      </c>
      <c r="L275" s="71">
        <v>4.2790000000000002E-2</v>
      </c>
      <c r="M275" s="71">
        <v>5.5599999999996895E-2</v>
      </c>
      <c r="N275" s="67">
        <v>3066767.79</v>
      </c>
      <c r="O275" s="69">
        <v>92.668040000000005</v>
      </c>
      <c r="P275" s="135" t="s">
        <v>3885</v>
      </c>
      <c r="Q275" s="67">
        <v>10307.620821344999</v>
      </c>
      <c r="R275" s="68">
        <v>6.1478773482780634E-4</v>
      </c>
      <c r="S275" s="68">
        <f t="shared" si="4"/>
        <v>4.6429037659403774E-3</v>
      </c>
      <c r="T275" s="68">
        <f>Q275/'סכום נכסי הקרן'!$C$41</f>
        <v>1.644878249189102E-4</v>
      </c>
    </row>
    <row r="276" spans="1:20">
      <c r="A276" s="61" t="s">
        <v>916</v>
      </c>
      <c r="B276" s="58" t="s">
        <v>917</v>
      </c>
      <c r="C276" s="70" t="s">
        <v>27</v>
      </c>
      <c r="D276" s="70" t="s">
        <v>791</v>
      </c>
      <c r="E276" s="135" t="s">
        <v>3885</v>
      </c>
      <c r="F276" s="70" t="s">
        <v>3603</v>
      </c>
      <c r="G276" s="58" t="s">
        <v>918</v>
      </c>
      <c r="H276" s="58" t="s">
        <v>286</v>
      </c>
      <c r="I276" s="135" t="s">
        <v>3885</v>
      </c>
      <c r="J276" s="67">
        <v>1.4000000000000543</v>
      </c>
      <c r="K276" s="70" t="s">
        <v>136</v>
      </c>
      <c r="L276" s="71">
        <v>6.5000000000000002E-2</v>
      </c>
      <c r="M276" s="71">
        <v>6.4599999999999408E-2</v>
      </c>
      <c r="N276" s="67">
        <v>1022255.93</v>
      </c>
      <c r="O276" s="69">
        <v>99.831829999999997</v>
      </c>
      <c r="P276" s="135" t="s">
        <v>3885</v>
      </c>
      <c r="Q276" s="67">
        <v>3701.4871041569995</v>
      </c>
      <c r="R276" s="68">
        <v>2.0445118600000002E-3</v>
      </c>
      <c r="S276" s="68">
        <f t="shared" si="4"/>
        <v>1.6672759614791291E-3</v>
      </c>
      <c r="T276" s="68">
        <f>Q276/'סכום נכסי הקרן'!$C$41</f>
        <v>5.9067904541790681E-5</v>
      </c>
    </row>
    <row r="277" spans="1:20">
      <c r="A277" s="61" t="s">
        <v>919</v>
      </c>
      <c r="B277" s="58" t="s">
        <v>920</v>
      </c>
      <c r="C277" s="70" t="s">
        <v>27</v>
      </c>
      <c r="D277" s="70" t="s">
        <v>791</v>
      </c>
      <c r="E277" s="135" t="s">
        <v>3885</v>
      </c>
      <c r="F277" s="70" t="s">
        <v>3607</v>
      </c>
      <c r="G277" s="58" t="s">
        <v>918</v>
      </c>
      <c r="H277" s="58" t="s">
        <v>286</v>
      </c>
      <c r="I277" s="135" t="s">
        <v>3885</v>
      </c>
      <c r="J277" s="67">
        <v>4.089999999999991</v>
      </c>
      <c r="K277" s="70" t="s">
        <v>136</v>
      </c>
      <c r="L277" s="71">
        <v>4.1250000000000002E-2</v>
      </c>
      <c r="M277" s="71">
        <v>5.7799999999998138E-2</v>
      </c>
      <c r="N277" s="67">
        <v>1737835.081</v>
      </c>
      <c r="O277" s="69">
        <v>93.508880000000005</v>
      </c>
      <c r="P277" s="135" t="s">
        <v>3885</v>
      </c>
      <c r="Q277" s="67">
        <v>5893.9839322450007</v>
      </c>
      <c r="R277" s="68">
        <v>4.3445877024999996E-3</v>
      </c>
      <c r="S277" s="68">
        <f t="shared" si="4"/>
        <v>2.6548512668165469E-3</v>
      </c>
      <c r="T277" s="68">
        <f>Q277/'סכום נכסי הקרן'!$C$41</f>
        <v>9.4055516197721469E-5</v>
      </c>
    </row>
    <row r="278" spans="1:20">
      <c r="A278" s="61" t="s">
        <v>921</v>
      </c>
      <c r="B278" s="58" t="s">
        <v>922</v>
      </c>
      <c r="C278" s="70" t="s">
        <v>27</v>
      </c>
      <c r="D278" s="70" t="s">
        <v>791</v>
      </c>
      <c r="E278" s="135" t="s">
        <v>3885</v>
      </c>
      <c r="F278" s="70" t="s">
        <v>3611</v>
      </c>
      <c r="G278" s="58" t="s">
        <v>918</v>
      </c>
      <c r="H278" s="58" t="s">
        <v>793</v>
      </c>
      <c r="I278" s="135" t="s">
        <v>3885</v>
      </c>
      <c r="J278" s="67">
        <v>4.3999999999998591</v>
      </c>
      <c r="K278" s="70" t="s">
        <v>138</v>
      </c>
      <c r="L278" s="71">
        <v>6.6250000000000003E-2</v>
      </c>
      <c r="M278" s="71">
        <v>6.1399999999998872E-2</v>
      </c>
      <c r="N278" s="67">
        <v>1737835.081</v>
      </c>
      <c r="O278" s="69">
        <v>101.70061</v>
      </c>
      <c r="P278" s="135" t="s">
        <v>3885</v>
      </c>
      <c r="Q278" s="67">
        <v>7090.0569821199997</v>
      </c>
      <c r="R278" s="68">
        <v>2.3171134413333331E-3</v>
      </c>
      <c r="S278" s="68">
        <f t="shared" si="4"/>
        <v>3.1936033381097361E-3</v>
      </c>
      <c r="T278" s="68">
        <f>Q278/'סכום נכסי הקרן'!$C$41</f>
        <v>1.1314231205760196E-4</v>
      </c>
    </row>
    <row r="279" spans="1:20">
      <c r="A279" s="61" t="s">
        <v>923</v>
      </c>
      <c r="B279" s="58" t="s">
        <v>924</v>
      </c>
      <c r="C279" s="70" t="s">
        <v>27</v>
      </c>
      <c r="D279" s="70" t="s">
        <v>791</v>
      </c>
      <c r="E279" s="135" t="s">
        <v>3885</v>
      </c>
      <c r="F279" s="70" t="s">
        <v>796</v>
      </c>
      <c r="G279" s="58" t="s">
        <v>925</v>
      </c>
      <c r="H279" s="58" t="s">
        <v>826</v>
      </c>
      <c r="I279" s="135" t="s">
        <v>3885</v>
      </c>
      <c r="J279" s="67">
        <v>4.5399999999999396</v>
      </c>
      <c r="K279" s="70" t="s">
        <v>136</v>
      </c>
      <c r="L279" s="71">
        <v>7.7499999999999999E-2</v>
      </c>
      <c r="M279" s="71">
        <v>7.2199999999999209E-2</v>
      </c>
      <c r="N279" s="67">
        <v>2110651.8186710002</v>
      </c>
      <c r="O279" s="69">
        <v>104.81171999999999</v>
      </c>
      <c r="P279" s="135" t="s">
        <v>3885</v>
      </c>
      <c r="Q279" s="67">
        <v>8023.6875612620006</v>
      </c>
      <c r="R279" s="68">
        <v>1.0553259093355001E-3</v>
      </c>
      <c r="S279" s="68">
        <f t="shared" si="4"/>
        <v>3.6141423749085177E-3</v>
      </c>
      <c r="T279" s="68">
        <f>Q279/'סכום נכסי הקרן'!$C$41</f>
        <v>1.2804108122098018E-4</v>
      </c>
    </row>
    <row r="280" spans="1:20">
      <c r="A280" s="61" t="s">
        <v>926</v>
      </c>
      <c r="B280" s="58" t="s">
        <v>927</v>
      </c>
      <c r="C280" s="70" t="s">
        <v>27</v>
      </c>
      <c r="D280" s="70" t="s">
        <v>791</v>
      </c>
      <c r="E280" s="135" t="s">
        <v>3885</v>
      </c>
      <c r="F280" s="70" t="s">
        <v>3610</v>
      </c>
      <c r="G280" s="58" t="s">
        <v>918</v>
      </c>
      <c r="H280" s="58" t="s">
        <v>286</v>
      </c>
      <c r="I280" s="135" t="s">
        <v>3885</v>
      </c>
      <c r="J280" s="67">
        <v>4.2699999999999418</v>
      </c>
      <c r="K280" s="70" t="s">
        <v>139</v>
      </c>
      <c r="L280" s="71">
        <v>8.3750000000000005E-2</v>
      </c>
      <c r="M280" s="71">
        <v>6.9299999999999112E-2</v>
      </c>
      <c r="N280" s="67">
        <v>3066767.79</v>
      </c>
      <c r="O280" s="69">
        <v>105.74071000000001</v>
      </c>
      <c r="P280" s="135" t="s">
        <v>3885</v>
      </c>
      <c r="Q280" s="67">
        <v>14984.756012080999</v>
      </c>
      <c r="R280" s="68">
        <v>4.3810968428571427E-3</v>
      </c>
      <c r="S280" s="68">
        <f t="shared" si="4"/>
        <v>6.7496448817866306E-3</v>
      </c>
      <c r="T280" s="68">
        <f>Q280/'סכום נכסי הקרן'!$C$41</f>
        <v>2.391250091644469E-4</v>
      </c>
    </row>
    <row r="281" spans="1:20">
      <c r="A281" s="61" t="s">
        <v>928</v>
      </c>
      <c r="B281" s="58" t="s">
        <v>929</v>
      </c>
      <c r="C281" s="70" t="s">
        <v>27</v>
      </c>
      <c r="D281" s="70" t="s">
        <v>791</v>
      </c>
      <c r="E281" s="135" t="s">
        <v>3885</v>
      </c>
      <c r="F281" s="70" t="s">
        <v>3607</v>
      </c>
      <c r="G281" s="58" t="s">
        <v>918</v>
      </c>
      <c r="H281" s="58" t="s">
        <v>793</v>
      </c>
      <c r="I281" s="135" t="s">
        <v>3885</v>
      </c>
      <c r="J281" s="67">
        <v>5.8899999999998922</v>
      </c>
      <c r="K281" s="70" t="s">
        <v>138</v>
      </c>
      <c r="L281" s="71">
        <v>6.6250000000000003E-2</v>
      </c>
      <c r="M281" s="71">
        <v>5.4999999999998883E-2</v>
      </c>
      <c r="N281" s="67">
        <v>4089023.72</v>
      </c>
      <c r="O281" s="69">
        <v>109.26631999999999</v>
      </c>
      <c r="P281" s="135" t="s">
        <v>3885</v>
      </c>
      <c r="Q281" s="67">
        <v>17923.530101628003</v>
      </c>
      <c r="R281" s="68">
        <v>5.4520316266666669E-3</v>
      </c>
      <c r="S281" s="68">
        <f t="shared" si="4"/>
        <v>8.0733689034688111E-3</v>
      </c>
      <c r="T281" s="68">
        <f>Q281/'סכום נכסי הקרן'!$C$41</f>
        <v>2.8602162733618145E-4</v>
      </c>
    </row>
    <row r="282" spans="1:20">
      <c r="A282" s="61" t="s">
        <v>930</v>
      </c>
      <c r="B282" s="58" t="s">
        <v>931</v>
      </c>
      <c r="C282" s="70" t="s">
        <v>27</v>
      </c>
      <c r="D282" s="70" t="s">
        <v>791</v>
      </c>
      <c r="E282" s="135" t="s">
        <v>3885</v>
      </c>
      <c r="F282" s="70" t="s">
        <v>3604</v>
      </c>
      <c r="G282" s="58" t="s">
        <v>925</v>
      </c>
      <c r="H282" s="58" t="s">
        <v>826</v>
      </c>
      <c r="I282" s="135" t="s">
        <v>3885</v>
      </c>
      <c r="J282" s="67">
        <v>3.8500000000000218</v>
      </c>
      <c r="K282" s="70" t="s">
        <v>138</v>
      </c>
      <c r="L282" s="71">
        <v>6.1249999999999999E-2</v>
      </c>
      <c r="M282" s="71">
        <v>4.0400000000000304E-2</v>
      </c>
      <c r="N282" s="67">
        <v>2044511.86</v>
      </c>
      <c r="O282" s="69">
        <v>111.74012999999999</v>
      </c>
      <c r="P282" s="135" t="s">
        <v>3885</v>
      </c>
      <c r="Q282" s="67">
        <v>9164.661097268001</v>
      </c>
      <c r="R282" s="68">
        <v>3.4075197666666667E-3</v>
      </c>
      <c r="S282" s="68">
        <f t="shared" si="4"/>
        <v>4.1280757470200198E-3</v>
      </c>
      <c r="T282" s="68">
        <f>Q282/'סכום נכסי הקרן'!$C$41</f>
        <v>1.4624860538979957E-4</v>
      </c>
    </row>
    <row r="283" spans="1:20">
      <c r="A283" s="61" t="s">
        <v>932</v>
      </c>
      <c r="B283" s="58" t="s">
        <v>933</v>
      </c>
      <c r="C283" s="70" t="s">
        <v>27</v>
      </c>
      <c r="D283" s="70" t="s">
        <v>791</v>
      </c>
      <c r="E283" s="135" t="s">
        <v>3885</v>
      </c>
      <c r="F283" s="70" t="s">
        <v>3604</v>
      </c>
      <c r="G283" s="58" t="s">
        <v>925</v>
      </c>
      <c r="H283" s="58" t="s">
        <v>826</v>
      </c>
      <c r="I283" s="135" t="s">
        <v>3885</v>
      </c>
      <c r="J283" s="67">
        <v>3.3200000000002472</v>
      </c>
      <c r="K283" s="70" t="s">
        <v>136</v>
      </c>
      <c r="L283" s="71">
        <v>7.3499999999999996E-2</v>
      </c>
      <c r="M283" s="71">
        <v>5.7100000000003842E-2</v>
      </c>
      <c r="N283" s="67">
        <v>1635609.4879999999</v>
      </c>
      <c r="O283" s="69">
        <v>106.43532999999999</v>
      </c>
      <c r="P283" s="135" t="s">
        <v>3885</v>
      </c>
      <c r="Q283" s="67">
        <v>6314.1224701669998</v>
      </c>
      <c r="R283" s="68">
        <v>1.0904063253333333E-3</v>
      </c>
      <c r="S283" s="68">
        <f t="shared" si="4"/>
        <v>2.8440959852384065E-3</v>
      </c>
      <c r="T283" s="68">
        <f>Q283/'סכום נכסי הקרן'!$C$41</f>
        <v>1.0076003855697363E-4</v>
      </c>
    </row>
    <row r="284" spans="1:20">
      <c r="A284" s="61" t="s">
        <v>934</v>
      </c>
      <c r="B284" s="58" t="s">
        <v>935</v>
      </c>
      <c r="C284" s="70" t="s">
        <v>27</v>
      </c>
      <c r="D284" s="70" t="s">
        <v>791</v>
      </c>
      <c r="E284" s="135" t="s">
        <v>3885</v>
      </c>
      <c r="F284" s="70" t="s">
        <v>796</v>
      </c>
      <c r="G284" s="58" t="s">
        <v>925</v>
      </c>
      <c r="H284" s="58" t="s">
        <v>826</v>
      </c>
      <c r="I284" s="135" t="s">
        <v>3885</v>
      </c>
      <c r="J284" s="67">
        <v>4.129999999999777</v>
      </c>
      <c r="K284" s="70" t="s">
        <v>136</v>
      </c>
      <c r="L284" s="71">
        <v>7.4999999999999997E-2</v>
      </c>
      <c r="M284" s="71">
        <v>7.4599999999996641E-2</v>
      </c>
      <c r="N284" s="67">
        <v>2453414.2319999998</v>
      </c>
      <c r="O284" s="69">
        <v>100.63467</v>
      </c>
      <c r="P284" s="135" t="s">
        <v>3885</v>
      </c>
      <c r="Q284" s="67">
        <v>8955.0094449000007</v>
      </c>
      <c r="R284" s="68">
        <v>2.4534142320000001E-3</v>
      </c>
      <c r="S284" s="68">
        <f t="shared" si="4"/>
        <v>4.0336414965575556E-3</v>
      </c>
      <c r="T284" s="68">
        <f>Q284/'סכום נכסי הקרן'!$C$41</f>
        <v>1.4290300848762637E-4</v>
      </c>
    </row>
    <row r="285" spans="1:20">
      <c r="A285" s="61" t="s">
        <v>936</v>
      </c>
      <c r="B285" s="58" t="s">
        <v>937</v>
      </c>
      <c r="C285" s="70" t="s">
        <v>27</v>
      </c>
      <c r="D285" s="70" t="s">
        <v>791</v>
      </c>
      <c r="E285" s="135" t="s">
        <v>3885</v>
      </c>
      <c r="F285" s="70" t="s">
        <v>938</v>
      </c>
      <c r="G285" s="58" t="s">
        <v>918</v>
      </c>
      <c r="H285" s="58" t="s">
        <v>793</v>
      </c>
      <c r="I285" s="135" t="s">
        <v>3885</v>
      </c>
      <c r="J285" s="67">
        <v>6.5700000000000847</v>
      </c>
      <c r="K285" s="70" t="s">
        <v>136</v>
      </c>
      <c r="L285" s="71">
        <v>5.1249999999999997E-2</v>
      </c>
      <c r="M285" s="71">
        <v>5.8300000000000442E-2</v>
      </c>
      <c r="N285" s="67">
        <v>2197850.2494999999</v>
      </c>
      <c r="O285" s="69">
        <v>96.784880000000001</v>
      </c>
      <c r="P285" s="135" t="s">
        <v>3885</v>
      </c>
      <c r="Q285" s="67">
        <v>7715.3058607550001</v>
      </c>
      <c r="R285" s="68">
        <v>4.395700499E-3</v>
      </c>
      <c r="S285" s="68">
        <f t="shared" si="4"/>
        <v>3.4752367454284239E-3</v>
      </c>
      <c r="T285" s="68">
        <f>Q285/'סכום נכסי הקרן'!$C$41</f>
        <v>1.2311996159110886E-4</v>
      </c>
    </row>
    <row r="286" spans="1:20">
      <c r="A286" s="61" t="s">
        <v>939</v>
      </c>
      <c r="B286" s="58" t="s">
        <v>940</v>
      </c>
      <c r="C286" s="70" t="s">
        <v>27</v>
      </c>
      <c r="D286" s="70" t="s">
        <v>791</v>
      </c>
      <c r="E286" s="135" t="s">
        <v>3885</v>
      </c>
      <c r="F286" s="70" t="s">
        <v>3603</v>
      </c>
      <c r="G286" s="58" t="s">
        <v>918</v>
      </c>
      <c r="H286" s="58" t="s">
        <v>793</v>
      </c>
      <c r="I286" s="135" t="s">
        <v>3885</v>
      </c>
      <c r="J286" s="67">
        <v>6.9600000000000817</v>
      </c>
      <c r="K286" s="70" t="s">
        <v>136</v>
      </c>
      <c r="L286" s="71">
        <v>6.4000000000000001E-2</v>
      </c>
      <c r="M286" s="71">
        <v>5.7900000000000722E-2</v>
      </c>
      <c r="N286" s="67">
        <v>2555639.8250000002</v>
      </c>
      <c r="O286" s="69">
        <v>105.33633</v>
      </c>
      <c r="P286" s="135" t="s">
        <v>3885</v>
      </c>
      <c r="Q286" s="67">
        <v>9763.9466911700001</v>
      </c>
      <c r="R286" s="68">
        <v>2.0445118600000002E-3</v>
      </c>
      <c r="S286" s="68">
        <f t="shared" si="4"/>
        <v>4.3980144059042863E-3</v>
      </c>
      <c r="T286" s="68">
        <f>Q286/'סכום נכסי הקרן'!$C$41</f>
        <v>1.558119358182965E-4</v>
      </c>
    </row>
    <row r="287" spans="1:20">
      <c r="A287" s="61" t="s">
        <v>941</v>
      </c>
      <c r="B287" s="58" t="s">
        <v>942</v>
      </c>
      <c r="C287" s="70" t="s">
        <v>27</v>
      </c>
      <c r="D287" s="70" t="s">
        <v>791</v>
      </c>
      <c r="E287" s="135" t="s">
        <v>3885</v>
      </c>
      <c r="F287" s="70" t="s">
        <v>796</v>
      </c>
      <c r="G287" s="58" t="s">
        <v>925</v>
      </c>
      <c r="H287" s="58" t="s">
        <v>826</v>
      </c>
      <c r="I287" s="135" t="s">
        <v>3885</v>
      </c>
      <c r="J287" s="67">
        <v>3.9400000000001856</v>
      </c>
      <c r="K287" s="70" t="s">
        <v>136</v>
      </c>
      <c r="L287" s="71">
        <v>7.6249999999999998E-2</v>
      </c>
      <c r="M287" s="71">
        <v>8.2700000000003368E-2</v>
      </c>
      <c r="N287" s="67">
        <v>3066767.79</v>
      </c>
      <c r="O287" s="69">
        <v>99.136600000000001</v>
      </c>
      <c r="P287" s="135" t="s">
        <v>3885</v>
      </c>
      <c r="Q287" s="67">
        <v>11027.129044701003</v>
      </c>
      <c r="R287" s="68">
        <v>6.1335355800000001E-3</v>
      </c>
      <c r="S287" s="68">
        <f t="shared" si="4"/>
        <v>4.9669947950677718E-3</v>
      </c>
      <c r="T287" s="68">
        <f>Q287/'סכום נכסי הקרן'!$C$41</f>
        <v>1.759696542103039E-4</v>
      </c>
    </row>
    <row r="288" spans="1:20">
      <c r="A288" s="61" t="s">
        <v>943</v>
      </c>
      <c r="B288" s="58" t="s">
        <v>944</v>
      </c>
      <c r="C288" s="70" t="s">
        <v>27</v>
      </c>
      <c r="D288" s="70" t="s">
        <v>791</v>
      </c>
      <c r="E288" s="135" t="s">
        <v>3885</v>
      </c>
      <c r="F288" s="70" t="s">
        <v>3606</v>
      </c>
      <c r="G288" s="58" t="s">
        <v>925</v>
      </c>
      <c r="H288" s="58" t="s">
        <v>826</v>
      </c>
      <c r="I288" s="135" t="s">
        <v>3885</v>
      </c>
      <c r="J288" s="67">
        <v>2.9200000000001234</v>
      </c>
      <c r="K288" s="70" t="s">
        <v>136</v>
      </c>
      <c r="L288" s="71">
        <v>5.2999999999999999E-2</v>
      </c>
      <c r="M288" s="71">
        <v>9.1900000000002605E-2</v>
      </c>
      <c r="N288" s="67">
        <v>3163882.10335</v>
      </c>
      <c r="O288" s="69">
        <v>90.461830000000006</v>
      </c>
      <c r="P288" s="135" t="s">
        <v>3885</v>
      </c>
      <c r="Q288" s="67">
        <v>10380.857575091</v>
      </c>
      <c r="R288" s="68">
        <v>2.1092547355666667E-3</v>
      </c>
      <c r="S288" s="68">
        <f t="shared" si="4"/>
        <v>4.6758920961929235E-3</v>
      </c>
      <c r="T288" s="68">
        <f>Q288/'סכום נכסי הקרן'!$C$41</f>
        <v>1.6565652859326885E-4</v>
      </c>
    </row>
    <row r="289" spans="1:20">
      <c r="A289" s="61" t="s">
        <v>945</v>
      </c>
      <c r="B289" s="58" t="s">
        <v>946</v>
      </c>
      <c r="C289" s="70" t="s">
        <v>27</v>
      </c>
      <c r="D289" s="70" t="s">
        <v>791</v>
      </c>
      <c r="E289" s="135" t="s">
        <v>3885</v>
      </c>
      <c r="F289" s="70" t="s">
        <v>3610</v>
      </c>
      <c r="G289" s="58" t="s">
        <v>918</v>
      </c>
      <c r="H289" s="58" t="s">
        <v>286</v>
      </c>
      <c r="I289" s="135" t="s">
        <v>3885</v>
      </c>
      <c r="J289" s="67">
        <v>6.1700000000009059</v>
      </c>
      <c r="K289" s="70" t="s">
        <v>136</v>
      </c>
      <c r="L289" s="71">
        <v>4.1250000000000002E-2</v>
      </c>
      <c r="M289" s="71">
        <v>6.6600000000008874E-2</v>
      </c>
      <c r="N289" s="67">
        <v>1073368.7265000001</v>
      </c>
      <c r="O289" s="69">
        <v>85.646919999999994</v>
      </c>
      <c r="P289" s="135" t="s">
        <v>3885</v>
      </c>
      <c r="Q289" s="67">
        <v>3334.3272823939997</v>
      </c>
      <c r="R289" s="68">
        <v>1.0733687265E-3</v>
      </c>
      <c r="S289" s="68">
        <f t="shared" si="4"/>
        <v>1.5018946626603595E-3</v>
      </c>
      <c r="T289" s="68">
        <f>Q289/'סכום נכסי הקרן'!$C$41</f>
        <v>5.3208810428205497E-5</v>
      </c>
    </row>
    <row r="290" spans="1:20">
      <c r="A290" s="61" t="s">
        <v>947</v>
      </c>
      <c r="B290" s="58" t="s">
        <v>948</v>
      </c>
      <c r="C290" s="70" t="s">
        <v>27</v>
      </c>
      <c r="D290" s="70" t="s">
        <v>791</v>
      </c>
      <c r="E290" s="135" t="s">
        <v>3885</v>
      </c>
      <c r="F290" s="70" t="s">
        <v>3610</v>
      </c>
      <c r="G290" s="58" t="s">
        <v>918</v>
      </c>
      <c r="H290" s="58" t="s">
        <v>286</v>
      </c>
      <c r="I290" s="135" t="s">
        <v>3885</v>
      </c>
      <c r="J290" s="67">
        <v>0.5</v>
      </c>
      <c r="K290" s="70" t="s">
        <v>136</v>
      </c>
      <c r="L290" s="71">
        <v>6.25E-2</v>
      </c>
      <c r="M290" s="71">
        <v>6.6400000000001555E-2</v>
      </c>
      <c r="N290" s="67">
        <v>2728809.9795420002</v>
      </c>
      <c r="O290" s="69">
        <v>100.89442</v>
      </c>
      <c r="P290" s="135" t="s">
        <v>3885</v>
      </c>
      <c r="Q290" s="67">
        <v>9985.9177378460008</v>
      </c>
      <c r="R290" s="68">
        <v>2.7959347817830475E-3</v>
      </c>
      <c r="S290" s="68">
        <f t="shared" si="4"/>
        <v>4.4979977314848693E-3</v>
      </c>
      <c r="T290" s="68">
        <f>Q290/'סכום נכסי הקרן'!$C$41</f>
        <v>1.5935412419479375E-4</v>
      </c>
    </row>
    <row r="291" spans="1:20">
      <c r="A291" s="61" t="s">
        <v>949</v>
      </c>
      <c r="B291" s="58" t="s">
        <v>950</v>
      </c>
      <c r="C291" s="70" t="s">
        <v>27</v>
      </c>
      <c r="D291" s="70" t="s">
        <v>791</v>
      </c>
      <c r="E291" s="135" t="s">
        <v>3885</v>
      </c>
      <c r="F291" s="70" t="s">
        <v>3610</v>
      </c>
      <c r="G291" s="58" t="s">
        <v>918</v>
      </c>
      <c r="H291" s="58" t="s">
        <v>286</v>
      </c>
      <c r="I291" s="135" t="s">
        <v>3885</v>
      </c>
      <c r="J291" s="67">
        <v>4.660000000000271</v>
      </c>
      <c r="K291" s="70" t="s">
        <v>138</v>
      </c>
      <c r="L291" s="71">
        <v>6.5000000000000002E-2</v>
      </c>
      <c r="M291" s="71">
        <v>4.9700000000002929E-2</v>
      </c>
      <c r="N291" s="67">
        <v>1226707.1159999999</v>
      </c>
      <c r="O291" s="69">
        <v>108.95943</v>
      </c>
      <c r="P291" s="135" t="s">
        <v>3885</v>
      </c>
      <c r="Q291" s="67">
        <v>5361.9568525189998</v>
      </c>
      <c r="R291" s="68">
        <v>1.6356094879999999E-3</v>
      </c>
      <c r="S291" s="68">
        <f t="shared" si="4"/>
        <v>2.4152081353068073E-3</v>
      </c>
      <c r="T291" s="68">
        <f>Q291/'סכום נכסי הקרן'!$C$41</f>
        <v>8.5565489385630176E-5</v>
      </c>
    </row>
    <row r="292" spans="1:20">
      <c r="A292" s="61" t="s">
        <v>951</v>
      </c>
      <c r="B292" s="58" t="s">
        <v>952</v>
      </c>
      <c r="C292" s="70" t="s">
        <v>27</v>
      </c>
      <c r="D292" s="70" t="s">
        <v>791</v>
      </c>
      <c r="E292" s="135" t="s">
        <v>3885</v>
      </c>
      <c r="F292" s="70" t="s">
        <v>3603</v>
      </c>
      <c r="G292" s="58" t="s">
        <v>918</v>
      </c>
      <c r="H292" s="58" t="s">
        <v>793</v>
      </c>
      <c r="I292" s="135" t="s">
        <v>3885</v>
      </c>
      <c r="J292" s="67">
        <v>2.3499999999998726</v>
      </c>
      <c r="K292" s="70" t="s">
        <v>138</v>
      </c>
      <c r="L292" s="71">
        <v>5.7500000000000002E-2</v>
      </c>
      <c r="M292" s="71">
        <v>4.259999999999696E-2</v>
      </c>
      <c r="N292" s="67">
        <v>930252.89629999991</v>
      </c>
      <c r="O292" s="69">
        <v>105.49755999999999</v>
      </c>
      <c r="P292" s="135" t="s">
        <v>3885</v>
      </c>
      <c r="Q292" s="67">
        <v>3936.9605027699999</v>
      </c>
      <c r="R292" s="68">
        <v>1.431158302E-3</v>
      </c>
      <c r="S292" s="68">
        <f t="shared" si="4"/>
        <v>1.7733412066165053E-3</v>
      </c>
      <c r="T292" s="68">
        <f>Q292/'סכום נכסי הקרן'!$C$41</f>
        <v>6.2825561894097313E-5</v>
      </c>
    </row>
    <row r="293" spans="1:20">
      <c r="A293" s="61" t="s">
        <v>953</v>
      </c>
      <c r="B293" s="58" t="s">
        <v>954</v>
      </c>
      <c r="C293" s="70" t="s">
        <v>27</v>
      </c>
      <c r="D293" s="70" t="s">
        <v>791</v>
      </c>
      <c r="E293" s="135" t="s">
        <v>3885</v>
      </c>
      <c r="F293" s="70" t="s">
        <v>3603</v>
      </c>
      <c r="G293" s="58" t="s">
        <v>918</v>
      </c>
      <c r="H293" s="58" t="s">
        <v>793</v>
      </c>
      <c r="I293" s="135" t="s">
        <v>3885</v>
      </c>
      <c r="J293" s="67">
        <v>4.3499999999998984</v>
      </c>
      <c r="K293" s="70" t="s">
        <v>138</v>
      </c>
      <c r="L293" s="71">
        <v>6.1249999999999999E-2</v>
      </c>
      <c r="M293" s="71">
        <v>4.6299999999999751E-2</v>
      </c>
      <c r="N293" s="67">
        <v>2044511.86</v>
      </c>
      <c r="O293" s="69">
        <v>107.98211000000001</v>
      </c>
      <c r="P293" s="135" t="s">
        <v>3885</v>
      </c>
      <c r="Q293" s="67">
        <v>8856.4377482939999</v>
      </c>
      <c r="R293" s="68">
        <v>3.1454028615384615E-3</v>
      </c>
      <c r="S293" s="68">
        <f t="shared" si="4"/>
        <v>3.9892414444679973E-3</v>
      </c>
      <c r="T293" s="68">
        <f>Q293/'סכום נכסי הקרן'!$C$41</f>
        <v>1.4133001271543884E-4</v>
      </c>
    </row>
    <row r="294" spans="1:20">
      <c r="A294" s="61" t="s">
        <v>955</v>
      </c>
      <c r="B294" s="58" t="s">
        <v>956</v>
      </c>
      <c r="C294" s="70" t="s">
        <v>27</v>
      </c>
      <c r="D294" s="70" t="s">
        <v>791</v>
      </c>
      <c r="E294" s="135" t="s">
        <v>3885</v>
      </c>
      <c r="F294" s="70" t="s">
        <v>957</v>
      </c>
      <c r="G294" s="58" t="s">
        <v>958</v>
      </c>
      <c r="H294" s="58" t="s">
        <v>286</v>
      </c>
      <c r="I294" s="135" t="s">
        <v>3885</v>
      </c>
      <c r="J294" s="67">
        <v>4.3400000000001144</v>
      </c>
      <c r="K294" s="70" t="s">
        <v>138</v>
      </c>
      <c r="L294" s="71">
        <v>7.2499999999999995E-2</v>
      </c>
      <c r="M294" s="71">
        <v>5.1900000000002368E-2</v>
      </c>
      <c r="N294" s="67">
        <v>2044511.86</v>
      </c>
      <c r="O294" s="69">
        <v>110.17251</v>
      </c>
      <c r="P294" s="135" t="s">
        <v>3885</v>
      </c>
      <c r="Q294" s="67">
        <v>9036.0888704940007</v>
      </c>
      <c r="R294" s="68">
        <v>4.0890237200000004E-3</v>
      </c>
      <c r="S294" s="68">
        <f t="shared" si="4"/>
        <v>4.0701624335376125E-3</v>
      </c>
      <c r="T294" s="68">
        <f>Q294/'סכום נכסי הקרן'!$C$41</f>
        <v>1.4419686461531923E-4</v>
      </c>
    </row>
    <row r="295" spans="1:20">
      <c r="A295" s="61" t="s">
        <v>959</v>
      </c>
      <c r="B295" s="58" t="s">
        <v>960</v>
      </c>
      <c r="C295" s="70" t="s">
        <v>27</v>
      </c>
      <c r="D295" s="70" t="s">
        <v>791</v>
      </c>
      <c r="E295" s="135" t="s">
        <v>3885</v>
      </c>
      <c r="F295" s="70" t="s">
        <v>3603</v>
      </c>
      <c r="G295" s="58" t="s">
        <v>961</v>
      </c>
      <c r="H295" s="58" t="s">
        <v>826</v>
      </c>
      <c r="I295" s="135" t="s">
        <v>3885</v>
      </c>
      <c r="J295" s="67">
        <v>6.1100000000000882</v>
      </c>
      <c r="K295" s="70" t="s">
        <v>136</v>
      </c>
      <c r="L295" s="71">
        <v>3.7499999999999999E-2</v>
      </c>
      <c r="M295" s="71">
        <v>5.7600000000000977E-2</v>
      </c>
      <c r="N295" s="67">
        <v>3271218.9759999998</v>
      </c>
      <c r="O295" s="69">
        <v>89.758499999999998</v>
      </c>
      <c r="P295" s="135" t="s">
        <v>3885</v>
      </c>
      <c r="Q295" s="67">
        <v>10649.586825746001</v>
      </c>
      <c r="R295" s="68">
        <v>3.2712189759999998E-3</v>
      </c>
      <c r="S295" s="68">
        <f t="shared" si="4"/>
        <v>4.7969369106568719E-3</v>
      </c>
      <c r="T295" s="68">
        <f>Q295/'סכום נכסי הקרן'!$C$41</f>
        <v>1.6994487899909625E-4</v>
      </c>
    </row>
    <row r="296" spans="1:20">
      <c r="A296" s="61" t="s">
        <v>962</v>
      </c>
      <c r="B296" s="58" t="s">
        <v>963</v>
      </c>
      <c r="C296" s="70" t="s">
        <v>27</v>
      </c>
      <c r="D296" s="70" t="s">
        <v>791</v>
      </c>
      <c r="E296" s="135" t="s">
        <v>3885</v>
      </c>
      <c r="F296" s="70" t="s">
        <v>3612</v>
      </c>
      <c r="G296" s="58" t="s">
        <v>958</v>
      </c>
      <c r="H296" s="58" t="s">
        <v>793</v>
      </c>
      <c r="I296" s="135" t="s">
        <v>3885</v>
      </c>
      <c r="J296" s="67">
        <v>6.1900000000002979</v>
      </c>
      <c r="K296" s="70" t="s">
        <v>136</v>
      </c>
      <c r="L296" s="71">
        <v>0.04</v>
      </c>
      <c r="M296" s="71">
        <v>5.6100000000002523E-2</v>
      </c>
      <c r="N296" s="67">
        <v>3066767.79</v>
      </c>
      <c r="O296" s="69">
        <v>91.413669999999996</v>
      </c>
      <c r="P296" s="135" t="s">
        <v>3885</v>
      </c>
      <c r="Q296" s="67">
        <v>10168.094597863001</v>
      </c>
      <c r="R296" s="68">
        <v>6.1335355800000001E-3</v>
      </c>
      <c r="S296" s="68">
        <f t="shared" si="4"/>
        <v>4.5800563989601582E-3</v>
      </c>
      <c r="T296" s="68">
        <f>Q296/'סכום נכסי הקרן'!$C$41</f>
        <v>1.6226128152761879E-4</v>
      </c>
    </row>
    <row r="297" spans="1:20">
      <c r="A297" s="61" t="s">
        <v>964</v>
      </c>
      <c r="B297" s="58" t="s">
        <v>965</v>
      </c>
      <c r="C297" s="70" t="s">
        <v>27</v>
      </c>
      <c r="D297" s="70" t="s">
        <v>791</v>
      </c>
      <c r="E297" s="135" t="s">
        <v>3885</v>
      </c>
      <c r="F297" s="70" t="s">
        <v>3604</v>
      </c>
      <c r="G297" s="58" t="s">
        <v>958</v>
      </c>
      <c r="H297" s="58" t="s">
        <v>793</v>
      </c>
      <c r="I297" s="135" t="s">
        <v>3885</v>
      </c>
      <c r="J297" s="67">
        <v>5.3600000000000261</v>
      </c>
      <c r="K297" s="70" t="s">
        <v>136</v>
      </c>
      <c r="L297" s="71">
        <v>3.7499999999999999E-2</v>
      </c>
      <c r="M297" s="71">
        <v>5.5699999999999111E-2</v>
      </c>
      <c r="N297" s="67">
        <v>1942286.267</v>
      </c>
      <c r="O297" s="69">
        <v>91.905079999999998</v>
      </c>
      <c r="P297" s="135" t="s">
        <v>3885</v>
      </c>
      <c r="Q297" s="67">
        <v>6474.4119382939989</v>
      </c>
      <c r="R297" s="68">
        <v>4.8557156674999997E-3</v>
      </c>
      <c r="S297" s="68">
        <f t="shared" si="4"/>
        <v>2.916295825347612E-3</v>
      </c>
      <c r="T297" s="68">
        <f>Q297/'סכום נכסי הקרן'!$C$41</f>
        <v>1.0331791941295362E-4</v>
      </c>
    </row>
    <row r="298" spans="1:20">
      <c r="A298" s="61" t="s">
        <v>966</v>
      </c>
      <c r="B298" s="58" t="s">
        <v>967</v>
      </c>
      <c r="C298" s="70" t="s">
        <v>27</v>
      </c>
      <c r="D298" s="70" t="s">
        <v>791</v>
      </c>
      <c r="E298" s="135" t="s">
        <v>3885</v>
      </c>
      <c r="F298" s="70" t="s">
        <v>3606</v>
      </c>
      <c r="G298" s="58" t="s">
        <v>961</v>
      </c>
      <c r="H298" s="58" t="s">
        <v>826</v>
      </c>
      <c r="I298" s="135" t="s">
        <v>3885</v>
      </c>
      <c r="J298" s="67">
        <v>4.0200000000001213</v>
      </c>
      <c r="K298" s="70" t="s">
        <v>136</v>
      </c>
      <c r="L298" s="71">
        <v>5.1249999999999997E-2</v>
      </c>
      <c r="M298" s="71">
        <v>5.9700000000002224E-2</v>
      </c>
      <c r="N298" s="67">
        <v>2112696.3305310002</v>
      </c>
      <c r="O298" s="69">
        <v>96.576539999999994</v>
      </c>
      <c r="P298" s="135" t="s">
        <v>3885</v>
      </c>
      <c r="Q298" s="67">
        <v>7400.4185531550002</v>
      </c>
      <c r="R298" s="68">
        <v>3.8412660555109095E-3</v>
      </c>
      <c r="S298" s="68">
        <f t="shared" si="4"/>
        <v>3.3334007687619775E-3</v>
      </c>
      <c r="T298" s="68">
        <f>Q298/'סכום נכסי הקרן'!$C$41</f>
        <v>1.1809502623314162E-4</v>
      </c>
    </row>
    <row r="299" spans="1:20">
      <c r="A299" s="61" t="s">
        <v>968</v>
      </c>
      <c r="B299" s="58" t="s">
        <v>969</v>
      </c>
      <c r="C299" s="70" t="s">
        <v>27</v>
      </c>
      <c r="D299" s="70" t="s">
        <v>791</v>
      </c>
      <c r="E299" s="135" t="s">
        <v>3885</v>
      </c>
      <c r="F299" s="70" t="s">
        <v>796</v>
      </c>
      <c r="G299" s="58" t="s">
        <v>958</v>
      </c>
      <c r="H299" s="58" t="s">
        <v>793</v>
      </c>
      <c r="I299" s="135" t="s">
        <v>3885</v>
      </c>
      <c r="J299" s="67">
        <v>4.4599999999999556</v>
      </c>
      <c r="K299" s="70" t="s">
        <v>138</v>
      </c>
      <c r="L299" s="71">
        <v>7.8750000000000001E-2</v>
      </c>
      <c r="M299" s="71">
        <v>7.1399999999999061E-2</v>
      </c>
      <c r="N299" s="67">
        <v>3046322.6713999999</v>
      </c>
      <c r="O299" s="69">
        <v>106.47931</v>
      </c>
      <c r="P299" s="135" t="s">
        <v>3885</v>
      </c>
      <c r="Q299" s="67">
        <v>13012.440377072999</v>
      </c>
      <c r="R299" s="68">
        <v>3.0463226714E-3</v>
      </c>
      <c r="S299" s="68">
        <f t="shared" si="4"/>
        <v>5.861246690960783E-3</v>
      </c>
      <c r="T299" s="68">
        <f>Q299/'סכום נכסי הקרן'!$C$41</f>
        <v>2.0765102360764285E-4</v>
      </c>
    </row>
    <row r="300" spans="1:20">
      <c r="A300" s="61" t="s">
        <v>970</v>
      </c>
      <c r="B300" s="58" t="s">
        <v>971</v>
      </c>
      <c r="C300" s="70" t="s">
        <v>27</v>
      </c>
      <c r="D300" s="70" t="s">
        <v>791</v>
      </c>
      <c r="E300" s="135" t="s">
        <v>3885</v>
      </c>
      <c r="F300" s="70" t="s">
        <v>3610</v>
      </c>
      <c r="G300" s="58" t="s">
        <v>958</v>
      </c>
      <c r="H300" s="58" t="s">
        <v>793</v>
      </c>
      <c r="I300" s="135" t="s">
        <v>3885</v>
      </c>
      <c r="J300" s="67">
        <v>5.7799999999995588</v>
      </c>
      <c r="K300" s="70" t="s">
        <v>138</v>
      </c>
      <c r="L300" s="71">
        <v>6.1349999999999995E-2</v>
      </c>
      <c r="M300" s="71">
        <v>4.9699999999996546E-2</v>
      </c>
      <c r="N300" s="67">
        <v>1022255.93</v>
      </c>
      <c r="O300" s="69">
        <v>108.23022</v>
      </c>
      <c r="P300" s="135" t="s">
        <v>3885</v>
      </c>
      <c r="Q300" s="67">
        <v>4438.3932892819994</v>
      </c>
      <c r="R300" s="68">
        <v>1.0222559300000001E-3</v>
      </c>
      <c r="S300" s="68">
        <f t="shared" si="4"/>
        <v>1.9992036256183282E-3</v>
      </c>
      <c r="T300" s="68">
        <f>Q300/'סכום נכסי הקרן'!$C$41</f>
        <v>7.0827368501650097E-5</v>
      </c>
    </row>
    <row r="301" spans="1:20">
      <c r="A301" s="61" t="s">
        <v>972</v>
      </c>
      <c r="B301" s="58" t="s">
        <v>973</v>
      </c>
      <c r="C301" s="70" t="s">
        <v>27</v>
      </c>
      <c r="D301" s="70" t="s">
        <v>791</v>
      </c>
      <c r="E301" s="135" t="s">
        <v>3885</v>
      </c>
      <c r="F301" s="70" t="s">
        <v>3610</v>
      </c>
      <c r="G301" s="58" t="s">
        <v>958</v>
      </c>
      <c r="H301" s="58" t="s">
        <v>793</v>
      </c>
      <c r="I301" s="135" t="s">
        <v>3885</v>
      </c>
      <c r="J301" s="67">
        <v>4.1000000000001053</v>
      </c>
      <c r="K301" s="70" t="s">
        <v>138</v>
      </c>
      <c r="L301" s="71">
        <v>7.1249999999999994E-2</v>
      </c>
      <c r="M301" s="71">
        <v>5.1200000000001411E-2</v>
      </c>
      <c r="N301" s="67">
        <v>3066767.79</v>
      </c>
      <c r="O301" s="69">
        <v>108.44175</v>
      </c>
      <c r="P301" s="135" t="s">
        <v>3885</v>
      </c>
      <c r="Q301" s="67">
        <v>13341.204760876</v>
      </c>
      <c r="R301" s="68">
        <v>4.0890237200000004E-3</v>
      </c>
      <c r="S301" s="68">
        <f t="shared" si="4"/>
        <v>6.0093333757663698E-3</v>
      </c>
      <c r="T301" s="68">
        <f>Q301/'סכום נכסי הקרן'!$C$41</f>
        <v>2.1289740774806229E-4</v>
      </c>
    </row>
    <row r="302" spans="1:20">
      <c r="A302" s="61" t="s">
        <v>974</v>
      </c>
      <c r="B302" s="58" t="s">
        <v>975</v>
      </c>
      <c r="C302" s="70" t="s">
        <v>27</v>
      </c>
      <c r="D302" s="70" t="s">
        <v>791</v>
      </c>
      <c r="E302" s="135" t="s">
        <v>3885</v>
      </c>
      <c r="F302" s="70" t="s">
        <v>3608</v>
      </c>
      <c r="G302" s="58" t="s">
        <v>812</v>
      </c>
      <c r="H302" s="58" t="s">
        <v>793</v>
      </c>
      <c r="I302" s="135" t="s">
        <v>3885</v>
      </c>
      <c r="J302" s="67">
        <v>3.9700000000001254</v>
      </c>
      <c r="K302" s="70" t="s">
        <v>136</v>
      </c>
      <c r="L302" s="71">
        <v>4.6249999999999999E-2</v>
      </c>
      <c r="M302" s="71">
        <v>5.7700000000001701E-2</v>
      </c>
      <c r="N302" s="67">
        <v>2555946.5017789998</v>
      </c>
      <c r="O302" s="69">
        <v>95.765129999999999</v>
      </c>
      <c r="P302" s="135" t="s">
        <v>3885</v>
      </c>
      <c r="Q302" s="67">
        <v>8877.8273516370009</v>
      </c>
      <c r="R302" s="68">
        <v>4.6471754577799996E-3</v>
      </c>
      <c r="S302" s="68">
        <f t="shared" si="4"/>
        <v>3.9988760509047745E-3</v>
      </c>
      <c r="T302" s="68">
        <f>Q302/'סכום נכסי הקרן'!$C$41</f>
        <v>1.4167134554003041E-4</v>
      </c>
    </row>
    <row r="303" spans="1:20">
      <c r="A303" s="61" t="s">
        <v>976</v>
      </c>
      <c r="B303" s="58" t="s">
        <v>977</v>
      </c>
      <c r="C303" s="70" t="s">
        <v>27</v>
      </c>
      <c r="D303" s="70" t="s">
        <v>791</v>
      </c>
      <c r="E303" s="135" t="s">
        <v>3885</v>
      </c>
      <c r="F303" s="70" t="s">
        <v>796</v>
      </c>
      <c r="G303" s="58" t="s">
        <v>812</v>
      </c>
      <c r="H303" s="58" t="s">
        <v>793</v>
      </c>
      <c r="I303" s="135" t="s">
        <v>3885</v>
      </c>
      <c r="J303" s="67">
        <v>3.5300000000001286</v>
      </c>
      <c r="K303" s="70" t="s">
        <v>139</v>
      </c>
      <c r="L303" s="71">
        <v>8.8749999999999996E-2</v>
      </c>
      <c r="M303" s="71">
        <v>8.8900000000003115E-2</v>
      </c>
      <c r="N303" s="67">
        <v>2075179.5379000001</v>
      </c>
      <c r="O303" s="69">
        <v>99.901110000000003</v>
      </c>
      <c r="P303" s="135" t="s">
        <v>3885</v>
      </c>
      <c r="Q303" s="67">
        <v>9579.7143607090002</v>
      </c>
      <c r="R303" s="68">
        <v>1.6601436303200002E-3</v>
      </c>
      <c r="S303" s="68">
        <f t="shared" si="4"/>
        <v>4.3150298844777659E-3</v>
      </c>
      <c r="T303" s="68">
        <f>Q303/'סכום נכסי הקרן'!$C$41</f>
        <v>1.5287197752505792E-4</v>
      </c>
    </row>
    <row r="304" spans="1:20">
      <c r="A304" s="61" t="s">
        <v>978</v>
      </c>
      <c r="B304" s="58" t="s">
        <v>979</v>
      </c>
      <c r="C304" s="70" t="s">
        <v>27</v>
      </c>
      <c r="D304" s="70" t="s">
        <v>791</v>
      </c>
      <c r="E304" s="135" t="s">
        <v>3885</v>
      </c>
      <c r="F304" s="70" t="s">
        <v>3612</v>
      </c>
      <c r="G304" s="58" t="s">
        <v>980</v>
      </c>
      <c r="H304" s="58" t="s">
        <v>826</v>
      </c>
      <c r="I304" s="135" t="s">
        <v>3885</v>
      </c>
      <c r="J304" s="67">
        <v>3.5699999999999807</v>
      </c>
      <c r="K304" s="70" t="s">
        <v>136</v>
      </c>
      <c r="L304" s="71">
        <v>6.3750000000000001E-2</v>
      </c>
      <c r="M304" s="71">
        <v>5.8599999999999472E-2</v>
      </c>
      <c r="N304" s="67">
        <v>2862316.6039999998</v>
      </c>
      <c r="O304" s="69">
        <v>104.10454</v>
      </c>
      <c r="P304" s="135" t="s">
        <v>3885</v>
      </c>
      <c r="Q304" s="67">
        <v>10807.740338152998</v>
      </c>
      <c r="R304" s="68">
        <v>5.7246332079999998E-3</v>
      </c>
      <c r="S304" s="68">
        <f t="shared" si="4"/>
        <v>4.8681746435030957E-3</v>
      </c>
      <c r="T304" s="68">
        <f>Q304/'סכום נכסי הקרן'!$C$41</f>
        <v>1.724686745199057E-4</v>
      </c>
    </row>
    <row r="305" spans="1:20">
      <c r="A305" s="61" t="s">
        <v>981</v>
      </c>
      <c r="B305" s="58" t="s">
        <v>982</v>
      </c>
      <c r="C305" s="70" t="s">
        <v>27</v>
      </c>
      <c r="D305" s="70" t="s">
        <v>791</v>
      </c>
      <c r="E305" s="135" t="s">
        <v>3885</v>
      </c>
      <c r="F305" s="70" t="s">
        <v>3606</v>
      </c>
      <c r="G305" s="58" t="s">
        <v>812</v>
      </c>
      <c r="H305" s="58" t="s">
        <v>793</v>
      </c>
      <c r="I305" s="135" t="s">
        <v>3885</v>
      </c>
      <c r="J305" s="67">
        <v>6.4899999999998181</v>
      </c>
      <c r="K305" s="70" t="s">
        <v>136</v>
      </c>
      <c r="L305" s="71">
        <v>8.5000000000000006E-2</v>
      </c>
      <c r="M305" s="71">
        <v>9.1799999999997745E-2</v>
      </c>
      <c r="N305" s="67">
        <v>4089023.72</v>
      </c>
      <c r="O305" s="69">
        <v>99.108279999999993</v>
      </c>
      <c r="P305" s="135" t="s">
        <v>3885</v>
      </c>
      <c r="Q305" s="67">
        <v>14698.638699185003</v>
      </c>
      <c r="R305" s="68">
        <v>5.4520316266666669E-3</v>
      </c>
      <c r="S305" s="68">
        <f t="shared" si="4"/>
        <v>6.6207678913957268E-3</v>
      </c>
      <c r="T305" s="68">
        <f>Q305/'סכום נכסי הקרן'!$C$41</f>
        <v>2.345591820656805E-4</v>
      </c>
    </row>
    <row r="306" spans="1:20">
      <c r="A306" s="61" t="s">
        <v>983</v>
      </c>
      <c r="B306" s="58" t="s">
        <v>984</v>
      </c>
      <c r="C306" s="70" t="s">
        <v>27</v>
      </c>
      <c r="D306" s="70" t="s">
        <v>791</v>
      </c>
      <c r="E306" s="135" t="s">
        <v>3885</v>
      </c>
      <c r="F306" s="70" t="s">
        <v>796</v>
      </c>
      <c r="G306" s="58" t="s">
        <v>812</v>
      </c>
      <c r="H306" s="58" t="s">
        <v>793</v>
      </c>
      <c r="I306" s="135" t="s">
        <v>3885</v>
      </c>
      <c r="J306" s="67">
        <v>3.6000000000003332</v>
      </c>
      <c r="K306" s="70" t="s">
        <v>139</v>
      </c>
      <c r="L306" s="71">
        <v>8.5000000000000006E-2</v>
      </c>
      <c r="M306" s="71">
        <v>7.9600000000006166E-2</v>
      </c>
      <c r="N306" s="67">
        <v>1022255.93</v>
      </c>
      <c r="O306" s="69">
        <v>101.61441000000001</v>
      </c>
      <c r="P306" s="135" t="s">
        <v>3885</v>
      </c>
      <c r="Q306" s="67">
        <v>4800.0028368739995</v>
      </c>
      <c r="R306" s="68">
        <v>1.3630079066666667E-3</v>
      </c>
      <c r="S306" s="68">
        <f t="shared" si="4"/>
        <v>2.1620848917625187E-3</v>
      </c>
      <c r="T306" s="68">
        <f>Q306/'סכום נכסי הקרן'!$C$41</f>
        <v>7.6597891979788464E-5</v>
      </c>
    </row>
    <row r="307" spans="1:20">
      <c r="A307" s="61" t="s">
        <v>985</v>
      </c>
      <c r="B307" s="58" t="s">
        <v>986</v>
      </c>
      <c r="C307" s="70" t="s">
        <v>27</v>
      </c>
      <c r="D307" s="70" t="s">
        <v>791</v>
      </c>
      <c r="E307" s="135" t="s">
        <v>3885</v>
      </c>
      <c r="F307" s="70" t="s">
        <v>796</v>
      </c>
      <c r="G307" s="58" t="s">
        <v>812</v>
      </c>
      <c r="H307" s="58" t="s">
        <v>793</v>
      </c>
      <c r="I307" s="135" t="s">
        <v>3885</v>
      </c>
      <c r="J307" s="67">
        <v>3.9400000000001221</v>
      </c>
      <c r="K307" s="70" t="s">
        <v>139</v>
      </c>
      <c r="L307" s="71">
        <v>8.5000000000000006E-2</v>
      </c>
      <c r="M307" s="71">
        <v>8.2000000000002946E-2</v>
      </c>
      <c r="N307" s="67">
        <v>1022255.93</v>
      </c>
      <c r="O307" s="69">
        <v>100.90441</v>
      </c>
      <c r="P307" s="135" t="s">
        <v>3885</v>
      </c>
      <c r="Q307" s="67">
        <v>4766.4642656429996</v>
      </c>
      <c r="R307" s="68">
        <v>1.3630079066666667E-3</v>
      </c>
      <c r="S307" s="68">
        <f t="shared" si="4"/>
        <v>2.1469779760763873E-3</v>
      </c>
      <c r="T307" s="68">
        <f>Q307/'סכום נכסי הקרן'!$C$41</f>
        <v>7.6062687326038388E-5</v>
      </c>
    </row>
    <row r="308" spans="1:20">
      <c r="A308" s="61" t="s">
        <v>987</v>
      </c>
      <c r="B308" s="58" t="s">
        <v>988</v>
      </c>
      <c r="C308" s="70" t="s">
        <v>27</v>
      </c>
      <c r="D308" s="70" t="s">
        <v>791</v>
      </c>
      <c r="E308" s="135" t="s">
        <v>3885</v>
      </c>
      <c r="F308" s="70" t="s">
        <v>3599</v>
      </c>
      <c r="G308" s="58" t="s">
        <v>989</v>
      </c>
      <c r="H308" s="58" t="s">
        <v>826</v>
      </c>
      <c r="I308" s="135" t="s">
        <v>3885</v>
      </c>
      <c r="J308" s="67">
        <v>3.5000000000001723</v>
      </c>
      <c r="K308" s="70" t="s">
        <v>138</v>
      </c>
      <c r="L308" s="71">
        <v>2.6249999999999999E-2</v>
      </c>
      <c r="M308" s="71">
        <v>0.10040000000000311</v>
      </c>
      <c r="N308" s="67">
        <v>1845171.95365</v>
      </c>
      <c r="O308" s="69">
        <v>78.332139999999995</v>
      </c>
      <c r="P308" s="135" t="s">
        <v>3885</v>
      </c>
      <c r="Q308" s="67">
        <v>5798.2168704300002</v>
      </c>
      <c r="R308" s="68">
        <v>7.7112860710375208E-3</v>
      </c>
      <c r="S308" s="68">
        <f t="shared" si="4"/>
        <v>2.6117145178363014E-3</v>
      </c>
      <c r="T308" s="68">
        <f>Q308/'סכום נכסי הקרן'!$C$41</f>
        <v>9.2527276464241559E-5</v>
      </c>
    </row>
    <row r="309" spans="1:20">
      <c r="A309" s="61" t="s">
        <v>990</v>
      </c>
      <c r="B309" s="58" t="s">
        <v>991</v>
      </c>
      <c r="C309" s="70" t="s">
        <v>27</v>
      </c>
      <c r="D309" s="70" t="s">
        <v>791</v>
      </c>
      <c r="E309" s="135" t="s">
        <v>3885</v>
      </c>
      <c r="F309" s="70" t="s">
        <v>938</v>
      </c>
      <c r="G309" s="58" t="s">
        <v>989</v>
      </c>
      <c r="H309" s="58" t="s">
        <v>826</v>
      </c>
      <c r="I309" s="135" t="s">
        <v>3885</v>
      </c>
      <c r="J309" s="67">
        <v>3.5800000000000485</v>
      </c>
      <c r="K309" s="70" t="s">
        <v>136</v>
      </c>
      <c r="L309" s="71">
        <v>7.3749999999999996E-2</v>
      </c>
      <c r="M309" s="71">
        <v>6.6200000000001605E-2</v>
      </c>
      <c r="N309" s="67">
        <v>3066767.79</v>
      </c>
      <c r="O309" s="69">
        <v>104.84385</v>
      </c>
      <c r="P309" s="135" t="s">
        <v>3885</v>
      </c>
      <c r="Q309" s="67">
        <v>11661.955979917997</v>
      </c>
      <c r="R309" s="68">
        <v>2.7879707181818181E-3</v>
      </c>
      <c r="S309" s="68">
        <f t="shared" si="4"/>
        <v>5.2529424855508964E-3</v>
      </c>
      <c r="T309" s="68">
        <f>Q309/'סכום נכסי הקרן'!$C$41</f>
        <v>1.8610014926669419E-4</v>
      </c>
    </row>
    <row r="310" spans="1:20">
      <c r="A310" s="61" t="s">
        <v>992</v>
      </c>
      <c r="B310" s="58" t="s">
        <v>993</v>
      </c>
      <c r="C310" s="70" t="s">
        <v>27</v>
      </c>
      <c r="D310" s="70" t="s">
        <v>791</v>
      </c>
      <c r="E310" s="135" t="s">
        <v>3885</v>
      </c>
      <c r="F310" s="70" t="s">
        <v>3607</v>
      </c>
      <c r="G310" s="58" t="s">
        <v>994</v>
      </c>
      <c r="H310" s="58" t="s">
        <v>793</v>
      </c>
      <c r="I310" s="135" t="s">
        <v>3885</v>
      </c>
      <c r="J310" s="67">
        <v>1.9300000000000448</v>
      </c>
      <c r="K310" s="70" t="s">
        <v>139</v>
      </c>
      <c r="L310" s="71">
        <v>0.06</v>
      </c>
      <c r="M310" s="71">
        <v>7.2500000000001355E-2</v>
      </c>
      <c r="N310" s="67">
        <v>2422746.5540999998</v>
      </c>
      <c r="O310" s="69">
        <v>99.523330000000001</v>
      </c>
      <c r="P310" s="135" t="s">
        <v>3885</v>
      </c>
      <c r="Q310" s="67">
        <v>11141.90543395</v>
      </c>
      <c r="R310" s="68">
        <v>1.9381972432799999E-3</v>
      </c>
      <c r="S310" s="68">
        <f t="shared" si="4"/>
        <v>5.0186939930807299E-3</v>
      </c>
      <c r="T310" s="68">
        <f>Q310/'סכום נכסי הקרן'!$C$41</f>
        <v>1.7780124259979125E-4</v>
      </c>
    </row>
    <row r="311" spans="1:20">
      <c r="A311" s="61" t="s">
        <v>995</v>
      </c>
      <c r="B311" s="58" t="s">
        <v>996</v>
      </c>
      <c r="C311" s="70" t="s">
        <v>27</v>
      </c>
      <c r="D311" s="70" t="s">
        <v>791</v>
      </c>
      <c r="E311" s="135" t="s">
        <v>3885</v>
      </c>
      <c r="F311" s="70" t="s">
        <v>3607</v>
      </c>
      <c r="G311" s="58" t="s">
        <v>994</v>
      </c>
      <c r="H311" s="58" t="s">
        <v>793</v>
      </c>
      <c r="I311" s="135" t="s">
        <v>3885</v>
      </c>
      <c r="J311" s="67">
        <v>1.9099999999998505</v>
      </c>
      <c r="K311" s="70" t="s">
        <v>138</v>
      </c>
      <c r="L311" s="71">
        <v>0.05</v>
      </c>
      <c r="M311" s="71">
        <v>5.0099999999995232E-2</v>
      </c>
      <c r="N311" s="67">
        <v>1022255.93</v>
      </c>
      <c r="O311" s="69">
        <v>104.23363000000001</v>
      </c>
      <c r="P311" s="135" t="s">
        <v>3885</v>
      </c>
      <c r="Q311" s="67">
        <v>4274.498058704</v>
      </c>
      <c r="R311" s="68">
        <v>1.0222559300000001E-3</v>
      </c>
      <c r="S311" s="68">
        <f t="shared" si="4"/>
        <v>1.9253796271943187E-3</v>
      </c>
      <c r="T311" s="68">
        <f>Q311/'סכום נכסי הקרן'!$C$41</f>
        <v>6.8211947304109316E-5</v>
      </c>
    </row>
    <row r="312" spans="1:20">
      <c r="A312" s="61" t="s">
        <v>997</v>
      </c>
      <c r="B312" s="58" t="s">
        <v>998</v>
      </c>
      <c r="C312" s="70" t="s">
        <v>27</v>
      </c>
      <c r="D312" s="70" t="s">
        <v>791</v>
      </c>
      <c r="E312" s="135" t="s">
        <v>3885</v>
      </c>
      <c r="F312" s="70" t="s">
        <v>3612</v>
      </c>
      <c r="G312" s="58" t="s">
        <v>989</v>
      </c>
      <c r="H312" s="58" t="s">
        <v>826</v>
      </c>
      <c r="I312" s="135" t="s">
        <v>3885</v>
      </c>
      <c r="J312" s="67">
        <v>6.0199999999997686</v>
      </c>
      <c r="K312" s="70" t="s">
        <v>136</v>
      </c>
      <c r="L312" s="71">
        <v>5.1249999999999997E-2</v>
      </c>
      <c r="M312" s="71">
        <v>7.7999999999996003E-2</v>
      </c>
      <c r="N312" s="67">
        <v>2248963.0460000001</v>
      </c>
      <c r="O312" s="69">
        <v>85.774169999999998</v>
      </c>
      <c r="P312" s="135" t="s">
        <v>3885</v>
      </c>
      <c r="Q312" s="67">
        <v>6996.5893132809997</v>
      </c>
      <c r="R312" s="68">
        <v>1.124481523E-3</v>
      </c>
      <c r="S312" s="68">
        <f t="shared" si="4"/>
        <v>3.1515023141035353E-3</v>
      </c>
      <c r="T312" s="68">
        <f>Q312/'סכום נכסי הקרן'!$C$41</f>
        <v>1.1165076577218457E-4</v>
      </c>
    </row>
    <row r="313" spans="1:20">
      <c r="A313" s="139" t="s">
        <v>3885</v>
      </c>
      <c r="B313" s="140" t="s">
        <v>3885</v>
      </c>
      <c r="C313" s="140" t="s">
        <v>3885</v>
      </c>
      <c r="D313" s="140" t="s">
        <v>3885</v>
      </c>
      <c r="E313" s="140" t="s">
        <v>3885</v>
      </c>
      <c r="F313" s="140" t="s">
        <v>3885</v>
      </c>
      <c r="G313" s="140" t="s">
        <v>3885</v>
      </c>
      <c r="H313" s="140" t="s">
        <v>3885</v>
      </c>
      <c r="I313" s="140" t="s">
        <v>3885</v>
      </c>
      <c r="J313" s="140" t="s">
        <v>3885</v>
      </c>
      <c r="K313" s="140" t="s">
        <v>3885</v>
      </c>
      <c r="L313" s="140" t="s">
        <v>3885</v>
      </c>
      <c r="M313" s="140" t="s">
        <v>3885</v>
      </c>
      <c r="N313" s="140" t="s">
        <v>3885</v>
      </c>
      <c r="O313" s="140" t="s">
        <v>3885</v>
      </c>
      <c r="P313" s="140" t="s">
        <v>3885</v>
      </c>
      <c r="Q313" s="140" t="s">
        <v>3885</v>
      </c>
      <c r="R313" s="140" t="s">
        <v>3885</v>
      </c>
      <c r="S313" s="140" t="s">
        <v>3885</v>
      </c>
      <c r="T313" s="140" t="s">
        <v>3885</v>
      </c>
    </row>
    <row r="314" spans="1:20">
      <c r="A314" s="139" t="s">
        <v>3885</v>
      </c>
      <c r="B314" s="140" t="s">
        <v>3885</v>
      </c>
      <c r="C314" s="140" t="s">
        <v>3885</v>
      </c>
      <c r="D314" s="140" t="s">
        <v>3885</v>
      </c>
      <c r="E314" s="140" t="s">
        <v>3885</v>
      </c>
      <c r="F314" s="140" t="s">
        <v>3885</v>
      </c>
      <c r="G314" s="140" t="s">
        <v>3885</v>
      </c>
      <c r="H314" s="140" t="s">
        <v>3885</v>
      </c>
      <c r="I314" s="140" t="s">
        <v>3885</v>
      </c>
      <c r="J314" s="140" t="s">
        <v>3885</v>
      </c>
      <c r="K314" s="140" t="s">
        <v>3885</v>
      </c>
      <c r="L314" s="140" t="s">
        <v>3885</v>
      </c>
      <c r="M314" s="140" t="s">
        <v>3885</v>
      </c>
      <c r="N314" s="140" t="s">
        <v>3885</v>
      </c>
      <c r="O314" s="140" t="s">
        <v>3885</v>
      </c>
      <c r="P314" s="140" t="s">
        <v>3885</v>
      </c>
      <c r="Q314" s="140" t="s">
        <v>3885</v>
      </c>
      <c r="R314" s="140" t="s">
        <v>3885</v>
      </c>
      <c r="S314" s="140" t="s">
        <v>3885</v>
      </c>
      <c r="T314" s="140" t="s">
        <v>3885</v>
      </c>
    </row>
    <row r="315" spans="1:20">
      <c r="A315" s="139" t="s">
        <v>3885</v>
      </c>
      <c r="B315" s="140" t="s">
        <v>3885</v>
      </c>
      <c r="C315" s="140" t="s">
        <v>3885</v>
      </c>
      <c r="D315" s="140" t="s">
        <v>3885</v>
      </c>
      <c r="E315" s="140" t="s">
        <v>3885</v>
      </c>
      <c r="F315" s="140" t="s">
        <v>3885</v>
      </c>
      <c r="G315" s="140" t="s">
        <v>3885</v>
      </c>
      <c r="H315" s="140" t="s">
        <v>3885</v>
      </c>
      <c r="I315" s="140" t="s">
        <v>3885</v>
      </c>
      <c r="J315" s="140" t="s">
        <v>3885</v>
      </c>
      <c r="K315" s="140" t="s">
        <v>3885</v>
      </c>
      <c r="L315" s="140" t="s">
        <v>3885</v>
      </c>
      <c r="M315" s="140" t="s">
        <v>3885</v>
      </c>
      <c r="N315" s="140" t="s">
        <v>3885</v>
      </c>
      <c r="O315" s="140" t="s">
        <v>3885</v>
      </c>
      <c r="P315" s="140" t="s">
        <v>3885</v>
      </c>
      <c r="Q315" s="140" t="s">
        <v>3885</v>
      </c>
      <c r="R315" s="140" t="s">
        <v>3885</v>
      </c>
      <c r="S315" s="140" t="s">
        <v>3885</v>
      </c>
      <c r="T315" s="140" t="s">
        <v>3885</v>
      </c>
    </row>
    <row r="316" spans="1:20">
      <c r="A316" s="99" t="s">
        <v>217</v>
      </c>
      <c r="B316" s="142" t="s">
        <v>3885</v>
      </c>
      <c r="C316" s="142" t="s">
        <v>3885</v>
      </c>
      <c r="D316" s="142" t="s">
        <v>3885</v>
      </c>
      <c r="E316" s="142" t="s">
        <v>3885</v>
      </c>
      <c r="F316" s="142" t="s">
        <v>3885</v>
      </c>
      <c r="G316" s="142" t="s">
        <v>3885</v>
      </c>
      <c r="H316" s="142" t="s">
        <v>3885</v>
      </c>
      <c r="I316" s="142" t="s">
        <v>3885</v>
      </c>
      <c r="J316" s="142" t="s">
        <v>3885</v>
      </c>
      <c r="K316" s="140" t="s">
        <v>3885</v>
      </c>
      <c r="L316" s="140" t="s">
        <v>3885</v>
      </c>
      <c r="M316" s="140" t="s">
        <v>3885</v>
      </c>
      <c r="N316" s="140" t="s">
        <v>3885</v>
      </c>
      <c r="O316" s="140" t="s">
        <v>3885</v>
      </c>
      <c r="P316" s="140" t="s">
        <v>3885</v>
      </c>
      <c r="Q316" s="140" t="s">
        <v>3885</v>
      </c>
      <c r="R316" s="140" t="s">
        <v>3885</v>
      </c>
      <c r="S316" s="140" t="s">
        <v>3885</v>
      </c>
      <c r="T316" s="140" t="s">
        <v>3885</v>
      </c>
    </row>
    <row r="317" spans="1:20">
      <c r="A317" s="99" t="s">
        <v>117</v>
      </c>
      <c r="B317" s="142" t="s">
        <v>3885</v>
      </c>
      <c r="C317" s="142" t="s">
        <v>3885</v>
      </c>
      <c r="D317" s="142" t="s">
        <v>3885</v>
      </c>
      <c r="E317" s="142" t="s">
        <v>3885</v>
      </c>
      <c r="F317" s="142" t="s">
        <v>3885</v>
      </c>
      <c r="G317" s="142" t="s">
        <v>3885</v>
      </c>
      <c r="H317" s="142" t="s">
        <v>3885</v>
      </c>
      <c r="I317" s="142" t="s">
        <v>3885</v>
      </c>
      <c r="J317" s="142" t="s">
        <v>3885</v>
      </c>
      <c r="K317" s="140" t="s">
        <v>3885</v>
      </c>
      <c r="L317" s="140" t="s">
        <v>3885</v>
      </c>
      <c r="M317" s="140" t="s">
        <v>3885</v>
      </c>
      <c r="N317" s="140" t="s">
        <v>3885</v>
      </c>
      <c r="O317" s="140" t="s">
        <v>3885</v>
      </c>
      <c r="P317" s="140" t="s">
        <v>3885</v>
      </c>
      <c r="Q317" s="140" t="s">
        <v>3885</v>
      </c>
      <c r="R317" s="140" t="s">
        <v>3885</v>
      </c>
      <c r="S317" s="140" t="s">
        <v>3885</v>
      </c>
      <c r="T317" s="140" t="s">
        <v>3885</v>
      </c>
    </row>
    <row r="318" spans="1:20">
      <c r="A318" s="99" t="s">
        <v>200</v>
      </c>
      <c r="B318" s="142" t="s">
        <v>3885</v>
      </c>
      <c r="C318" s="142" t="s">
        <v>3885</v>
      </c>
      <c r="D318" s="142" t="s">
        <v>3885</v>
      </c>
      <c r="E318" s="142" t="s">
        <v>3885</v>
      </c>
      <c r="F318" s="142" t="s">
        <v>3885</v>
      </c>
      <c r="G318" s="142" t="s">
        <v>3885</v>
      </c>
      <c r="H318" s="142" t="s">
        <v>3885</v>
      </c>
      <c r="I318" s="142" t="s">
        <v>3885</v>
      </c>
      <c r="J318" s="142" t="s">
        <v>3885</v>
      </c>
      <c r="K318" s="140" t="s">
        <v>3885</v>
      </c>
      <c r="L318" s="140" t="s">
        <v>3885</v>
      </c>
      <c r="M318" s="140" t="s">
        <v>3885</v>
      </c>
      <c r="N318" s="140" t="s">
        <v>3885</v>
      </c>
      <c r="O318" s="140" t="s">
        <v>3885</v>
      </c>
      <c r="P318" s="140" t="s">
        <v>3885</v>
      </c>
      <c r="Q318" s="140" t="s">
        <v>3885</v>
      </c>
      <c r="R318" s="140" t="s">
        <v>3885</v>
      </c>
      <c r="S318" s="140" t="s">
        <v>3885</v>
      </c>
      <c r="T318" s="140" t="s">
        <v>3885</v>
      </c>
    </row>
    <row r="319" spans="1:20">
      <c r="A319" s="99" t="s">
        <v>208</v>
      </c>
      <c r="B319" s="142" t="s">
        <v>3885</v>
      </c>
      <c r="C319" s="142" t="s">
        <v>3885</v>
      </c>
      <c r="D319" s="142" t="s">
        <v>3885</v>
      </c>
      <c r="E319" s="142" t="s">
        <v>3885</v>
      </c>
      <c r="F319" s="142" t="s">
        <v>3885</v>
      </c>
      <c r="G319" s="142" t="s">
        <v>3885</v>
      </c>
      <c r="H319" s="142" t="s">
        <v>3885</v>
      </c>
      <c r="I319" s="142" t="s">
        <v>3885</v>
      </c>
      <c r="J319" s="142" t="s">
        <v>3885</v>
      </c>
      <c r="K319" s="140" t="s">
        <v>3885</v>
      </c>
      <c r="L319" s="140" t="s">
        <v>3885</v>
      </c>
      <c r="M319" s="140" t="s">
        <v>3885</v>
      </c>
      <c r="N319" s="140" t="s">
        <v>3885</v>
      </c>
      <c r="O319" s="140" t="s">
        <v>3885</v>
      </c>
      <c r="P319" s="140" t="s">
        <v>3885</v>
      </c>
      <c r="Q319" s="140" t="s">
        <v>3885</v>
      </c>
      <c r="R319" s="140" t="s">
        <v>3885</v>
      </c>
      <c r="S319" s="140" t="s">
        <v>3885</v>
      </c>
      <c r="T319" s="140" t="s">
        <v>3885</v>
      </c>
    </row>
    <row r="320" spans="1:20">
      <c r="A320" s="99" t="s">
        <v>213</v>
      </c>
      <c r="B320" s="143" t="s">
        <v>3885</v>
      </c>
      <c r="C320" s="143" t="s">
        <v>3885</v>
      </c>
      <c r="D320" s="143" t="s">
        <v>3885</v>
      </c>
      <c r="E320" s="143" t="s">
        <v>3885</v>
      </c>
      <c r="F320" s="143" t="s">
        <v>3885</v>
      </c>
      <c r="G320" s="143" t="s">
        <v>3885</v>
      </c>
      <c r="H320" s="143" t="s">
        <v>3885</v>
      </c>
      <c r="I320" s="143" t="s">
        <v>3885</v>
      </c>
      <c r="J320" s="143" t="s">
        <v>3885</v>
      </c>
      <c r="K320" s="140" t="s">
        <v>3885</v>
      </c>
      <c r="L320" s="140" t="s">
        <v>3885</v>
      </c>
      <c r="M320" s="140" t="s">
        <v>3885</v>
      </c>
      <c r="N320" s="140" t="s">
        <v>3885</v>
      </c>
      <c r="O320" s="140" t="s">
        <v>3885</v>
      </c>
      <c r="P320" s="140" t="s">
        <v>3885</v>
      </c>
      <c r="Q320" s="140" t="s">
        <v>3885</v>
      </c>
      <c r="R320" s="140" t="s">
        <v>3885</v>
      </c>
      <c r="S320" s="140" t="s">
        <v>3885</v>
      </c>
      <c r="T320" s="140" t="s">
        <v>3885</v>
      </c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312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318 A320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33 H321:H826 H35:H319 F10:F33 F35:F319 F321:F553 K10:K826 D10:D33 D321:D820 D35:D319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2.7109375" style="2" bestFit="1" customWidth="1"/>
    <col min="2" max="2" width="48.42578125" style="2" bestFit="1" customWidth="1"/>
    <col min="3" max="3" width="12.42578125" style="2" customWidth="1"/>
    <col min="4" max="4" width="11.42578125" style="2" customWidth="1"/>
    <col min="5" max="5" width="13.42578125" style="2" customWidth="1"/>
    <col min="6" max="6" width="44.7109375" style="2" bestFit="1" customWidth="1"/>
    <col min="7" max="7" width="12.28515625" style="1" bestFit="1" customWidth="1"/>
    <col min="8" max="8" width="14.28515625" style="1" bestFit="1" customWidth="1"/>
    <col min="9" max="9" width="14.42578125" style="1" bestFit="1" customWidth="1"/>
    <col min="10" max="10" width="30.85546875" style="1" customWidth="1"/>
    <col min="11" max="11" width="14.28515625" style="1" bestFit="1" customWidth="1"/>
    <col min="12" max="12" width="21.5703125" style="1" customWidth="1"/>
    <col min="13" max="13" width="25.85546875" style="1" customWidth="1"/>
    <col min="14" max="14" width="24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150</v>
      </c>
      <c r="B1" s="36" t="s" vm="1">
        <v>225</v>
      </c>
    </row>
    <row r="2" spans="1:14">
      <c r="A2" s="36" t="s">
        <v>149</v>
      </c>
      <c r="B2" s="36" t="s">
        <v>226</v>
      </c>
    </row>
    <row r="3" spans="1:14">
      <c r="A3" s="36" t="s">
        <v>151</v>
      </c>
      <c r="B3" s="36" t="s">
        <v>227</v>
      </c>
    </row>
    <row r="4" spans="1:14">
      <c r="A4" s="36" t="s">
        <v>152</v>
      </c>
      <c r="B4" s="36">
        <v>2102</v>
      </c>
    </row>
    <row r="5" spans="1:14" ht="18.75">
      <c r="A5" s="166" t="s">
        <v>97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s="3" customFormat="1">
      <c r="A6" s="37" t="s">
        <v>120</v>
      </c>
      <c r="B6" s="38" t="s">
        <v>48</v>
      </c>
      <c r="C6" s="38" t="s">
        <v>124</v>
      </c>
      <c r="D6" s="38" t="s">
        <v>183</v>
      </c>
      <c r="E6" s="38" t="s">
        <v>122</v>
      </c>
      <c r="F6" s="38" t="s">
        <v>70</v>
      </c>
      <c r="G6" s="38" t="s">
        <v>108</v>
      </c>
      <c r="H6" s="39" t="s">
        <v>202</v>
      </c>
      <c r="I6" s="39" t="s">
        <v>201</v>
      </c>
      <c r="J6" s="38" t="s">
        <v>216</v>
      </c>
      <c r="K6" s="39" t="s">
        <v>66</v>
      </c>
      <c r="L6" s="39" t="s">
        <v>63</v>
      </c>
      <c r="M6" s="39" t="s">
        <v>153</v>
      </c>
      <c r="N6" s="41" t="s">
        <v>155</v>
      </c>
    </row>
    <row r="7" spans="1:14" s="3" customFormat="1">
      <c r="A7" s="130" t="s">
        <v>3885</v>
      </c>
      <c r="B7" s="131" t="s">
        <v>3885</v>
      </c>
      <c r="C7" s="131" t="s">
        <v>3885</v>
      </c>
      <c r="D7" s="131" t="s">
        <v>3885</v>
      </c>
      <c r="E7" s="131" t="s">
        <v>3885</v>
      </c>
      <c r="F7" s="131" t="s">
        <v>3885</v>
      </c>
      <c r="G7" s="131" t="s">
        <v>3885</v>
      </c>
      <c r="H7" s="12" t="s">
        <v>209</v>
      </c>
      <c r="I7" s="131" t="s">
        <v>3885</v>
      </c>
      <c r="J7" s="12" t="s">
        <v>205</v>
      </c>
      <c r="K7" s="12" t="s">
        <v>205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32" t="s">
        <v>3885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29</v>
      </c>
      <c r="B9" s="133" t="s">
        <v>3885</v>
      </c>
      <c r="C9" s="133" t="s">
        <v>3885</v>
      </c>
      <c r="D9" s="133" t="s">
        <v>3885</v>
      </c>
      <c r="E9" s="133" t="s">
        <v>3885</v>
      </c>
      <c r="F9" s="133" t="s">
        <v>3885</v>
      </c>
      <c r="G9" s="133" t="s">
        <v>3885</v>
      </c>
      <c r="H9" s="133" t="s">
        <v>3885</v>
      </c>
      <c r="I9" s="133" t="s">
        <v>3885</v>
      </c>
      <c r="J9" s="62">
        <v>6438.1669219199985</v>
      </c>
      <c r="K9" s="62">
        <v>10775598.852155941</v>
      </c>
      <c r="L9" s="133" t="s">
        <v>3885</v>
      </c>
      <c r="M9" s="63">
        <f>IFERROR(K9/$K$9,0)</f>
        <v>1</v>
      </c>
      <c r="N9" s="63">
        <f>K9/'סכום נכסי הקרן'!$C$41</f>
        <v>0.17195576439127841</v>
      </c>
    </row>
    <row r="10" spans="1:14">
      <c r="A10" s="55" t="s">
        <v>194</v>
      </c>
      <c r="B10" s="134" t="s">
        <v>3885</v>
      </c>
      <c r="C10" s="134" t="s">
        <v>3885</v>
      </c>
      <c r="D10" s="134" t="s">
        <v>3885</v>
      </c>
      <c r="E10" s="134" t="s">
        <v>3885</v>
      </c>
      <c r="F10" s="134" t="s">
        <v>3885</v>
      </c>
      <c r="G10" s="134" t="s">
        <v>3885</v>
      </c>
      <c r="H10" s="134" t="s">
        <v>3885</v>
      </c>
      <c r="I10" s="134" t="s">
        <v>3885</v>
      </c>
      <c r="J10" s="64">
        <v>5584.2758421899998</v>
      </c>
      <c r="K10" s="64">
        <v>8227937.1492397739</v>
      </c>
      <c r="L10" s="134" t="s">
        <v>3885</v>
      </c>
      <c r="M10" s="65">
        <f t="shared" ref="M10:M73" si="0">IFERROR(K10/$K$9,0)</f>
        <v>0.76357121883704493</v>
      </c>
      <c r="N10" s="65">
        <f>K10/'סכום נכסי הקרן'!$C$41</f>
        <v>0.13130047260230418</v>
      </c>
    </row>
    <row r="11" spans="1:14">
      <c r="A11" s="74" t="s">
        <v>999</v>
      </c>
      <c r="B11" s="134" t="s">
        <v>3885</v>
      </c>
      <c r="C11" s="134" t="s">
        <v>3885</v>
      </c>
      <c r="D11" s="134" t="s">
        <v>3885</v>
      </c>
      <c r="E11" s="134" t="s">
        <v>3885</v>
      </c>
      <c r="F11" s="134" t="s">
        <v>3885</v>
      </c>
      <c r="G11" s="134" t="s">
        <v>3885</v>
      </c>
      <c r="H11" s="134" t="s">
        <v>3885</v>
      </c>
      <c r="I11" s="134" t="s">
        <v>3885</v>
      </c>
      <c r="J11" s="64">
        <v>771.73831451599995</v>
      </c>
      <c r="K11" s="64">
        <v>5106160.6368873399</v>
      </c>
      <c r="L11" s="134" t="s">
        <v>3885</v>
      </c>
      <c r="M11" s="65">
        <f t="shared" si="0"/>
        <v>0.47386328193404481</v>
      </c>
      <c r="N11" s="65">
        <f>K11/'סכום נכסי הקרן'!$C$41</f>
        <v>8.1483522861928531E-2</v>
      </c>
    </row>
    <row r="12" spans="1:14">
      <c r="A12" s="61" t="s">
        <v>1000</v>
      </c>
      <c r="B12" s="58" t="s">
        <v>1001</v>
      </c>
      <c r="C12" s="70" t="s">
        <v>125</v>
      </c>
      <c r="D12" s="70" t="s">
        <v>27</v>
      </c>
      <c r="E12" s="58" t="s">
        <v>609</v>
      </c>
      <c r="F12" s="70" t="s">
        <v>304</v>
      </c>
      <c r="G12" s="70" t="s">
        <v>137</v>
      </c>
      <c r="H12" s="67">
        <v>3890119.368214</v>
      </c>
      <c r="I12" s="69">
        <v>2400</v>
      </c>
      <c r="J12" s="135" t="s">
        <v>3885</v>
      </c>
      <c r="K12" s="67">
        <v>93362.864837143003</v>
      </c>
      <c r="L12" s="68">
        <v>1.7332731136156718E-2</v>
      </c>
      <c r="M12" s="68">
        <f t="shared" si="0"/>
        <v>8.6642854952291883E-3</v>
      </c>
      <c r="N12" s="68">
        <f>K12/'סכום נכסי הקרן'!$C$41</f>
        <v>1.4898738352364012E-3</v>
      </c>
    </row>
    <row r="13" spans="1:14">
      <c r="A13" s="61" t="s">
        <v>1002</v>
      </c>
      <c r="B13" s="58" t="s">
        <v>1003</v>
      </c>
      <c r="C13" s="70" t="s">
        <v>125</v>
      </c>
      <c r="D13" s="70" t="s">
        <v>27</v>
      </c>
      <c r="E13" s="58" t="s">
        <v>1004</v>
      </c>
      <c r="F13" s="70" t="s">
        <v>641</v>
      </c>
      <c r="G13" s="70" t="s">
        <v>137</v>
      </c>
      <c r="H13" s="67">
        <v>490025.33588999999</v>
      </c>
      <c r="I13" s="69">
        <v>27680</v>
      </c>
      <c r="J13" s="135" t="s">
        <v>3885</v>
      </c>
      <c r="K13" s="67">
        <v>135639.01314080399</v>
      </c>
      <c r="L13" s="68">
        <v>8.7354900919885108E-3</v>
      </c>
      <c r="M13" s="68">
        <f t="shared" si="0"/>
        <v>1.2587607890921613E-2</v>
      </c>
      <c r="N13" s="68">
        <f>K13/'סכום נכסי הקרן'!$C$41</f>
        <v>2.1645117367411135E-3</v>
      </c>
    </row>
    <row r="14" spans="1:14">
      <c r="A14" s="61" t="s">
        <v>1005</v>
      </c>
      <c r="B14" s="58" t="s">
        <v>1006</v>
      </c>
      <c r="C14" s="70" t="s">
        <v>125</v>
      </c>
      <c r="D14" s="70" t="s">
        <v>27</v>
      </c>
      <c r="E14" s="58" t="s">
        <v>804</v>
      </c>
      <c r="F14" s="70" t="s">
        <v>440</v>
      </c>
      <c r="G14" s="70" t="s">
        <v>137</v>
      </c>
      <c r="H14" s="67">
        <v>17809729.102922998</v>
      </c>
      <c r="I14" s="69">
        <v>1818</v>
      </c>
      <c r="J14" s="135" t="s">
        <v>3885</v>
      </c>
      <c r="K14" s="67">
        <v>323780.87509113597</v>
      </c>
      <c r="L14" s="68">
        <v>1.381209382136016E-2</v>
      </c>
      <c r="M14" s="68">
        <f t="shared" si="0"/>
        <v>3.0047599166737275E-2</v>
      </c>
      <c r="N14" s="68">
        <f>K14/'סכום נכסי הקרן'!$C$41</f>
        <v>5.1668578828390479E-3</v>
      </c>
    </row>
    <row r="15" spans="1:14">
      <c r="A15" s="61" t="s">
        <v>1007</v>
      </c>
      <c r="B15" s="58" t="s">
        <v>1008</v>
      </c>
      <c r="C15" s="70" t="s">
        <v>125</v>
      </c>
      <c r="D15" s="70" t="s">
        <v>27</v>
      </c>
      <c r="E15" s="58" t="s">
        <v>788</v>
      </c>
      <c r="F15" s="70" t="s">
        <v>647</v>
      </c>
      <c r="G15" s="70" t="s">
        <v>137</v>
      </c>
      <c r="H15" s="67">
        <v>425434.56924999994</v>
      </c>
      <c r="I15" s="69">
        <v>77500</v>
      </c>
      <c r="J15" s="67">
        <v>771.73831451599995</v>
      </c>
      <c r="K15" s="67">
        <v>330483.52948301099</v>
      </c>
      <c r="L15" s="68">
        <v>9.5702525034389585E-3</v>
      </c>
      <c r="M15" s="68">
        <f t="shared" si="0"/>
        <v>3.0669620688124365E-2</v>
      </c>
      <c r="N15" s="68">
        <f>K15/'סכום נכסי הקרן'!$C$41</f>
        <v>5.2738180690169905E-3</v>
      </c>
    </row>
    <row r="16" spans="1:14">
      <c r="A16" s="61" t="s">
        <v>1009</v>
      </c>
      <c r="B16" s="58" t="s">
        <v>1010</v>
      </c>
      <c r="C16" s="70" t="s">
        <v>125</v>
      </c>
      <c r="D16" s="70" t="s">
        <v>27</v>
      </c>
      <c r="E16" s="58" t="s">
        <v>1011</v>
      </c>
      <c r="F16" s="70" t="s">
        <v>527</v>
      </c>
      <c r="G16" s="70" t="s">
        <v>137</v>
      </c>
      <c r="H16" s="67">
        <v>103614.91500199999</v>
      </c>
      <c r="I16" s="69">
        <v>152920</v>
      </c>
      <c r="J16" s="135" t="s">
        <v>3885</v>
      </c>
      <c r="K16" s="67">
        <v>158447.92802067599</v>
      </c>
      <c r="L16" s="68">
        <v>2.6987218339186232E-2</v>
      </c>
      <c r="M16" s="68">
        <f t="shared" si="0"/>
        <v>1.4704326895852691E-2</v>
      </c>
      <c r="N16" s="68">
        <f>K16/'סכום נכסי הקרן'!$C$41</f>
        <v>2.5284937712355834E-3</v>
      </c>
    </row>
    <row r="17" spans="1:14">
      <c r="A17" s="61" t="s">
        <v>1012</v>
      </c>
      <c r="B17" s="58" t="s">
        <v>1013</v>
      </c>
      <c r="C17" s="70" t="s">
        <v>125</v>
      </c>
      <c r="D17" s="70" t="s">
        <v>27</v>
      </c>
      <c r="E17" s="58" t="s">
        <v>333</v>
      </c>
      <c r="F17" s="70" t="s">
        <v>321</v>
      </c>
      <c r="G17" s="70" t="s">
        <v>137</v>
      </c>
      <c r="H17" s="67">
        <v>3840678.7893940001</v>
      </c>
      <c r="I17" s="69">
        <v>2000</v>
      </c>
      <c r="J17" s="135" t="s">
        <v>3885</v>
      </c>
      <c r="K17" s="67">
        <v>76813.57578788801</v>
      </c>
      <c r="L17" s="68">
        <v>8.1659612060206686E-3</v>
      </c>
      <c r="M17" s="68">
        <f t="shared" si="0"/>
        <v>7.1284739569271779E-3</v>
      </c>
      <c r="N17" s="68">
        <f>K17/'סכום נכסי הקרן'!$C$41</f>
        <v>1.2257821882067337E-3</v>
      </c>
    </row>
    <row r="18" spans="1:14">
      <c r="A18" s="61" t="s">
        <v>1014</v>
      </c>
      <c r="B18" s="58" t="s">
        <v>1015</v>
      </c>
      <c r="C18" s="70" t="s">
        <v>125</v>
      </c>
      <c r="D18" s="70" t="s">
        <v>27</v>
      </c>
      <c r="E18" s="58" t="s">
        <v>743</v>
      </c>
      <c r="F18" s="70" t="s">
        <v>641</v>
      </c>
      <c r="G18" s="70" t="s">
        <v>137</v>
      </c>
      <c r="H18" s="67">
        <v>1625661.1683630003</v>
      </c>
      <c r="I18" s="69">
        <v>7120</v>
      </c>
      <c r="J18" s="135" t="s">
        <v>3885</v>
      </c>
      <c r="K18" s="67">
        <v>115747.075187428</v>
      </c>
      <c r="L18" s="68">
        <v>1.3793448307357443E-2</v>
      </c>
      <c r="M18" s="68">
        <f t="shared" si="0"/>
        <v>1.0741590957078898E-2</v>
      </c>
      <c r="N18" s="68">
        <f>K18/'סכום נכסי הקרן'!$C$41</f>
        <v>1.8470784838029454E-3</v>
      </c>
    </row>
    <row r="19" spans="1:14">
      <c r="A19" s="61" t="s">
        <v>1016</v>
      </c>
      <c r="B19" s="58" t="s">
        <v>1017</v>
      </c>
      <c r="C19" s="70" t="s">
        <v>125</v>
      </c>
      <c r="D19" s="70" t="s">
        <v>27</v>
      </c>
      <c r="E19" s="58" t="s">
        <v>1018</v>
      </c>
      <c r="F19" s="70" t="s">
        <v>131</v>
      </c>
      <c r="G19" s="70" t="s">
        <v>137</v>
      </c>
      <c r="H19" s="67">
        <v>1631571.9163919999</v>
      </c>
      <c r="I19" s="69">
        <v>4850</v>
      </c>
      <c r="J19" s="135" t="s">
        <v>3885</v>
      </c>
      <c r="K19" s="67">
        <v>79131.237945008994</v>
      </c>
      <c r="L19" s="68">
        <v>9.2132666388411739E-3</v>
      </c>
      <c r="M19" s="68">
        <f t="shared" si="0"/>
        <v>7.3435582588689922E-3</v>
      </c>
      <c r="N19" s="68">
        <f>K19/'סכום נכסי הקרן'!$C$41</f>
        <v>1.2627671737557031E-3</v>
      </c>
    </row>
    <row r="20" spans="1:14">
      <c r="A20" s="61" t="s">
        <v>1019</v>
      </c>
      <c r="B20" s="58" t="s">
        <v>1020</v>
      </c>
      <c r="C20" s="70" t="s">
        <v>125</v>
      </c>
      <c r="D20" s="70" t="s">
        <v>27</v>
      </c>
      <c r="E20" s="58" t="s">
        <v>746</v>
      </c>
      <c r="F20" s="70" t="s">
        <v>641</v>
      </c>
      <c r="G20" s="70" t="s">
        <v>137</v>
      </c>
      <c r="H20" s="67">
        <v>9027835.3332160003</v>
      </c>
      <c r="I20" s="69">
        <v>1336</v>
      </c>
      <c r="J20" s="135" t="s">
        <v>3885</v>
      </c>
      <c r="K20" s="67">
        <v>120611.88005086202</v>
      </c>
      <c r="L20" s="68">
        <v>1.647747041396147E-2</v>
      </c>
      <c r="M20" s="68">
        <f t="shared" si="0"/>
        <v>1.1193055876122416E-2</v>
      </c>
      <c r="N20" s="68">
        <f>K20/'סכום נכסי הקרן'!$C$41</f>
        <v>1.9247104790529204E-3</v>
      </c>
    </row>
    <row r="21" spans="1:14">
      <c r="A21" s="61" t="s">
        <v>1021</v>
      </c>
      <c r="B21" s="58" t="s">
        <v>1022</v>
      </c>
      <c r="C21" s="70" t="s">
        <v>125</v>
      </c>
      <c r="D21" s="70" t="s">
        <v>27</v>
      </c>
      <c r="E21" s="58" t="s">
        <v>341</v>
      </c>
      <c r="F21" s="70" t="s">
        <v>321</v>
      </c>
      <c r="G21" s="70" t="s">
        <v>137</v>
      </c>
      <c r="H21" s="67">
        <v>1177896.6166950001</v>
      </c>
      <c r="I21" s="69">
        <v>6200</v>
      </c>
      <c r="J21" s="135" t="s">
        <v>3885</v>
      </c>
      <c r="K21" s="67">
        <v>73029.590235066993</v>
      </c>
      <c r="L21" s="68">
        <v>9.517782739682925E-3</v>
      </c>
      <c r="M21" s="68">
        <f t="shared" si="0"/>
        <v>6.7773115199491222E-3</v>
      </c>
      <c r="N21" s="68">
        <f>K21/'סכום נכסי הקרן'!$C$41</f>
        <v>1.1653977829306681E-3</v>
      </c>
    </row>
    <row r="22" spans="1:14">
      <c r="A22" s="61" t="s">
        <v>1023</v>
      </c>
      <c r="B22" s="58" t="s">
        <v>1024</v>
      </c>
      <c r="C22" s="70" t="s">
        <v>125</v>
      </c>
      <c r="D22" s="70" t="s">
        <v>27</v>
      </c>
      <c r="E22" s="58" t="s">
        <v>589</v>
      </c>
      <c r="F22" s="70" t="s">
        <v>590</v>
      </c>
      <c r="G22" s="70" t="s">
        <v>137</v>
      </c>
      <c r="H22" s="67">
        <v>241084.18102899997</v>
      </c>
      <c r="I22" s="69">
        <v>5701</v>
      </c>
      <c r="J22" s="135" t="s">
        <v>3885</v>
      </c>
      <c r="K22" s="67">
        <v>13744.209160472999</v>
      </c>
      <c r="L22" s="68">
        <v>2.3812948702308166E-3</v>
      </c>
      <c r="M22" s="68">
        <f t="shared" si="0"/>
        <v>1.2754937659657877E-3</v>
      </c>
      <c r="N22" s="68">
        <f>K22/'סכום נכסי הקרן'!$C$41</f>
        <v>2.1932850550295736E-4</v>
      </c>
    </row>
    <row r="23" spans="1:14">
      <c r="A23" s="61" t="s">
        <v>1025</v>
      </c>
      <c r="B23" s="58" t="s">
        <v>1026</v>
      </c>
      <c r="C23" s="70" t="s">
        <v>125</v>
      </c>
      <c r="D23" s="70" t="s">
        <v>27</v>
      </c>
      <c r="E23" s="58" t="s">
        <v>444</v>
      </c>
      <c r="F23" s="70" t="s">
        <v>161</v>
      </c>
      <c r="G23" s="70" t="s">
        <v>137</v>
      </c>
      <c r="H23" s="67">
        <v>34843455.138811998</v>
      </c>
      <c r="I23" s="69">
        <v>495</v>
      </c>
      <c r="J23" s="135" t="s">
        <v>3885</v>
      </c>
      <c r="K23" s="67">
        <v>172475.10293699501</v>
      </c>
      <c r="L23" s="68">
        <v>1.2593296479705411E-2</v>
      </c>
      <c r="M23" s="68">
        <f t="shared" si="0"/>
        <v>1.6006080525398071E-2</v>
      </c>
      <c r="N23" s="68">
        <f>K23/'סכום נכסי הקרן'!$C$41</f>
        <v>2.7523378116531801E-3</v>
      </c>
    </row>
    <row r="24" spans="1:14">
      <c r="A24" s="61" t="s">
        <v>1027</v>
      </c>
      <c r="B24" s="58" t="s">
        <v>1028</v>
      </c>
      <c r="C24" s="70" t="s">
        <v>125</v>
      </c>
      <c r="D24" s="70" t="s">
        <v>27</v>
      </c>
      <c r="E24" s="58" t="s">
        <v>349</v>
      </c>
      <c r="F24" s="70" t="s">
        <v>321</v>
      </c>
      <c r="G24" s="70" t="s">
        <v>137</v>
      </c>
      <c r="H24" s="67">
        <v>551663.25315600005</v>
      </c>
      <c r="I24" s="69">
        <v>37170</v>
      </c>
      <c r="J24" s="135" t="s">
        <v>3885</v>
      </c>
      <c r="K24" s="67">
        <v>205053.23119791702</v>
      </c>
      <c r="L24" s="68">
        <v>2.2581638989974756E-2</v>
      </c>
      <c r="M24" s="68">
        <f t="shared" si="0"/>
        <v>1.9029404677299282E-2</v>
      </c>
      <c r="N24" s="68">
        <f>K24/'סכום נכסי הקרן'!$C$41</f>
        <v>3.2722158271959664E-3</v>
      </c>
    </row>
    <row r="25" spans="1:14">
      <c r="A25" s="61" t="s">
        <v>1029</v>
      </c>
      <c r="B25" s="58" t="s">
        <v>1030</v>
      </c>
      <c r="C25" s="70" t="s">
        <v>125</v>
      </c>
      <c r="D25" s="70" t="s">
        <v>27</v>
      </c>
      <c r="E25" s="58" t="s">
        <v>1031</v>
      </c>
      <c r="F25" s="70" t="s">
        <v>292</v>
      </c>
      <c r="G25" s="70" t="s">
        <v>137</v>
      </c>
      <c r="H25" s="67">
        <v>437720.49190600001</v>
      </c>
      <c r="I25" s="69">
        <v>14990</v>
      </c>
      <c r="J25" s="135" t="s">
        <v>3885</v>
      </c>
      <c r="K25" s="67">
        <v>65614.30173665499</v>
      </c>
      <c r="L25" s="68">
        <v>4.3628059144200483E-3</v>
      </c>
      <c r="M25" s="68">
        <f t="shared" si="0"/>
        <v>6.089155938050453E-3</v>
      </c>
      <c r="N25" s="68">
        <f>K25/'סכום נכסי הקרן'!$C$41</f>
        <v>1.0470654638251576E-3</v>
      </c>
    </row>
    <row r="26" spans="1:14">
      <c r="A26" s="61" t="s">
        <v>1032</v>
      </c>
      <c r="B26" s="58" t="s">
        <v>1033</v>
      </c>
      <c r="C26" s="70" t="s">
        <v>125</v>
      </c>
      <c r="D26" s="70" t="s">
        <v>27</v>
      </c>
      <c r="E26" s="58" t="s">
        <v>1034</v>
      </c>
      <c r="F26" s="70" t="s">
        <v>292</v>
      </c>
      <c r="G26" s="70" t="s">
        <v>137</v>
      </c>
      <c r="H26" s="67">
        <v>11794228.690032</v>
      </c>
      <c r="I26" s="69">
        <v>1835</v>
      </c>
      <c r="J26" s="135" t="s">
        <v>3885</v>
      </c>
      <c r="K26" s="67">
        <v>216424.09646309199</v>
      </c>
      <c r="L26" s="68">
        <v>9.5344551474777842E-3</v>
      </c>
      <c r="M26" s="68">
        <f t="shared" si="0"/>
        <v>2.0084646749799033E-2</v>
      </c>
      <c r="N26" s="68">
        <f>K26/'סכום נכסי הקרן'!$C$41</f>
        <v>3.4536707843904977E-3</v>
      </c>
    </row>
    <row r="27" spans="1:14">
      <c r="A27" s="61" t="s">
        <v>1035</v>
      </c>
      <c r="B27" s="58" t="s">
        <v>1036</v>
      </c>
      <c r="C27" s="70" t="s">
        <v>125</v>
      </c>
      <c r="D27" s="70" t="s">
        <v>27</v>
      </c>
      <c r="E27" s="58" t="s">
        <v>1037</v>
      </c>
      <c r="F27" s="70" t="s">
        <v>131</v>
      </c>
      <c r="G27" s="70" t="s">
        <v>137</v>
      </c>
      <c r="H27" s="67">
        <v>45290.995245999999</v>
      </c>
      <c r="I27" s="69">
        <v>46450</v>
      </c>
      <c r="J27" s="135" t="s">
        <v>3885</v>
      </c>
      <c r="K27" s="67">
        <v>21037.667291669997</v>
      </c>
      <c r="L27" s="68">
        <v>2.4471419099855191E-3</v>
      </c>
      <c r="M27" s="68">
        <f t="shared" si="0"/>
        <v>1.9523432136173908E-3</v>
      </c>
      <c r="N27" s="68">
        <f>K27/'סכום נכסי הקרן'!$C$41</f>
        <v>3.3571666965170335E-4</v>
      </c>
    </row>
    <row r="28" spans="1:14">
      <c r="A28" s="61" t="s">
        <v>1038</v>
      </c>
      <c r="B28" s="58" t="s">
        <v>1039</v>
      </c>
      <c r="C28" s="70" t="s">
        <v>125</v>
      </c>
      <c r="D28" s="70" t="s">
        <v>27</v>
      </c>
      <c r="E28" s="58" t="s">
        <v>363</v>
      </c>
      <c r="F28" s="70" t="s">
        <v>364</v>
      </c>
      <c r="G28" s="70" t="s">
        <v>137</v>
      </c>
      <c r="H28" s="67">
        <v>2547357.1761030001</v>
      </c>
      <c r="I28" s="69">
        <v>3807</v>
      </c>
      <c r="J28" s="135" t="s">
        <v>3885</v>
      </c>
      <c r="K28" s="67">
        <v>96977.887695136975</v>
      </c>
      <c r="L28" s="68">
        <v>1.0064853754959625E-2</v>
      </c>
      <c r="M28" s="68">
        <f t="shared" si="0"/>
        <v>8.9997678111165026E-3</v>
      </c>
      <c r="N28" s="68">
        <f>K28/'סכום נכסי הקרן'!$C$41</f>
        <v>1.5475619533045608E-3</v>
      </c>
    </row>
    <row r="29" spans="1:14">
      <c r="A29" s="61" t="s">
        <v>1040</v>
      </c>
      <c r="B29" s="58" t="s">
        <v>1041</v>
      </c>
      <c r="C29" s="70" t="s">
        <v>125</v>
      </c>
      <c r="D29" s="70" t="s">
        <v>27</v>
      </c>
      <c r="E29" s="58" t="s">
        <v>654</v>
      </c>
      <c r="F29" s="70" t="s">
        <v>364</v>
      </c>
      <c r="G29" s="70" t="s">
        <v>137</v>
      </c>
      <c r="H29" s="67">
        <v>2106337.8245589999</v>
      </c>
      <c r="I29" s="69">
        <v>2893</v>
      </c>
      <c r="J29" s="135" t="s">
        <v>3885</v>
      </c>
      <c r="K29" s="67">
        <v>60936.353264486002</v>
      </c>
      <c r="L29" s="68">
        <v>1.0091762550946123E-2</v>
      </c>
      <c r="M29" s="68">
        <f t="shared" si="0"/>
        <v>5.6550317156892019E-3</v>
      </c>
      <c r="N29" s="68">
        <f>K29/'סכום נכסי הקרן'!$C$41</f>
        <v>9.7241530132825924E-4</v>
      </c>
    </row>
    <row r="30" spans="1:14">
      <c r="A30" s="61" t="s">
        <v>1042</v>
      </c>
      <c r="B30" s="58" t="s">
        <v>1043</v>
      </c>
      <c r="C30" s="70" t="s">
        <v>125</v>
      </c>
      <c r="D30" s="70" t="s">
        <v>27</v>
      </c>
      <c r="E30" s="58" t="s">
        <v>1044</v>
      </c>
      <c r="F30" s="70" t="s">
        <v>527</v>
      </c>
      <c r="G30" s="70" t="s">
        <v>137</v>
      </c>
      <c r="H30" s="67">
        <v>47981.120062000009</v>
      </c>
      <c r="I30" s="69">
        <v>91410</v>
      </c>
      <c r="J30" s="135" t="s">
        <v>3885</v>
      </c>
      <c r="K30" s="67">
        <v>43859.541849092995</v>
      </c>
      <c r="L30" s="68">
        <v>6.267360570418384E-3</v>
      </c>
      <c r="M30" s="68">
        <f t="shared" si="0"/>
        <v>4.0702649060026718E-3</v>
      </c>
      <c r="N30" s="68">
        <f>K30/'סכום נכסי הקרן'!$C$41</f>
        <v>6.9990551318668435E-4</v>
      </c>
    </row>
    <row r="31" spans="1:14">
      <c r="A31" s="61" t="s">
        <v>1045</v>
      </c>
      <c r="B31" s="58" t="s">
        <v>1046</v>
      </c>
      <c r="C31" s="70" t="s">
        <v>125</v>
      </c>
      <c r="D31" s="70" t="s">
        <v>27</v>
      </c>
      <c r="E31" s="58" t="s">
        <v>1047</v>
      </c>
      <c r="F31" s="70" t="s">
        <v>1048</v>
      </c>
      <c r="G31" s="70" t="s">
        <v>137</v>
      </c>
      <c r="H31" s="67">
        <v>900475.0426109999</v>
      </c>
      <c r="I31" s="69">
        <v>11090</v>
      </c>
      <c r="J31" s="135" t="s">
        <v>3885</v>
      </c>
      <c r="K31" s="67">
        <v>99862.682187916973</v>
      </c>
      <c r="L31" s="68">
        <v>8.1511695673927229E-3</v>
      </c>
      <c r="M31" s="68">
        <f t="shared" si="0"/>
        <v>9.2674832794037085E-3</v>
      </c>
      <c r="N31" s="68">
        <f>K31/'סכום נכסי הקרן'!$C$41</f>
        <v>1.593597171293256E-3</v>
      </c>
    </row>
    <row r="32" spans="1:14">
      <c r="A32" s="61" t="s">
        <v>1049</v>
      </c>
      <c r="B32" s="58" t="s">
        <v>1050</v>
      </c>
      <c r="C32" s="70" t="s">
        <v>125</v>
      </c>
      <c r="D32" s="70" t="s">
        <v>27</v>
      </c>
      <c r="E32" s="58" t="s">
        <v>811</v>
      </c>
      <c r="F32" s="70" t="s">
        <v>1051</v>
      </c>
      <c r="G32" s="70" t="s">
        <v>137</v>
      </c>
      <c r="H32" s="67">
        <v>2740658.489848</v>
      </c>
      <c r="I32" s="69">
        <v>3815</v>
      </c>
      <c r="J32" s="135" t="s">
        <v>3885</v>
      </c>
      <c r="K32" s="67">
        <v>104556.12138770099</v>
      </c>
      <c r="L32" s="68">
        <v>2.4451119477857924E-3</v>
      </c>
      <c r="M32" s="68">
        <f t="shared" si="0"/>
        <v>9.7030450764025791E-3</v>
      </c>
      <c r="N32" s="68">
        <f>K32/'סכום נכסי הקרן'!$C$41</f>
        <v>1.6684945330358359E-3</v>
      </c>
    </row>
    <row r="33" spans="1:14">
      <c r="A33" s="61" t="s">
        <v>1052</v>
      </c>
      <c r="B33" s="58" t="s">
        <v>1053</v>
      </c>
      <c r="C33" s="70" t="s">
        <v>125</v>
      </c>
      <c r="D33" s="70" t="s">
        <v>27</v>
      </c>
      <c r="E33" s="58" t="s">
        <v>372</v>
      </c>
      <c r="F33" s="70" t="s">
        <v>292</v>
      </c>
      <c r="G33" s="70" t="s">
        <v>137</v>
      </c>
      <c r="H33" s="67">
        <v>16450541.670121999</v>
      </c>
      <c r="I33" s="69">
        <v>2950</v>
      </c>
      <c r="J33" s="135" t="s">
        <v>3885</v>
      </c>
      <c r="K33" s="67">
        <v>485290.97926858696</v>
      </c>
      <c r="L33" s="68">
        <v>1.0802426965851286E-2</v>
      </c>
      <c r="M33" s="68">
        <f t="shared" si="0"/>
        <v>4.5036102951391127E-2</v>
      </c>
      <c r="N33" s="68">
        <f>K33/'סכום נכסי הקרן'!$C$41</f>
        <v>7.7442175082107698E-3</v>
      </c>
    </row>
    <row r="34" spans="1:14">
      <c r="A34" s="61" t="s">
        <v>1054</v>
      </c>
      <c r="B34" s="58" t="s">
        <v>1055</v>
      </c>
      <c r="C34" s="70" t="s">
        <v>125</v>
      </c>
      <c r="D34" s="70" t="s">
        <v>27</v>
      </c>
      <c r="E34" s="58" t="s">
        <v>381</v>
      </c>
      <c r="F34" s="70" t="s">
        <v>321</v>
      </c>
      <c r="G34" s="70" t="s">
        <v>137</v>
      </c>
      <c r="H34" s="67">
        <v>18132694.113823999</v>
      </c>
      <c r="I34" s="69">
        <v>1070</v>
      </c>
      <c r="J34" s="135" t="s">
        <v>3885</v>
      </c>
      <c r="K34" s="67">
        <v>194019.82701791901</v>
      </c>
      <c r="L34" s="68">
        <v>2.400449311354837E-2</v>
      </c>
      <c r="M34" s="68">
        <f t="shared" si="0"/>
        <v>1.8005479758473032E-2</v>
      </c>
      <c r="N34" s="68">
        <f>K34/'סכום נכסי הקרן'!$C$41</f>
        <v>3.0961460350999209E-3</v>
      </c>
    </row>
    <row r="35" spans="1:14">
      <c r="A35" s="61" t="s">
        <v>1056</v>
      </c>
      <c r="B35" s="58" t="s">
        <v>1057</v>
      </c>
      <c r="C35" s="70" t="s">
        <v>125</v>
      </c>
      <c r="D35" s="70" t="s">
        <v>27</v>
      </c>
      <c r="E35" s="58" t="s">
        <v>808</v>
      </c>
      <c r="F35" s="70" t="s">
        <v>292</v>
      </c>
      <c r="G35" s="70" t="s">
        <v>137</v>
      </c>
      <c r="H35" s="67">
        <v>2707747.7012229995</v>
      </c>
      <c r="I35" s="69">
        <v>14260</v>
      </c>
      <c r="J35" s="135" t="s">
        <v>3885</v>
      </c>
      <c r="K35" s="67">
        <v>386124.82219444</v>
      </c>
      <c r="L35" s="68">
        <v>1.0499478140199789E-2</v>
      </c>
      <c r="M35" s="68">
        <f t="shared" si="0"/>
        <v>3.583325878145377E-2</v>
      </c>
      <c r="N35" s="68">
        <f>K35/'סכום נכסי הקרן'!$C$41</f>
        <v>6.161735404395372E-3</v>
      </c>
    </row>
    <row r="36" spans="1:14">
      <c r="A36" s="61" t="s">
        <v>1058</v>
      </c>
      <c r="B36" s="58" t="s">
        <v>1059</v>
      </c>
      <c r="C36" s="70" t="s">
        <v>125</v>
      </c>
      <c r="D36" s="70" t="s">
        <v>27</v>
      </c>
      <c r="E36" s="58" t="s">
        <v>392</v>
      </c>
      <c r="F36" s="70" t="s">
        <v>321</v>
      </c>
      <c r="G36" s="70" t="s">
        <v>137</v>
      </c>
      <c r="H36" s="67">
        <v>766297.90717200015</v>
      </c>
      <c r="I36" s="69">
        <v>28100</v>
      </c>
      <c r="J36" s="135" t="s">
        <v>3885</v>
      </c>
      <c r="K36" s="67">
        <v>215329.71191522302</v>
      </c>
      <c r="L36" s="68">
        <v>1.6131386325443517E-2</v>
      </c>
      <c r="M36" s="68">
        <f t="shared" si="0"/>
        <v>1.9983085382966038E-2</v>
      </c>
      <c r="N36" s="68">
        <f>K36/'סכום נכסי הקרן'!$C$41</f>
        <v>3.4362067219241075E-3</v>
      </c>
    </row>
    <row r="37" spans="1:14">
      <c r="A37" s="61" t="s">
        <v>1060</v>
      </c>
      <c r="B37" s="58" t="s">
        <v>1061</v>
      </c>
      <c r="C37" s="70" t="s">
        <v>125</v>
      </c>
      <c r="D37" s="70" t="s">
        <v>27</v>
      </c>
      <c r="E37" s="58" t="s">
        <v>1062</v>
      </c>
      <c r="F37" s="70" t="s">
        <v>1048</v>
      </c>
      <c r="G37" s="70" t="s">
        <v>137</v>
      </c>
      <c r="H37" s="67">
        <v>126988.14696500002</v>
      </c>
      <c r="I37" s="69">
        <v>50140</v>
      </c>
      <c r="J37" s="135" t="s">
        <v>3885</v>
      </c>
      <c r="K37" s="67">
        <v>63671.856888012997</v>
      </c>
      <c r="L37" s="68">
        <v>4.3886403150066085E-3</v>
      </c>
      <c r="M37" s="68">
        <f t="shared" si="0"/>
        <v>5.9088926528917483E-3</v>
      </c>
      <c r="N37" s="68">
        <f>K37/'סכום נכסי הקרן'!$C$41</f>
        <v>1.0160681528340095E-3</v>
      </c>
    </row>
    <row r="38" spans="1:14">
      <c r="A38" s="61" t="s">
        <v>1063</v>
      </c>
      <c r="B38" s="58" t="s">
        <v>1064</v>
      </c>
      <c r="C38" s="70" t="s">
        <v>125</v>
      </c>
      <c r="D38" s="70" t="s">
        <v>27</v>
      </c>
      <c r="E38" s="58" t="s">
        <v>1065</v>
      </c>
      <c r="F38" s="70" t="s">
        <v>131</v>
      </c>
      <c r="G38" s="70" t="s">
        <v>137</v>
      </c>
      <c r="H38" s="67">
        <v>7306223.5036789998</v>
      </c>
      <c r="I38" s="69">
        <v>1040</v>
      </c>
      <c r="J38" s="135" t="s">
        <v>3885</v>
      </c>
      <c r="K38" s="67">
        <v>75984.724448728986</v>
      </c>
      <c r="L38" s="68">
        <v>6.2243415078189713E-3</v>
      </c>
      <c r="M38" s="68">
        <f t="shared" si="0"/>
        <v>7.0515546737828175E-3</v>
      </c>
      <c r="N38" s="68">
        <f>K38/'סכום נכסי הקרן'!$C$41</f>
        <v>1.2125554740772162E-3</v>
      </c>
    </row>
    <row r="39" spans="1:14">
      <c r="A39" s="61" t="s">
        <v>1066</v>
      </c>
      <c r="B39" s="58" t="s">
        <v>1067</v>
      </c>
      <c r="C39" s="70" t="s">
        <v>125</v>
      </c>
      <c r="D39" s="70" t="s">
        <v>27</v>
      </c>
      <c r="E39" s="58" t="s">
        <v>1068</v>
      </c>
      <c r="F39" s="70" t="s">
        <v>162</v>
      </c>
      <c r="G39" s="70" t="s">
        <v>137</v>
      </c>
      <c r="H39" s="67">
        <v>106366.847392</v>
      </c>
      <c r="I39" s="69">
        <v>72500</v>
      </c>
      <c r="J39" s="135" t="s">
        <v>3885</v>
      </c>
      <c r="K39" s="67">
        <v>77115.964359553996</v>
      </c>
      <c r="L39" s="68">
        <v>1.6795532403129799E-3</v>
      </c>
      <c r="M39" s="68">
        <f t="shared" si="0"/>
        <v>7.1565363018432082E-3</v>
      </c>
      <c r="N39" s="68">
        <f>K39/'סכום נכסי הקרן'!$C$41</f>
        <v>1.2306076701773816E-3</v>
      </c>
    </row>
    <row r="40" spans="1:14">
      <c r="A40" s="61" t="s">
        <v>1069</v>
      </c>
      <c r="B40" s="58" t="s">
        <v>1070</v>
      </c>
      <c r="C40" s="70" t="s">
        <v>125</v>
      </c>
      <c r="D40" s="70" t="s">
        <v>27</v>
      </c>
      <c r="E40" s="58" t="s">
        <v>320</v>
      </c>
      <c r="F40" s="70" t="s">
        <v>321</v>
      </c>
      <c r="G40" s="70" t="s">
        <v>137</v>
      </c>
      <c r="H40" s="67">
        <v>743785.118884</v>
      </c>
      <c r="I40" s="69">
        <v>23780</v>
      </c>
      <c r="J40" s="135" t="s">
        <v>3885</v>
      </c>
      <c r="K40" s="67">
        <v>176872.10127058398</v>
      </c>
      <c r="L40" s="68">
        <v>6.1331589953424002E-3</v>
      </c>
      <c r="M40" s="68">
        <f t="shared" si="0"/>
        <v>1.6414131938031089E-2</v>
      </c>
      <c r="N40" s="68">
        <f>K40/'סכום נכסי הקרן'!$C$41</f>
        <v>2.8225046042234321E-3</v>
      </c>
    </row>
    <row r="41" spans="1:14">
      <c r="A41" s="61" t="s">
        <v>1071</v>
      </c>
      <c r="B41" s="58" t="s">
        <v>1072</v>
      </c>
      <c r="C41" s="70" t="s">
        <v>125</v>
      </c>
      <c r="D41" s="70" t="s">
        <v>27</v>
      </c>
      <c r="E41" s="58" t="s">
        <v>409</v>
      </c>
      <c r="F41" s="70" t="s">
        <v>292</v>
      </c>
      <c r="G41" s="70" t="s">
        <v>137</v>
      </c>
      <c r="H41" s="67">
        <v>14062276.172846001</v>
      </c>
      <c r="I41" s="69">
        <v>3290</v>
      </c>
      <c r="J41" s="135" t="s">
        <v>3885</v>
      </c>
      <c r="K41" s="67">
        <v>462648.88608662202</v>
      </c>
      <c r="L41" s="68">
        <v>1.0515681520913497E-2</v>
      </c>
      <c r="M41" s="68">
        <f t="shared" si="0"/>
        <v>4.2934865378183321E-2</v>
      </c>
      <c r="N41" s="68">
        <f>K41/'סכום נכסי הקרן'!$C$41</f>
        <v>7.3828975951421467E-3</v>
      </c>
    </row>
    <row r="42" spans="1:14">
      <c r="A42" s="61" t="s">
        <v>1073</v>
      </c>
      <c r="B42" s="58" t="s">
        <v>1074</v>
      </c>
      <c r="C42" s="70" t="s">
        <v>125</v>
      </c>
      <c r="D42" s="70" t="s">
        <v>27</v>
      </c>
      <c r="E42" s="58" t="s">
        <v>1075</v>
      </c>
      <c r="F42" s="70" t="s">
        <v>1048</v>
      </c>
      <c r="G42" s="70" t="s">
        <v>137</v>
      </c>
      <c r="H42" s="67">
        <v>155172.89919</v>
      </c>
      <c r="I42" s="69">
        <v>25190</v>
      </c>
      <c r="J42" s="135" t="s">
        <v>3885</v>
      </c>
      <c r="K42" s="67">
        <v>39088.053305844005</v>
      </c>
      <c r="L42" s="68">
        <v>3.5056640072811261E-3</v>
      </c>
      <c r="M42" s="68">
        <f t="shared" si="0"/>
        <v>3.6274599530051565E-3</v>
      </c>
      <c r="N42" s="68">
        <f>K42/'סכום נכסי הקרן'!$C$41</f>
        <v>6.2376264901775245E-4</v>
      </c>
    </row>
    <row r="43" spans="1:14">
      <c r="A43" s="61" t="s">
        <v>1076</v>
      </c>
      <c r="B43" s="58" t="s">
        <v>1077</v>
      </c>
      <c r="C43" s="70" t="s">
        <v>125</v>
      </c>
      <c r="D43" s="70" t="s">
        <v>27</v>
      </c>
      <c r="E43" s="58" t="s">
        <v>1078</v>
      </c>
      <c r="F43" s="70" t="s">
        <v>1079</v>
      </c>
      <c r="G43" s="70" t="s">
        <v>137</v>
      </c>
      <c r="H43" s="67">
        <v>1387110.9234140001</v>
      </c>
      <c r="I43" s="69">
        <v>6850</v>
      </c>
      <c r="J43" s="135" t="s">
        <v>3885</v>
      </c>
      <c r="K43" s="67">
        <v>95017.098253837015</v>
      </c>
      <c r="L43" s="68">
        <v>1.1902759123080675E-2</v>
      </c>
      <c r="M43" s="68">
        <f t="shared" si="0"/>
        <v>8.8178021061749486E-3</v>
      </c>
      <c r="N43" s="68">
        <f>K43/'סכום נכסי הקרן'!$C$41</f>
        <v>1.516271901418338E-3</v>
      </c>
    </row>
    <row r="44" spans="1:14">
      <c r="A44" s="61" t="s">
        <v>1080</v>
      </c>
      <c r="B44" s="58" t="s">
        <v>1081</v>
      </c>
      <c r="C44" s="70" t="s">
        <v>125</v>
      </c>
      <c r="D44" s="70" t="s">
        <v>27</v>
      </c>
      <c r="E44" s="58" t="s">
        <v>1082</v>
      </c>
      <c r="F44" s="70" t="s">
        <v>590</v>
      </c>
      <c r="G44" s="70" t="s">
        <v>137</v>
      </c>
      <c r="H44" s="67">
        <v>8627627.79947</v>
      </c>
      <c r="I44" s="69">
        <v>1027</v>
      </c>
      <c r="J44" s="135" t="s">
        <v>3885</v>
      </c>
      <c r="K44" s="67">
        <v>88605.737500554998</v>
      </c>
      <c r="L44" s="68">
        <v>1.5774528873124593E-2</v>
      </c>
      <c r="M44" s="68">
        <f t="shared" si="0"/>
        <v>8.2228132947643178E-3</v>
      </c>
      <c r="N44" s="68">
        <f>K44/'סכום נכסי הקרן'!$C$41</f>
        <v>1.4139601455479649E-3</v>
      </c>
    </row>
    <row r="45" spans="1:14">
      <c r="A45" s="61" t="s">
        <v>1083</v>
      </c>
      <c r="B45" s="58" t="s">
        <v>1084</v>
      </c>
      <c r="C45" s="70" t="s">
        <v>125</v>
      </c>
      <c r="D45" s="70" t="s">
        <v>27</v>
      </c>
      <c r="E45" s="58" t="s">
        <v>731</v>
      </c>
      <c r="F45" s="70" t="s">
        <v>732</v>
      </c>
      <c r="G45" s="70" t="s">
        <v>137</v>
      </c>
      <c r="H45" s="67">
        <v>5869010.9694410004</v>
      </c>
      <c r="I45" s="69">
        <v>2365</v>
      </c>
      <c r="J45" s="135" t="s">
        <v>3885</v>
      </c>
      <c r="K45" s="67">
        <v>138802.109427274</v>
      </c>
      <c r="L45" s="68">
        <v>1.6426499010298988E-2</v>
      </c>
      <c r="M45" s="68">
        <f t="shared" si="0"/>
        <v>1.2881150396527893E-2</v>
      </c>
      <c r="N45" s="68">
        <f>K45/'סכום נכסי הקרן'!$C$41</f>
        <v>2.2149880626739725E-3</v>
      </c>
    </row>
    <row r="46" spans="1:14">
      <c r="A46" s="137" t="s">
        <v>3885</v>
      </c>
      <c r="B46" s="135" t="s">
        <v>3885</v>
      </c>
      <c r="C46" s="135" t="s">
        <v>3885</v>
      </c>
      <c r="D46" s="135" t="s">
        <v>3885</v>
      </c>
      <c r="E46" s="135" t="s">
        <v>3885</v>
      </c>
      <c r="F46" s="135" t="s">
        <v>3885</v>
      </c>
      <c r="G46" s="135" t="s">
        <v>3885</v>
      </c>
      <c r="H46" s="135" t="s">
        <v>3885</v>
      </c>
      <c r="I46" s="135" t="s">
        <v>3885</v>
      </c>
      <c r="J46" s="135" t="s">
        <v>3885</v>
      </c>
      <c r="K46" s="135" t="s">
        <v>3885</v>
      </c>
      <c r="L46" s="135" t="s">
        <v>3885</v>
      </c>
      <c r="M46" s="135" t="s">
        <v>3885</v>
      </c>
      <c r="N46" s="135" t="s">
        <v>3885</v>
      </c>
    </row>
    <row r="47" spans="1:14">
      <c r="A47" s="74" t="s">
        <v>1085</v>
      </c>
      <c r="B47" s="134" t="s">
        <v>3885</v>
      </c>
      <c r="C47" s="134" t="s">
        <v>3885</v>
      </c>
      <c r="D47" s="134" t="s">
        <v>3885</v>
      </c>
      <c r="E47" s="134" t="s">
        <v>3885</v>
      </c>
      <c r="F47" s="134" t="s">
        <v>3885</v>
      </c>
      <c r="G47" s="134" t="s">
        <v>3885</v>
      </c>
      <c r="H47" s="134" t="s">
        <v>3885</v>
      </c>
      <c r="I47" s="134" t="s">
        <v>3885</v>
      </c>
      <c r="J47" s="64">
        <v>4052.1154148529999</v>
      </c>
      <c r="K47" s="64">
        <v>2615359.6443849616</v>
      </c>
      <c r="L47" s="134" t="s">
        <v>3885</v>
      </c>
      <c r="M47" s="65">
        <f t="shared" si="0"/>
        <v>0.24271130359141854</v>
      </c>
      <c r="N47" s="65">
        <f>K47/'סכום נכסי הקרן'!$C$41</f>
        <v>4.1735607735466008E-2</v>
      </c>
    </row>
    <row r="48" spans="1:14">
      <c r="A48" s="61" t="s">
        <v>1086</v>
      </c>
      <c r="B48" s="58" t="s">
        <v>1087</v>
      </c>
      <c r="C48" s="70" t="s">
        <v>125</v>
      </c>
      <c r="D48" s="70" t="s">
        <v>27</v>
      </c>
      <c r="E48" s="58" t="s">
        <v>1088</v>
      </c>
      <c r="F48" s="70" t="s">
        <v>590</v>
      </c>
      <c r="G48" s="70" t="s">
        <v>137</v>
      </c>
      <c r="H48" s="67">
        <v>1562950.306503</v>
      </c>
      <c r="I48" s="69">
        <v>1040</v>
      </c>
      <c r="J48" s="135" t="s">
        <v>3885</v>
      </c>
      <c r="K48" s="67">
        <v>16254.683187627001</v>
      </c>
      <c r="L48" s="68">
        <v>5.7106589550089898E-3</v>
      </c>
      <c r="M48" s="68">
        <f t="shared" si="0"/>
        <v>1.5084714465196359E-3</v>
      </c>
      <c r="N48" s="68">
        <f>K48/'סכום נכסי הקרן'!$C$41</f>
        <v>2.5939036064870141E-4</v>
      </c>
    </row>
    <row r="49" spans="1:14">
      <c r="A49" s="61" t="s">
        <v>1089</v>
      </c>
      <c r="B49" s="58" t="s">
        <v>1090</v>
      </c>
      <c r="C49" s="70" t="s">
        <v>125</v>
      </c>
      <c r="D49" s="70" t="s">
        <v>27</v>
      </c>
      <c r="E49" s="58" t="s">
        <v>735</v>
      </c>
      <c r="F49" s="70" t="s">
        <v>590</v>
      </c>
      <c r="G49" s="70" t="s">
        <v>137</v>
      </c>
      <c r="H49" s="67">
        <v>3178020.2062320001</v>
      </c>
      <c r="I49" s="69">
        <v>1488</v>
      </c>
      <c r="J49" s="135" t="s">
        <v>3885</v>
      </c>
      <c r="K49" s="67">
        <v>47288.940669128002</v>
      </c>
      <c r="L49" s="68">
        <v>1.5062999415390604E-2</v>
      </c>
      <c r="M49" s="68">
        <f t="shared" si="0"/>
        <v>4.3885208903880653E-3</v>
      </c>
      <c r="N49" s="68">
        <f>K49/'סכום נכסי הקרן'!$C$41</f>
        <v>7.5463146425377341E-4</v>
      </c>
    </row>
    <row r="50" spans="1:14">
      <c r="A50" s="61" t="s">
        <v>1091</v>
      </c>
      <c r="B50" s="58" t="s">
        <v>1092</v>
      </c>
      <c r="C50" s="70" t="s">
        <v>125</v>
      </c>
      <c r="D50" s="70" t="s">
        <v>27</v>
      </c>
      <c r="E50" s="58" t="s">
        <v>1093</v>
      </c>
      <c r="F50" s="70" t="s">
        <v>364</v>
      </c>
      <c r="G50" s="70" t="s">
        <v>137</v>
      </c>
      <c r="H50" s="67">
        <v>127005.592651</v>
      </c>
      <c r="I50" s="69">
        <v>9747</v>
      </c>
      <c r="J50" s="135" t="s">
        <v>3885</v>
      </c>
      <c r="K50" s="67">
        <v>12379.235115669</v>
      </c>
      <c r="L50" s="68">
        <v>8.6485972048964705E-3</v>
      </c>
      <c r="M50" s="68">
        <f t="shared" si="0"/>
        <v>1.1488210804350991E-3</v>
      </c>
      <c r="N50" s="68">
        <f>K50/'סכום נכסי הקרן'!$C$41</f>
        <v>1.9754640703503176E-4</v>
      </c>
    </row>
    <row r="51" spans="1:14">
      <c r="A51" s="61" t="s">
        <v>1094</v>
      </c>
      <c r="B51" s="58" t="s">
        <v>1095</v>
      </c>
      <c r="C51" s="70" t="s">
        <v>125</v>
      </c>
      <c r="D51" s="70" t="s">
        <v>27</v>
      </c>
      <c r="E51" s="58" t="s">
        <v>1096</v>
      </c>
      <c r="F51" s="70" t="s">
        <v>732</v>
      </c>
      <c r="G51" s="70" t="s">
        <v>137</v>
      </c>
      <c r="H51" s="67">
        <v>3324544.4239190002</v>
      </c>
      <c r="I51" s="69">
        <v>1064</v>
      </c>
      <c r="J51" s="135" t="s">
        <v>3885</v>
      </c>
      <c r="K51" s="67">
        <v>35373.152670493</v>
      </c>
      <c r="L51" s="68">
        <v>2.6575091278914994E-2</v>
      </c>
      <c r="M51" s="68">
        <f t="shared" si="0"/>
        <v>3.2827087529725251E-3</v>
      </c>
      <c r="N51" s="68">
        <f>K51/'סכום נכסי הקרן'!$C$41</f>
        <v>5.6448069289133081E-4</v>
      </c>
    </row>
    <row r="52" spans="1:14">
      <c r="A52" s="61" t="s">
        <v>1097</v>
      </c>
      <c r="B52" s="58" t="s">
        <v>1098</v>
      </c>
      <c r="C52" s="70" t="s">
        <v>125</v>
      </c>
      <c r="D52" s="70" t="s">
        <v>27</v>
      </c>
      <c r="E52" s="58" t="s">
        <v>1099</v>
      </c>
      <c r="F52" s="70" t="s">
        <v>606</v>
      </c>
      <c r="G52" s="70" t="s">
        <v>137</v>
      </c>
      <c r="H52" s="67">
        <v>76585.316428999999</v>
      </c>
      <c r="I52" s="69">
        <v>6944</v>
      </c>
      <c r="J52" s="135" t="s">
        <v>3885</v>
      </c>
      <c r="K52" s="67">
        <v>5318.0843728469999</v>
      </c>
      <c r="L52" s="68">
        <v>4.4325085104274789E-3</v>
      </c>
      <c r="M52" s="68">
        <f t="shared" si="0"/>
        <v>4.9353028502754426E-4</v>
      </c>
      <c r="N52" s="68">
        <f>K52/'סכום נכסי הקרן'!$C$41</f>
        <v>8.4865377412156873E-5</v>
      </c>
    </row>
    <row r="53" spans="1:14">
      <c r="A53" s="61" t="s">
        <v>1100</v>
      </c>
      <c r="B53" s="58" t="s">
        <v>1101</v>
      </c>
      <c r="C53" s="70" t="s">
        <v>125</v>
      </c>
      <c r="D53" s="70" t="s">
        <v>27</v>
      </c>
      <c r="E53" s="58" t="s">
        <v>1102</v>
      </c>
      <c r="F53" s="70" t="s">
        <v>321</v>
      </c>
      <c r="G53" s="70" t="s">
        <v>137</v>
      </c>
      <c r="H53" s="67">
        <v>1040101.594845</v>
      </c>
      <c r="I53" s="69">
        <v>3024</v>
      </c>
      <c r="J53" s="135" t="s">
        <v>3885</v>
      </c>
      <c r="K53" s="67">
        <v>31452.672228110998</v>
      </c>
      <c r="L53" s="68">
        <v>5.787265127562901E-3</v>
      </c>
      <c r="M53" s="68">
        <f t="shared" si="0"/>
        <v>2.9188792808316232E-3</v>
      </c>
      <c r="N53" s="68">
        <f>K53/'סכום נכסי הקרן'!$C$41</f>
        <v>5.0191811790126673E-4</v>
      </c>
    </row>
    <row r="54" spans="1:14">
      <c r="A54" s="61" t="s">
        <v>1103</v>
      </c>
      <c r="B54" s="58" t="s">
        <v>1104</v>
      </c>
      <c r="C54" s="70" t="s">
        <v>125</v>
      </c>
      <c r="D54" s="70" t="s">
        <v>27</v>
      </c>
      <c r="E54" s="58" t="s">
        <v>1105</v>
      </c>
      <c r="F54" s="70" t="s">
        <v>134</v>
      </c>
      <c r="G54" s="70" t="s">
        <v>137</v>
      </c>
      <c r="H54" s="67">
        <v>499484.95020999998</v>
      </c>
      <c r="I54" s="69">
        <v>509.6</v>
      </c>
      <c r="J54" s="135" t="s">
        <v>3885</v>
      </c>
      <c r="K54" s="67">
        <v>2545.3753062709998</v>
      </c>
      <c r="L54" s="68">
        <v>2.5282480131142834E-3</v>
      </c>
      <c r="M54" s="68">
        <f t="shared" si="0"/>
        <v>2.3621659837139638E-4</v>
      </c>
      <c r="N54" s="68">
        <f>K54/'סכום נכסי הקרן'!$C$41</f>
        <v>4.061880573486107E-5</v>
      </c>
    </row>
    <row r="55" spans="1:14">
      <c r="A55" s="61" t="s">
        <v>1106</v>
      </c>
      <c r="B55" s="58" t="s">
        <v>1107</v>
      </c>
      <c r="C55" s="70" t="s">
        <v>125</v>
      </c>
      <c r="D55" s="70" t="s">
        <v>27</v>
      </c>
      <c r="E55" s="58" t="s">
        <v>1108</v>
      </c>
      <c r="F55" s="70" t="s">
        <v>577</v>
      </c>
      <c r="G55" s="70" t="s">
        <v>137</v>
      </c>
      <c r="H55" s="67">
        <v>252060.75758100004</v>
      </c>
      <c r="I55" s="69">
        <v>4150</v>
      </c>
      <c r="J55" s="135" t="s">
        <v>3885</v>
      </c>
      <c r="K55" s="67">
        <v>10460.521439610999</v>
      </c>
      <c r="L55" s="68">
        <v>4.4397323744026374E-3</v>
      </c>
      <c r="M55" s="68">
        <f t="shared" si="0"/>
        <v>9.7076010188687544E-4</v>
      </c>
      <c r="N55" s="68">
        <f>K55/'סכום נכסי הקרן'!$C$41</f>
        <v>1.6692779536051295E-4</v>
      </c>
    </row>
    <row r="56" spans="1:14">
      <c r="A56" s="61" t="s">
        <v>1109</v>
      </c>
      <c r="B56" s="58" t="s">
        <v>1110</v>
      </c>
      <c r="C56" s="70" t="s">
        <v>125</v>
      </c>
      <c r="D56" s="70" t="s">
        <v>27</v>
      </c>
      <c r="E56" s="58" t="s">
        <v>1111</v>
      </c>
      <c r="F56" s="70" t="s">
        <v>1112</v>
      </c>
      <c r="G56" s="70" t="s">
        <v>137</v>
      </c>
      <c r="H56" s="67">
        <v>473550.94073299994</v>
      </c>
      <c r="I56" s="69">
        <v>7405</v>
      </c>
      <c r="J56" s="135" t="s">
        <v>3885</v>
      </c>
      <c r="K56" s="67">
        <v>35066.447161278003</v>
      </c>
      <c r="L56" s="68">
        <v>2.0391799990707331E-2</v>
      </c>
      <c r="M56" s="68">
        <f t="shared" si="0"/>
        <v>3.2542457864661546E-3</v>
      </c>
      <c r="N56" s="68">
        <f>K56/'סכום נכסי הקרן'!$C$41</f>
        <v>5.5958632172888457E-4</v>
      </c>
    </row>
    <row r="57" spans="1:14">
      <c r="A57" s="61" t="s">
        <v>1113</v>
      </c>
      <c r="B57" s="58" t="s">
        <v>1114</v>
      </c>
      <c r="C57" s="70" t="s">
        <v>125</v>
      </c>
      <c r="D57" s="70" t="s">
        <v>27</v>
      </c>
      <c r="E57" s="58" t="s">
        <v>1115</v>
      </c>
      <c r="F57" s="70" t="s">
        <v>590</v>
      </c>
      <c r="G57" s="70" t="s">
        <v>137</v>
      </c>
      <c r="H57" s="67">
        <v>306001.07483599999</v>
      </c>
      <c r="I57" s="69">
        <v>19150</v>
      </c>
      <c r="J57" s="135" t="s">
        <v>3885</v>
      </c>
      <c r="K57" s="67">
        <v>58599.205831004998</v>
      </c>
      <c r="L57" s="68">
        <v>2.4202175312032961E-2</v>
      </c>
      <c r="M57" s="68">
        <f t="shared" si="0"/>
        <v>5.4381391359312426E-3</v>
      </c>
      <c r="N57" s="68">
        <f>K57/'סכום נכסי הקרן'!$C$41</f>
        <v>9.351193719851831E-4</v>
      </c>
    </row>
    <row r="58" spans="1:14">
      <c r="A58" s="61" t="s">
        <v>1116</v>
      </c>
      <c r="B58" s="58" t="s">
        <v>1117</v>
      </c>
      <c r="C58" s="70" t="s">
        <v>125</v>
      </c>
      <c r="D58" s="70" t="s">
        <v>27</v>
      </c>
      <c r="E58" s="58" t="s">
        <v>1118</v>
      </c>
      <c r="F58" s="70" t="s">
        <v>527</v>
      </c>
      <c r="G58" s="70" t="s">
        <v>137</v>
      </c>
      <c r="H58" s="67">
        <v>237525.62739800001</v>
      </c>
      <c r="I58" s="69">
        <v>11060</v>
      </c>
      <c r="J58" s="135" t="s">
        <v>3885</v>
      </c>
      <c r="K58" s="67">
        <v>26270.334389682997</v>
      </c>
      <c r="L58" s="68">
        <v>6.5378157908897562E-3</v>
      </c>
      <c r="M58" s="68">
        <f t="shared" si="0"/>
        <v>2.4379465819133503E-3</v>
      </c>
      <c r="N58" s="68">
        <f>K58/'סכום נכסי הקרן'!$C$41</f>
        <v>4.1921896803801456E-4</v>
      </c>
    </row>
    <row r="59" spans="1:14">
      <c r="A59" s="61" t="s">
        <v>1119</v>
      </c>
      <c r="B59" s="58" t="s">
        <v>1120</v>
      </c>
      <c r="C59" s="70" t="s">
        <v>125</v>
      </c>
      <c r="D59" s="70" t="s">
        <v>27</v>
      </c>
      <c r="E59" s="58" t="s">
        <v>767</v>
      </c>
      <c r="F59" s="70" t="s">
        <v>590</v>
      </c>
      <c r="G59" s="70" t="s">
        <v>137</v>
      </c>
      <c r="H59" s="67">
        <v>153787.21325500001</v>
      </c>
      <c r="I59" s="69">
        <v>3946</v>
      </c>
      <c r="J59" s="135" t="s">
        <v>3885</v>
      </c>
      <c r="K59" s="67">
        <v>6068.4434350300007</v>
      </c>
      <c r="L59" s="68">
        <v>2.5170197869589499E-3</v>
      </c>
      <c r="M59" s="68">
        <f t="shared" si="0"/>
        <v>5.6316530693937715E-4</v>
      </c>
      <c r="N59" s="68">
        <f>K59/'סכום נכסי הקרן'!$C$41</f>
        <v>9.6839520833409522E-5</v>
      </c>
    </row>
    <row r="60" spans="1:14">
      <c r="A60" s="61" t="s">
        <v>1121</v>
      </c>
      <c r="B60" s="58" t="s">
        <v>1122</v>
      </c>
      <c r="C60" s="70" t="s">
        <v>125</v>
      </c>
      <c r="D60" s="70" t="s">
        <v>27</v>
      </c>
      <c r="E60" s="58" t="s">
        <v>1123</v>
      </c>
      <c r="F60" s="70" t="s">
        <v>1124</v>
      </c>
      <c r="G60" s="70" t="s">
        <v>137</v>
      </c>
      <c r="H60" s="67">
        <v>548432.06284200004</v>
      </c>
      <c r="I60" s="69">
        <v>5575</v>
      </c>
      <c r="J60" s="135" t="s">
        <v>3885</v>
      </c>
      <c r="K60" s="67">
        <v>30575.087503422998</v>
      </c>
      <c r="L60" s="68">
        <v>2.2176139046210044E-2</v>
      </c>
      <c r="M60" s="68">
        <f t="shared" si="0"/>
        <v>2.8374374290395612E-3</v>
      </c>
      <c r="N60" s="68">
        <f>K60/'סכום נכסי הקרן'!$C$41</f>
        <v>4.8791372202292146E-4</v>
      </c>
    </row>
    <row r="61" spans="1:14">
      <c r="A61" s="61" t="s">
        <v>1125</v>
      </c>
      <c r="B61" s="58" t="s">
        <v>1126</v>
      </c>
      <c r="C61" s="70" t="s">
        <v>125</v>
      </c>
      <c r="D61" s="70" t="s">
        <v>27</v>
      </c>
      <c r="E61" s="58" t="s">
        <v>1127</v>
      </c>
      <c r="F61" s="70" t="s">
        <v>304</v>
      </c>
      <c r="G61" s="70" t="s">
        <v>137</v>
      </c>
      <c r="H61" s="67">
        <v>246001.37230500003</v>
      </c>
      <c r="I61" s="69">
        <v>8280</v>
      </c>
      <c r="J61" s="135" t="s">
        <v>3885</v>
      </c>
      <c r="K61" s="67">
        <v>20368.913626866</v>
      </c>
      <c r="L61" s="68">
        <v>1.9689855475266041E-2</v>
      </c>
      <c r="M61" s="68">
        <f t="shared" si="0"/>
        <v>1.8902813575684164E-3</v>
      </c>
      <c r="N61" s="68">
        <f>K61/'סכום נכסי הקרן'!$C$41</f>
        <v>3.2504477575526046E-4</v>
      </c>
    </row>
    <row r="62" spans="1:14">
      <c r="A62" s="61" t="s">
        <v>1128</v>
      </c>
      <c r="B62" s="58" t="s">
        <v>1129</v>
      </c>
      <c r="C62" s="70" t="s">
        <v>125</v>
      </c>
      <c r="D62" s="70" t="s">
        <v>27</v>
      </c>
      <c r="E62" s="58" t="s">
        <v>1130</v>
      </c>
      <c r="F62" s="70" t="s">
        <v>304</v>
      </c>
      <c r="G62" s="70" t="s">
        <v>137</v>
      </c>
      <c r="H62" s="67">
        <v>22978751.626009997</v>
      </c>
      <c r="I62" s="69">
        <v>124</v>
      </c>
      <c r="J62" s="135" t="s">
        <v>3885</v>
      </c>
      <c r="K62" s="67">
        <v>28493.652015256001</v>
      </c>
      <c r="L62" s="68">
        <v>7.3038022413379729E-3</v>
      </c>
      <c r="M62" s="68">
        <f t="shared" si="0"/>
        <v>2.6442754974638927E-3</v>
      </c>
      <c r="N62" s="68">
        <f>K62/'סכום נכסי הקרן'!$C$41</f>
        <v>4.5469841442753159E-4</v>
      </c>
    </row>
    <row r="63" spans="1:14">
      <c r="A63" s="61" t="s">
        <v>1131</v>
      </c>
      <c r="B63" s="58" t="s">
        <v>1132</v>
      </c>
      <c r="C63" s="70" t="s">
        <v>125</v>
      </c>
      <c r="D63" s="70" t="s">
        <v>27</v>
      </c>
      <c r="E63" s="58" t="s">
        <v>596</v>
      </c>
      <c r="F63" s="70" t="s">
        <v>577</v>
      </c>
      <c r="G63" s="70" t="s">
        <v>137</v>
      </c>
      <c r="H63" s="67">
        <v>4417526.1367429998</v>
      </c>
      <c r="I63" s="69">
        <v>1210</v>
      </c>
      <c r="J63" s="135" t="s">
        <v>3885</v>
      </c>
      <c r="K63" s="67">
        <v>53452.066254594996</v>
      </c>
      <c r="L63" s="68">
        <v>2.3730877681884886E-2</v>
      </c>
      <c r="M63" s="68">
        <f t="shared" si="0"/>
        <v>4.9604729155169423E-3</v>
      </c>
      <c r="N63" s="68">
        <f>K63/'סכום נכסי הקרן'!$C$41</f>
        <v>8.5298191192994914E-4</v>
      </c>
    </row>
    <row r="64" spans="1:14">
      <c r="A64" s="61" t="s">
        <v>1133</v>
      </c>
      <c r="B64" s="58" t="s">
        <v>1134</v>
      </c>
      <c r="C64" s="70" t="s">
        <v>125</v>
      </c>
      <c r="D64" s="70" t="s">
        <v>27</v>
      </c>
      <c r="E64" s="58" t="s">
        <v>1135</v>
      </c>
      <c r="F64" s="70" t="s">
        <v>641</v>
      </c>
      <c r="G64" s="70" t="s">
        <v>137</v>
      </c>
      <c r="H64" s="67">
        <v>2241952.8633639999</v>
      </c>
      <c r="I64" s="69">
        <v>865.1</v>
      </c>
      <c r="J64" s="135" t="s">
        <v>3885</v>
      </c>
      <c r="K64" s="67">
        <v>19395.134220713</v>
      </c>
      <c r="L64" s="68">
        <v>1.2614881254216993E-2</v>
      </c>
      <c r="M64" s="68">
        <f t="shared" si="0"/>
        <v>1.7999124212787947E-3</v>
      </c>
      <c r="N64" s="68">
        <f>K64/'סכום נכסי הקרן'!$C$41</f>
        <v>3.0950531623835187E-4</v>
      </c>
    </row>
    <row r="65" spans="1:14">
      <c r="A65" s="61" t="s">
        <v>1136</v>
      </c>
      <c r="B65" s="58" t="s">
        <v>1137</v>
      </c>
      <c r="C65" s="70" t="s">
        <v>125</v>
      </c>
      <c r="D65" s="70" t="s">
        <v>27</v>
      </c>
      <c r="E65" s="58" t="s">
        <v>1138</v>
      </c>
      <c r="F65" s="70" t="s">
        <v>158</v>
      </c>
      <c r="G65" s="70" t="s">
        <v>137</v>
      </c>
      <c r="H65" s="67">
        <v>225110.66149299999</v>
      </c>
      <c r="I65" s="69">
        <v>16440</v>
      </c>
      <c r="J65" s="135" t="s">
        <v>3885</v>
      </c>
      <c r="K65" s="67">
        <v>37008.192749431997</v>
      </c>
      <c r="L65" s="68">
        <v>8.7514922314843955E-3</v>
      </c>
      <c r="M65" s="68">
        <f t="shared" si="0"/>
        <v>3.4344441786664636E-3</v>
      </c>
      <c r="N65" s="68">
        <f>K65/'סכום נכסי הקרן'!$C$41</f>
        <v>5.905724740017681E-4</v>
      </c>
    </row>
    <row r="66" spans="1:14">
      <c r="A66" s="61" t="s">
        <v>1139</v>
      </c>
      <c r="B66" s="58" t="s">
        <v>1140</v>
      </c>
      <c r="C66" s="70" t="s">
        <v>125</v>
      </c>
      <c r="D66" s="70" t="s">
        <v>27</v>
      </c>
      <c r="E66" s="58" t="s">
        <v>710</v>
      </c>
      <c r="F66" s="70" t="s">
        <v>590</v>
      </c>
      <c r="G66" s="70" t="s">
        <v>137</v>
      </c>
      <c r="H66" s="67">
        <v>238088.00903099999</v>
      </c>
      <c r="I66" s="69">
        <v>26000</v>
      </c>
      <c r="J66" s="135" t="s">
        <v>3885</v>
      </c>
      <c r="K66" s="67">
        <v>61902.882348114996</v>
      </c>
      <c r="L66" s="68">
        <v>1.2726622341526729E-2</v>
      </c>
      <c r="M66" s="68">
        <f t="shared" si="0"/>
        <v>5.7447278056133007E-3</v>
      </c>
      <c r="N66" s="68">
        <f>K66/'סכום נכסי הקרן'!$C$41</f>
        <v>9.8783906103406638E-4</v>
      </c>
    </row>
    <row r="67" spans="1:14">
      <c r="A67" s="61" t="s">
        <v>1141</v>
      </c>
      <c r="B67" s="58" t="s">
        <v>1142</v>
      </c>
      <c r="C67" s="70" t="s">
        <v>125</v>
      </c>
      <c r="D67" s="70" t="s">
        <v>27</v>
      </c>
      <c r="E67" s="58" t="s">
        <v>1143</v>
      </c>
      <c r="F67" s="70" t="s">
        <v>133</v>
      </c>
      <c r="G67" s="70" t="s">
        <v>137</v>
      </c>
      <c r="H67" s="67">
        <v>138465.41471099999</v>
      </c>
      <c r="I67" s="69">
        <v>30260</v>
      </c>
      <c r="J67" s="135" t="s">
        <v>3885</v>
      </c>
      <c r="K67" s="67">
        <v>41899.634491595003</v>
      </c>
      <c r="L67" s="68">
        <v>2.3700391712307735E-2</v>
      </c>
      <c r="M67" s="68">
        <f t="shared" si="0"/>
        <v>3.8883810604374795E-3</v>
      </c>
      <c r="N67" s="68">
        <f>K67/'סכום נכסי הקרן'!$C$41</f>
        <v>6.6862953749209642E-4</v>
      </c>
    </row>
    <row r="68" spans="1:14">
      <c r="A68" s="61" t="s">
        <v>1144</v>
      </c>
      <c r="B68" s="58" t="s">
        <v>1145</v>
      </c>
      <c r="C68" s="70" t="s">
        <v>125</v>
      </c>
      <c r="D68" s="70" t="s">
        <v>27</v>
      </c>
      <c r="E68" s="58" t="s">
        <v>1146</v>
      </c>
      <c r="F68" s="70" t="s">
        <v>590</v>
      </c>
      <c r="G68" s="70" t="s">
        <v>137</v>
      </c>
      <c r="H68" s="67">
        <v>185542.34977900001</v>
      </c>
      <c r="I68" s="69">
        <v>10140</v>
      </c>
      <c r="J68" s="67">
        <v>237.17878472500001</v>
      </c>
      <c r="K68" s="67">
        <v>19051.173052287002</v>
      </c>
      <c r="L68" s="68">
        <v>5.9294696623776403E-3</v>
      </c>
      <c r="M68" s="68">
        <f t="shared" si="0"/>
        <v>1.7679920451451584E-3</v>
      </c>
      <c r="N68" s="68">
        <f>K68/'סכום נכסי הקרן'!$C$41</f>
        <v>3.0401642356063529E-4</v>
      </c>
    </row>
    <row r="69" spans="1:14">
      <c r="A69" s="61" t="s">
        <v>1147</v>
      </c>
      <c r="B69" s="58" t="s">
        <v>1148</v>
      </c>
      <c r="C69" s="70" t="s">
        <v>125</v>
      </c>
      <c r="D69" s="70" t="s">
        <v>27</v>
      </c>
      <c r="E69" s="58" t="s">
        <v>599</v>
      </c>
      <c r="F69" s="70" t="s">
        <v>321</v>
      </c>
      <c r="G69" s="70" t="s">
        <v>137</v>
      </c>
      <c r="H69" s="67">
        <v>269817.22625000001</v>
      </c>
      <c r="I69" s="69">
        <v>3447</v>
      </c>
      <c r="J69" s="135" t="s">
        <v>3885</v>
      </c>
      <c r="K69" s="67">
        <v>9300.5997888370002</v>
      </c>
      <c r="L69" s="68">
        <v>7.3201054139114255E-3</v>
      </c>
      <c r="M69" s="68">
        <f t="shared" si="0"/>
        <v>8.6311674334240568E-4</v>
      </c>
      <c r="N69" s="68">
        <f>K69/'סכום נכסי הקרן'!$C$41</f>
        <v>1.4841789936035423E-4</v>
      </c>
    </row>
    <row r="70" spans="1:14">
      <c r="A70" s="61" t="s">
        <v>1149</v>
      </c>
      <c r="B70" s="58" t="s">
        <v>1150</v>
      </c>
      <c r="C70" s="70" t="s">
        <v>125</v>
      </c>
      <c r="D70" s="70" t="s">
        <v>27</v>
      </c>
      <c r="E70" s="58" t="s">
        <v>1151</v>
      </c>
      <c r="F70" s="70" t="s">
        <v>1152</v>
      </c>
      <c r="G70" s="70" t="s">
        <v>137</v>
      </c>
      <c r="H70" s="67">
        <v>2096411.976766</v>
      </c>
      <c r="I70" s="69">
        <v>4651</v>
      </c>
      <c r="J70" s="135" t="s">
        <v>3885</v>
      </c>
      <c r="K70" s="67">
        <v>97504.121039396006</v>
      </c>
      <c r="L70" s="68">
        <v>2.9312358656359581E-2</v>
      </c>
      <c r="M70" s="68">
        <f t="shared" si="0"/>
        <v>9.0486034583486512E-3</v>
      </c>
      <c r="N70" s="68">
        <f>K70/'סכום נכסי הקרן'!$C$41</f>
        <v>1.5559595243539077E-3</v>
      </c>
    </row>
    <row r="71" spans="1:14">
      <c r="A71" s="61" t="s">
        <v>1153</v>
      </c>
      <c r="B71" s="58" t="s">
        <v>1154</v>
      </c>
      <c r="C71" s="70" t="s">
        <v>125</v>
      </c>
      <c r="D71" s="70" t="s">
        <v>27</v>
      </c>
      <c r="E71" s="58" t="s">
        <v>1155</v>
      </c>
      <c r="F71" s="70" t="s">
        <v>160</v>
      </c>
      <c r="G71" s="70" t="s">
        <v>137</v>
      </c>
      <c r="H71" s="67">
        <v>991956.73455599998</v>
      </c>
      <c r="I71" s="69">
        <v>1990</v>
      </c>
      <c r="J71" s="135" t="s">
        <v>3885</v>
      </c>
      <c r="K71" s="67">
        <v>19739.939017664998</v>
      </c>
      <c r="L71" s="68">
        <v>6.8332905055346902E-3</v>
      </c>
      <c r="M71" s="68">
        <f t="shared" si="0"/>
        <v>1.8319110880520117E-3</v>
      </c>
      <c r="N71" s="68">
        <f>K71/'סכום נכסי הקרן'!$C$41</f>
        <v>3.150076714428422E-4</v>
      </c>
    </row>
    <row r="72" spans="1:14">
      <c r="A72" s="61" t="s">
        <v>1156</v>
      </c>
      <c r="B72" s="58" t="s">
        <v>1157</v>
      </c>
      <c r="C72" s="70" t="s">
        <v>125</v>
      </c>
      <c r="D72" s="70" t="s">
        <v>27</v>
      </c>
      <c r="E72" s="58" t="s">
        <v>1158</v>
      </c>
      <c r="F72" s="70" t="s">
        <v>1152</v>
      </c>
      <c r="G72" s="70" t="s">
        <v>137</v>
      </c>
      <c r="H72" s="67">
        <v>501495.191712</v>
      </c>
      <c r="I72" s="69">
        <v>19210</v>
      </c>
      <c r="J72" s="135" t="s">
        <v>3885</v>
      </c>
      <c r="K72" s="67">
        <v>96337.226327896991</v>
      </c>
      <c r="L72" s="68">
        <v>2.1868148743035973E-2</v>
      </c>
      <c r="M72" s="68">
        <f t="shared" si="0"/>
        <v>8.940312983962112E-3</v>
      </c>
      <c r="N72" s="68">
        <f>K72/'סכום נכסי הקרן'!$C$41</f>
        <v>1.5373383530544761E-3</v>
      </c>
    </row>
    <row r="73" spans="1:14">
      <c r="A73" s="61" t="s">
        <v>1159</v>
      </c>
      <c r="B73" s="58" t="s">
        <v>1160</v>
      </c>
      <c r="C73" s="70" t="s">
        <v>125</v>
      </c>
      <c r="D73" s="70" t="s">
        <v>27</v>
      </c>
      <c r="E73" s="58" t="s">
        <v>1161</v>
      </c>
      <c r="F73" s="70" t="s">
        <v>1112</v>
      </c>
      <c r="G73" s="70" t="s">
        <v>137</v>
      </c>
      <c r="H73" s="67">
        <v>255880.36596900001</v>
      </c>
      <c r="I73" s="69">
        <v>15690</v>
      </c>
      <c r="J73" s="135" t="s">
        <v>3885</v>
      </c>
      <c r="K73" s="67">
        <v>40147.629420538004</v>
      </c>
      <c r="L73" s="68">
        <v>1.766170890448969E-2</v>
      </c>
      <c r="M73" s="68">
        <f t="shared" si="0"/>
        <v>3.7257910183344863E-3</v>
      </c>
      <c r="N73" s="68">
        <f>K73/'סכום נכסי הקרן'!$C$41</f>
        <v>6.4067124251986616E-4</v>
      </c>
    </row>
    <row r="74" spans="1:14">
      <c r="A74" s="61" t="s">
        <v>1162</v>
      </c>
      <c r="B74" s="58" t="s">
        <v>1163</v>
      </c>
      <c r="C74" s="70" t="s">
        <v>125</v>
      </c>
      <c r="D74" s="70" t="s">
        <v>27</v>
      </c>
      <c r="E74" s="58" t="s">
        <v>1164</v>
      </c>
      <c r="F74" s="70" t="s">
        <v>134</v>
      </c>
      <c r="G74" s="70" t="s">
        <v>137</v>
      </c>
      <c r="H74" s="67">
        <v>988386.68920200004</v>
      </c>
      <c r="I74" s="69">
        <v>1320</v>
      </c>
      <c r="J74" s="135" t="s">
        <v>3885</v>
      </c>
      <c r="K74" s="67">
        <v>13046.704296964997</v>
      </c>
      <c r="L74" s="68">
        <v>4.9335444962839642E-3</v>
      </c>
      <c r="M74" s="68">
        <f t="shared" ref="M74:M137" si="1">IFERROR(K74/$K$9,0)</f>
        <v>1.2107637335028172E-3</v>
      </c>
      <c r="N74" s="68">
        <f>K74/'סכום נכסי הקרן'!$C$41</f>
        <v>2.0819780329171502E-4</v>
      </c>
    </row>
    <row r="75" spans="1:14">
      <c r="A75" s="61" t="s">
        <v>1165</v>
      </c>
      <c r="B75" s="58" t="s">
        <v>1166</v>
      </c>
      <c r="C75" s="70" t="s">
        <v>125</v>
      </c>
      <c r="D75" s="70" t="s">
        <v>27</v>
      </c>
      <c r="E75" s="58" t="s">
        <v>1167</v>
      </c>
      <c r="F75" s="70" t="s">
        <v>590</v>
      </c>
      <c r="G75" s="70" t="s">
        <v>137</v>
      </c>
      <c r="H75" s="67">
        <v>3747796.2113370001</v>
      </c>
      <c r="I75" s="69">
        <v>1082</v>
      </c>
      <c r="J75" s="135" t="s">
        <v>3885</v>
      </c>
      <c r="K75" s="67">
        <v>40551.155006669003</v>
      </c>
      <c r="L75" s="68">
        <v>1.1618709107215512E-2</v>
      </c>
      <c r="M75" s="68">
        <f t="shared" si="1"/>
        <v>3.7632391074539384E-3</v>
      </c>
      <c r="N75" s="68">
        <f>K75/'סכום נכסי הקרן'!$C$41</f>
        <v>6.471106573093942E-4</v>
      </c>
    </row>
    <row r="76" spans="1:14">
      <c r="A76" s="61" t="s">
        <v>1168</v>
      </c>
      <c r="B76" s="58" t="s">
        <v>1169</v>
      </c>
      <c r="C76" s="70" t="s">
        <v>125</v>
      </c>
      <c r="D76" s="70" t="s">
        <v>27</v>
      </c>
      <c r="E76" s="58" t="s">
        <v>1170</v>
      </c>
      <c r="F76" s="70" t="s">
        <v>131</v>
      </c>
      <c r="G76" s="70" t="s">
        <v>137</v>
      </c>
      <c r="H76" s="67">
        <v>75933426.318038002</v>
      </c>
      <c r="I76" s="69">
        <v>150.69999999999999</v>
      </c>
      <c r="J76" s="135" t="s">
        <v>3885</v>
      </c>
      <c r="K76" s="67">
        <v>114431.67346129801</v>
      </c>
      <c r="L76" s="68">
        <v>2.9312752718137446E-2</v>
      </c>
      <c r="M76" s="68">
        <f t="shared" si="1"/>
        <v>1.0619518695093495E-2</v>
      </c>
      <c r="N76" s="68">
        <f>K76/'סכום נכסי הקרן'!$C$41</f>
        <v>1.8260874546822731E-3</v>
      </c>
    </row>
    <row r="77" spans="1:14">
      <c r="A77" s="61" t="s">
        <v>1171</v>
      </c>
      <c r="B77" s="58" t="s">
        <v>1172</v>
      </c>
      <c r="C77" s="70" t="s">
        <v>125</v>
      </c>
      <c r="D77" s="70" t="s">
        <v>27</v>
      </c>
      <c r="E77" s="58" t="s">
        <v>367</v>
      </c>
      <c r="F77" s="70" t="s">
        <v>321</v>
      </c>
      <c r="G77" s="70" t="s">
        <v>137</v>
      </c>
      <c r="H77" s="67">
        <v>54480.884303999999</v>
      </c>
      <c r="I77" s="69">
        <v>76070</v>
      </c>
      <c r="J77" s="135" t="s">
        <v>3885</v>
      </c>
      <c r="K77" s="67">
        <v>41443.608689731998</v>
      </c>
      <c r="L77" s="68">
        <v>1.0395726583090044E-2</v>
      </c>
      <c r="M77" s="68">
        <f t="shared" si="1"/>
        <v>3.8460608322886964E-3</v>
      </c>
      <c r="N77" s="68">
        <f>K77/'סכום נכסי הקרן'!$C$41</f>
        <v>6.6135233031155917E-4</v>
      </c>
    </row>
    <row r="78" spans="1:14">
      <c r="A78" s="61" t="s">
        <v>1173</v>
      </c>
      <c r="B78" s="58" t="s">
        <v>1174</v>
      </c>
      <c r="C78" s="70" t="s">
        <v>125</v>
      </c>
      <c r="D78" s="70" t="s">
        <v>27</v>
      </c>
      <c r="E78" s="58" t="s">
        <v>675</v>
      </c>
      <c r="F78" s="70" t="s">
        <v>364</v>
      </c>
      <c r="G78" s="70" t="s">
        <v>137</v>
      </c>
      <c r="H78" s="67">
        <v>689349.33915600006</v>
      </c>
      <c r="I78" s="69">
        <v>5850</v>
      </c>
      <c r="J78" s="135" t="s">
        <v>3885</v>
      </c>
      <c r="K78" s="67">
        <v>40326.936340621003</v>
      </c>
      <c r="L78" s="68">
        <v>8.7224786196071873E-3</v>
      </c>
      <c r="M78" s="68">
        <f t="shared" si="1"/>
        <v>3.7424311069776455E-3</v>
      </c>
      <c r="N78" s="68">
        <f>K78/'סכום נכסי הקרן'!$C$41</f>
        <v>6.435326016820392E-4</v>
      </c>
    </row>
    <row r="79" spans="1:14">
      <c r="A79" s="61" t="s">
        <v>1175</v>
      </c>
      <c r="B79" s="58" t="s">
        <v>1176</v>
      </c>
      <c r="C79" s="70" t="s">
        <v>125</v>
      </c>
      <c r="D79" s="70" t="s">
        <v>27</v>
      </c>
      <c r="E79" s="58" t="s">
        <v>1177</v>
      </c>
      <c r="F79" s="70" t="s">
        <v>321</v>
      </c>
      <c r="G79" s="70" t="s">
        <v>137</v>
      </c>
      <c r="H79" s="67">
        <v>1848955.1357809999</v>
      </c>
      <c r="I79" s="69">
        <v>884</v>
      </c>
      <c r="J79" s="135" t="s">
        <v>3885</v>
      </c>
      <c r="K79" s="67">
        <v>16344.763400307</v>
      </c>
      <c r="L79" s="68">
        <v>1.2293878539058164E-2</v>
      </c>
      <c r="M79" s="68">
        <f t="shared" si="1"/>
        <v>1.5168310944534468E-3</v>
      </c>
      <c r="N79" s="68">
        <f>K79/'סכום נכסי הקרן'!$C$41</f>
        <v>2.6082785029920186E-4</v>
      </c>
    </row>
    <row r="80" spans="1:14">
      <c r="A80" s="61" t="s">
        <v>1178</v>
      </c>
      <c r="B80" s="58" t="s">
        <v>1179</v>
      </c>
      <c r="C80" s="70" t="s">
        <v>125</v>
      </c>
      <c r="D80" s="70" t="s">
        <v>27</v>
      </c>
      <c r="E80" s="58" t="s">
        <v>488</v>
      </c>
      <c r="F80" s="70" t="s">
        <v>321</v>
      </c>
      <c r="G80" s="70" t="s">
        <v>137</v>
      </c>
      <c r="H80" s="67">
        <v>718696.22829200001</v>
      </c>
      <c r="I80" s="69">
        <v>8550</v>
      </c>
      <c r="J80" s="135" t="s">
        <v>3885</v>
      </c>
      <c r="K80" s="67">
        <v>61448.527519001</v>
      </c>
      <c r="L80" s="68">
        <v>1.9635949935305121E-2</v>
      </c>
      <c r="M80" s="68">
        <f t="shared" si="1"/>
        <v>5.7025626475234476E-3</v>
      </c>
      <c r="N80" s="68">
        <f>K80/'סכום נכסי הקרן'!$C$41</f>
        <v>9.8058851904404658E-4</v>
      </c>
    </row>
    <row r="81" spans="1:14">
      <c r="A81" s="61" t="s">
        <v>1180</v>
      </c>
      <c r="B81" s="58" t="s">
        <v>1181</v>
      </c>
      <c r="C81" s="70" t="s">
        <v>125</v>
      </c>
      <c r="D81" s="70" t="s">
        <v>27</v>
      </c>
      <c r="E81" s="58" t="s">
        <v>1182</v>
      </c>
      <c r="F81" s="70" t="s">
        <v>1152</v>
      </c>
      <c r="G81" s="70" t="s">
        <v>137</v>
      </c>
      <c r="H81" s="67">
        <v>1409264.0290039999</v>
      </c>
      <c r="I81" s="69">
        <v>6799</v>
      </c>
      <c r="J81" s="135" t="s">
        <v>3885</v>
      </c>
      <c r="K81" s="67">
        <v>95815.861331976979</v>
      </c>
      <c r="L81" s="68">
        <v>2.2185421474638201E-2</v>
      </c>
      <c r="M81" s="68">
        <f t="shared" si="1"/>
        <v>8.8919291304915739E-3</v>
      </c>
      <c r="N81" s="68">
        <f>K81/'סכום נכסי הקרן'!$C$41</f>
        <v>1.5290184705467542E-3</v>
      </c>
    </row>
    <row r="82" spans="1:14">
      <c r="A82" s="61" t="s">
        <v>1183</v>
      </c>
      <c r="B82" s="58" t="s">
        <v>1184</v>
      </c>
      <c r="C82" s="70" t="s">
        <v>125</v>
      </c>
      <c r="D82" s="70" t="s">
        <v>27</v>
      </c>
      <c r="E82" s="58" t="s">
        <v>1185</v>
      </c>
      <c r="F82" s="70" t="s">
        <v>1186</v>
      </c>
      <c r="G82" s="70" t="s">
        <v>137</v>
      </c>
      <c r="H82" s="67">
        <v>1360322.5563139999</v>
      </c>
      <c r="I82" s="69">
        <v>4109</v>
      </c>
      <c r="J82" s="135" t="s">
        <v>3885</v>
      </c>
      <c r="K82" s="67">
        <v>55895.653839750004</v>
      </c>
      <c r="L82" s="68">
        <v>1.2399182714938109E-2</v>
      </c>
      <c r="M82" s="68">
        <f t="shared" si="1"/>
        <v>5.187243382632661E-3</v>
      </c>
      <c r="N82" s="68">
        <f>K82/'סכום נכסי הקרן'!$C$41</f>
        <v>8.9197640094419988E-4</v>
      </c>
    </row>
    <row r="83" spans="1:14">
      <c r="A83" s="61" t="s">
        <v>1187</v>
      </c>
      <c r="B83" s="58" t="s">
        <v>1188</v>
      </c>
      <c r="C83" s="70" t="s">
        <v>125</v>
      </c>
      <c r="D83" s="70" t="s">
        <v>27</v>
      </c>
      <c r="E83" s="58" t="s">
        <v>551</v>
      </c>
      <c r="F83" s="70" t="s">
        <v>552</v>
      </c>
      <c r="G83" s="70" t="s">
        <v>137</v>
      </c>
      <c r="H83" s="67">
        <v>51360.847932999997</v>
      </c>
      <c r="I83" s="69">
        <v>41750</v>
      </c>
      <c r="J83" s="135" t="s">
        <v>3885</v>
      </c>
      <c r="K83" s="67">
        <v>21443.154012188999</v>
      </c>
      <c r="L83" s="68">
        <v>1.7370158159510613E-2</v>
      </c>
      <c r="M83" s="68">
        <f t="shared" si="1"/>
        <v>1.9899733004536202E-3</v>
      </c>
      <c r="N83" s="68">
        <f>K83/'סכום נכסי הקרן'!$C$41</f>
        <v>3.4218737999773736E-4</v>
      </c>
    </row>
    <row r="84" spans="1:14">
      <c r="A84" s="61" t="s">
        <v>1189</v>
      </c>
      <c r="B84" s="58" t="s">
        <v>1190</v>
      </c>
      <c r="C84" s="70" t="s">
        <v>125</v>
      </c>
      <c r="D84" s="70" t="s">
        <v>27</v>
      </c>
      <c r="E84" s="58" t="s">
        <v>1191</v>
      </c>
      <c r="F84" s="70" t="s">
        <v>364</v>
      </c>
      <c r="G84" s="70" t="s">
        <v>137</v>
      </c>
      <c r="H84" s="67">
        <v>631553.77945300005</v>
      </c>
      <c r="I84" s="69">
        <v>9332</v>
      </c>
      <c r="J84" s="135" t="s">
        <v>3885</v>
      </c>
      <c r="K84" s="67">
        <v>58936.598698565002</v>
      </c>
      <c r="L84" s="68">
        <v>1.0205608606514132E-2</v>
      </c>
      <c r="M84" s="68">
        <f t="shared" si="1"/>
        <v>5.4694499588552516E-3</v>
      </c>
      <c r="N84" s="68">
        <f>K84/'סכום נכסי הקרן'!$C$41</f>
        <v>9.4050344847480089E-4</v>
      </c>
    </row>
    <row r="85" spans="1:14">
      <c r="A85" s="61" t="s">
        <v>1192</v>
      </c>
      <c r="B85" s="58" t="s">
        <v>1193</v>
      </c>
      <c r="C85" s="70" t="s">
        <v>125</v>
      </c>
      <c r="D85" s="70" t="s">
        <v>27</v>
      </c>
      <c r="E85" s="58" t="s">
        <v>561</v>
      </c>
      <c r="F85" s="70" t="s">
        <v>321</v>
      </c>
      <c r="G85" s="70" t="s">
        <v>137</v>
      </c>
      <c r="H85" s="67">
        <v>23288323.060222</v>
      </c>
      <c r="I85" s="69">
        <v>169</v>
      </c>
      <c r="J85" s="135" t="s">
        <v>3885</v>
      </c>
      <c r="K85" s="67">
        <v>39357.265971776003</v>
      </c>
      <c r="L85" s="68">
        <v>3.3751978234760199E-2</v>
      </c>
      <c r="M85" s="68">
        <f t="shared" si="1"/>
        <v>3.6524434986647219E-3</v>
      </c>
      <c r="N85" s="68">
        <f>K85/'סכום נכסי הקרן'!$C$41</f>
        <v>6.2805871370884747E-4</v>
      </c>
    </row>
    <row r="86" spans="1:14">
      <c r="A86" s="61" t="s">
        <v>1194</v>
      </c>
      <c r="B86" s="58" t="s">
        <v>1195</v>
      </c>
      <c r="C86" s="70" t="s">
        <v>125</v>
      </c>
      <c r="D86" s="70" t="s">
        <v>27</v>
      </c>
      <c r="E86" s="58" t="s">
        <v>1196</v>
      </c>
      <c r="F86" s="70" t="s">
        <v>527</v>
      </c>
      <c r="G86" s="70" t="s">
        <v>137</v>
      </c>
      <c r="H86" s="67">
        <v>383361.47818199999</v>
      </c>
      <c r="I86" s="69">
        <v>7554</v>
      </c>
      <c r="J86" s="135" t="s">
        <v>3885</v>
      </c>
      <c r="K86" s="67">
        <v>28959.126061837003</v>
      </c>
      <c r="L86" s="68">
        <v>1.5334459127279999E-2</v>
      </c>
      <c r="M86" s="68">
        <f t="shared" si="1"/>
        <v>2.6874725441401312E-3</v>
      </c>
      <c r="N86" s="68">
        <f>K86/'סכום נכסי הקרן'!$C$41</f>
        <v>4.6212639560818991E-4</v>
      </c>
    </row>
    <row r="87" spans="1:14">
      <c r="A87" s="61" t="s">
        <v>1197</v>
      </c>
      <c r="B87" s="58" t="s">
        <v>1198</v>
      </c>
      <c r="C87" s="70" t="s">
        <v>125</v>
      </c>
      <c r="D87" s="70" t="s">
        <v>27</v>
      </c>
      <c r="E87" s="58" t="s">
        <v>637</v>
      </c>
      <c r="F87" s="70" t="s">
        <v>304</v>
      </c>
      <c r="G87" s="70" t="s">
        <v>137</v>
      </c>
      <c r="H87" s="67">
        <v>4581501.879981</v>
      </c>
      <c r="I87" s="69">
        <v>316</v>
      </c>
      <c r="J87" s="135" t="s">
        <v>3885</v>
      </c>
      <c r="K87" s="67">
        <v>14477.545940738</v>
      </c>
      <c r="L87" s="68">
        <v>6.4475674425600324E-3</v>
      </c>
      <c r="M87" s="68">
        <f t="shared" si="1"/>
        <v>1.3435490815289016E-3</v>
      </c>
      <c r="N87" s="68">
        <f>K87/'סכום נכסי הקרן'!$C$41</f>
        <v>2.3103100931150228E-4</v>
      </c>
    </row>
    <row r="88" spans="1:14">
      <c r="A88" s="61" t="s">
        <v>1199</v>
      </c>
      <c r="B88" s="58" t="s">
        <v>1200</v>
      </c>
      <c r="C88" s="70" t="s">
        <v>125</v>
      </c>
      <c r="D88" s="70" t="s">
        <v>27</v>
      </c>
      <c r="E88" s="58" t="s">
        <v>1201</v>
      </c>
      <c r="F88" s="70" t="s">
        <v>131</v>
      </c>
      <c r="G88" s="70" t="s">
        <v>137</v>
      </c>
      <c r="H88" s="67">
        <v>747922.48798500001</v>
      </c>
      <c r="I88" s="69">
        <v>3253</v>
      </c>
      <c r="J88" s="135" t="s">
        <v>3885</v>
      </c>
      <c r="K88" s="67">
        <v>24329.918534164</v>
      </c>
      <c r="L88" s="68">
        <v>7.9434613337597756E-3</v>
      </c>
      <c r="M88" s="68">
        <f t="shared" si="1"/>
        <v>2.2578715919158556E-3</v>
      </c>
      <c r="N88" s="68">
        <f>K88/'סכום נכסי הקרן'!$C$41</f>
        <v>3.8825403548524358E-4</v>
      </c>
    </row>
    <row r="89" spans="1:14">
      <c r="A89" s="61" t="s">
        <v>1202</v>
      </c>
      <c r="B89" s="58" t="s">
        <v>1203</v>
      </c>
      <c r="C89" s="70" t="s">
        <v>125</v>
      </c>
      <c r="D89" s="70" t="s">
        <v>27</v>
      </c>
      <c r="E89" s="58" t="s">
        <v>1204</v>
      </c>
      <c r="F89" s="70" t="s">
        <v>162</v>
      </c>
      <c r="G89" s="70" t="s">
        <v>137</v>
      </c>
      <c r="H89" s="67">
        <v>158237.88195800001</v>
      </c>
      <c r="I89" s="69">
        <v>7011</v>
      </c>
      <c r="J89" s="135" t="s">
        <v>3885</v>
      </c>
      <c r="K89" s="67">
        <v>11094.057903859</v>
      </c>
      <c r="L89" s="68">
        <v>4.7517924550591652E-3</v>
      </c>
      <c r="M89" s="68">
        <f t="shared" si="1"/>
        <v>1.0295537218926207E-3</v>
      </c>
      <c r="N89" s="68">
        <f>K89/'סכום נכסי הקרן'!$C$41</f>
        <v>1.7703769722993124E-4</v>
      </c>
    </row>
    <row r="90" spans="1:14">
      <c r="A90" s="61" t="s">
        <v>1205</v>
      </c>
      <c r="B90" s="58" t="s">
        <v>1206</v>
      </c>
      <c r="C90" s="70" t="s">
        <v>125</v>
      </c>
      <c r="D90" s="70" t="s">
        <v>27</v>
      </c>
      <c r="E90" s="58" t="s">
        <v>640</v>
      </c>
      <c r="F90" s="70" t="s">
        <v>641</v>
      </c>
      <c r="G90" s="70" t="s">
        <v>137</v>
      </c>
      <c r="H90" s="67">
        <v>513449.225141</v>
      </c>
      <c r="I90" s="69">
        <v>9675</v>
      </c>
      <c r="J90" s="135" t="s">
        <v>3885</v>
      </c>
      <c r="K90" s="67">
        <v>49676.212532392005</v>
      </c>
      <c r="L90" s="68">
        <v>1.4446871928603618E-2</v>
      </c>
      <c r="M90" s="68">
        <f t="shared" si="1"/>
        <v>4.6100651308537697E-3</v>
      </c>
      <c r="N90" s="68">
        <f>K90/'סכום נכסי הקרן'!$C$41</f>
        <v>7.927272734695388E-4</v>
      </c>
    </row>
    <row r="91" spans="1:14">
      <c r="A91" s="61" t="s">
        <v>1207</v>
      </c>
      <c r="B91" s="58" t="s">
        <v>1208</v>
      </c>
      <c r="C91" s="70" t="s">
        <v>125</v>
      </c>
      <c r="D91" s="70" t="s">
        <v>27</v>
      </c>
      <c r="E91" s="58" t="s">
        <v>1209</v>
      </c>
      <c r="F91" s="70" t="s">
        <v>131</v>
      </c>
      <c r="G91" s="70" t="s">
        <v>137</v>
      </c>
      <c r="H91" s="67">
        <v>1605573.6270379999</v>
      </c>
      <c r="I91" s="69">
        <v>1817</v>
      </c>
      <c r="J91" s="135" t="s">
        <v>3885</v>
      </c>
      <c r="K91" s="67">
        <v>29173.272802377</v>
      </c>
      <c r="L91" s="68">
        <v>1.7050289186808482E-2</v>
      </c>
      <c r="M91" s="68">
        <f t="shared" si="1"/>
        <v>2.7073458470978735E-3</v>
      </c>
      <c r="N91" s="68">
        <f>K91/'סכום נכסי הקרן'!$C$41</f>
        <v>4.65543724609268E-4</v>
      </c>
    </row>
    <row r="92" spans="1:14">
      <c r="A92" s="61" t="s">
        <v>1210</v>
      </c>
      <c r="B92" s="58" t="s">
        <v>1211</v>
      </c>
      <c r="C92" s="70" t="s">
        <v>125</v>
      </c>
      <c r="D92" s="70" t="s">
        <v>27</v>
      </c>
      <c r="E92" s="58" t="s">
        <v>1212</v>
      </c>
      <c r="F92" s="70" t="s">
        <v>577</v>
      </c>
      <c r="G92" s="70" t="s">
        <v>137</v>
      </c>
      <c r="H92" s="67">
        <v>596192.86880900001</v>
      </c>
      <c r="I92" s="69">
        <v>5400</v>
      </c>
      <c r="J92" s="135" t="s">
        <v>3885</v>
      </c>
      <c r="K92" s="67">
        <v>32194.414915709996</v>
      </c>
      <c r="L92" s="68">
        <v>8.065071714171413E-3</v>
      </c>
      <c r="M92" s="68">
        <f t="shared" si="1"/>
        <v>2.9877146836501493E-3</v>
      </c>
      <c r="N92" s="68">
        <f>K92/'סכום נכסי הקרן'!$C$41</f>
        <v>5.1375476221010791E-4</v>
      </c>
    </row>
    <row r="93" spans="1:14">
      <c r="A93" s="61" t="s">
        <v>1213</v>
      </c>
      <c r="B93" s="58" t="s">
        <v>1214</v>
      </c>
      <c r="C93" s="70" t="s">
        <v>125</v>
      </c>
      <c r="D93" s="70" t="s">
        <v>27</v>
      </c>
      <c r="E93" s="58" t="s">
        <v>568</v>
      </c>
      <c r="F93" s="70" t="s">
        <v>161</v>
      </c>
      <c r="G93" s="70" t="s">
        <v>137</v>
      </c>
      <c r="H93" s="67">
        <v>3273366.7556909998</v>
      </c>
      <c r="I93" s="69">
        <v>1494</v>
      </c>
      <c r="J93" s="135" t="s">
        <v>3885</v>
      </c>
      <c r="K93" s="67">
        <v>48904.099330017001</v>
      </c>
      <c r="L93" s="68">
        <v>1.979812598794916E-2</v>
      </c>
      <c r="M93" s="68">
        <f t="shared" si="1"/>
        <v>4.5384112754190417E-3</v>
      </c>
      <c r="N93" s="68">
        <f>K93/'סכום נכסי הקרן'!$C$41</f>
        <v>7.8040597998667793E-4</v>
      </c>
    </row>
    <row r="94" spans="1:14">
      <c r="A94" s="61" t="s">
        <v>1215</v>
      </c>
      <c r="B94" s="58" t="s">
        <v>1216</v>
      </c>
      <c r="C94" s="70" t="s">
        <v>125</v>
      </c>
      <c r="D94" s="70" t="s">
        <v>27</v>
      </c>
      <c r="E94" s="58" t="s">
        <v>1217</v>
      </c>
      <c r="F94" s="70" t="s">
        <v>132</v>
      </c>
      <c r="G94" s="70" t="s">
        <v>137</v>
      </c>
      <c r="H94" s="67">
        <v>238995.68316300001</v>
      </c>
      <c r="I94" s="69">
        <v>10760</v>
      </c>
      <c r="J94" s="135" t="s">
        <v>3885</v>
      </c>
      <c r="K94" s="67">
        <v>25715.935508377002</v>
      </c>
      <c r="L94" s="68">
        <v>1.960338945961666E-2</v>
      </c>
      <c r="M94" s="68">
        <f t="shared" si="1"/>
        <v>2.3864971089965787E-3</v>
      </c>
      <c r="N94" s="68">
        <f>K94/'סכום נכסי הקרן'!$C$41</f>
        <v>4.1037193459508267E-4</v>
      </c>
    </row>
    <row r="95" spans="1:14">
      <c r="A95" s="61" t="s">
        <v>1218</v>
      </c>
      <c r="B95" s="58" t="s">
        <v>1219</v>
      </c>
      <c r="C95" s="70" t="s">
        <v>125</v>
      </c>
      <c r="D95" s="70" t="s">
        <v>27</v>
      </c>
      <c r="E95" s="58" t="s">
        <v>1220</v>
      </c>
      <c r="F95" s="70" t="s">
        <v>527</v>
      </c>
      <c r="G95" s="70" t="s">
        <v>137</v>
      </c>
      <c r="H95" s="67">
        <v>168605.329914</v>
      </c>
      <c r="I95" s="69">
        <v>46400</v>
      </c>
      <c r="J95" s="135" t="s">
        <v>3885</v>
      </c>
      <c r="K95" s="67">
        <v>78232.873080267003</v>
      </c>
      <c r="L95" s="68">
        <v>2.6338977535405747E-2</v>
      </c>
      <c r="M95" s="68">
        <f t="shared" si="1"/>
        <v>7.260187962974742E-3</v>
      </c>
      <c r="N95" s="68">
        <f>K95/'סכום נכסי הקרן'!$C$41</f>
        <v>1.2484311707976802E-3</v>
      </c>
    </row>
    <row r="96" spans="1:14">
      <c r="A96" s="61" t="s">
        <v>1221</v>
      </c>
      <c r="B96" s="58" t="s">
        <v>1222</v>
      </c>
      <c r="C96" s="70" t="s">
        <v>125</v>
      </c>
      <c r="D96" s="70" t="s">
        <v>27</v>
      </c>
      <c r="E96" s="58" t="s">
        <v>1223</v>
      </c>
      <c r="F96" s="70" t="s">
        <v>1112</v>
      </c>
      <c r="G96" s="70" t="s">
        <v>137</v>
      </c>
      <c r="H96" s="67">
        <v>109197.03614700001</v>
      </c>
      <c r="I96" s="69">
        <v>24060</v>
      </c>
      <c r="J96" s="135" t="s">
        <v>3885</v>
      </c>
      <c r="K96" s="67">
        <v>26272.806897009999</v>
      </c>
      <c r="L96" s="68">
        <v>7.9276551448284691E-3</v>
      </c>
      <c r="M96" s="68">
        <f t="shared" si="1"/>
        <v>2.438176036198066E-3</v>
      </c>
      <c r="N96" s="68">
        <f>K96/'סכום נכסי הקרן'!$C$41</f>
        <v>4.1925842402493565E-4</v>
      </c>
    </row>
    <row r="97" spans="1:14">
      <c r="A97" s="61" t="s">
        <v>1224</v>
      </c>
      <c r="B97" s="58" t="s">
        <v>1225</v>
      </c>
      <c r="C97" s="70" t="s">
        <v>125</v>
      </c>
      <c r="D97" s="70" t="s">
        <v>27</v>
      </c>
      <c r="E97" s="58" t="s">
        <v>571</v>
      </c>
      <c r="F97" s="70" t="s">
        <v>304</v>
      </c>
      <c r="G97" s="70" t="s">
        <v>137</v>
      </c>
      <c r="H97" s="67">
        <v>224624.17607099999</v>
      </c>
      <c r="I97" s="69">
        <v>29920</v>
      </c>
      <c r="J97" s="67">
        <v>1582.8427826249999</v>
      </c>
      <c r="K97" s="67">
        <v>68790.396263118004</v>
      </c>
      <c r="L97" s="68">
        <v>2.1103886565289345E-2</v>
      </c>
      <c r="M97" s="68">
        <f t="shared" si="1"/>
        <v>6.3839047097929676E-3</v>
      </c>
      <c r="N97" s="68">
        <f>K97/'סכום נכסי הקרן'!$C$41</f>
        <v>1.0977492141735321E-3</v>
      </c>
    </row>
    <row r="98" spans="1:14">
      <c r="A98" s="61" t="s">
        <v>1226</v>
      </c>
      <c r="B98" s="58" t="s">
        <v>1227</v>
      </c>
      <c r="C98" s="70" t="s">
        <v>125</v>
      </c>
      <c r="D98" s="70" t="s">
        <v>27</v>
      </c>
      <c r="E98" s="58" t="s">
        <v>1228</v>
      </c>
      <c r="F98" s="70" t="s">
        <v>292</v>
      </c>
      <c r="G98" s="70" t="s">
        <v>137</v>
      </c>
      <c r="H98" s="67">
        <v>14978.367748999999</v>
      </c>
      <c r="I98" s="69">
        <v>16000</v>
      </c>
      <c r="J98" s="135" t="s">
        <v>3885</v>
      </c>
      <c r="K98" s="67">
        <v>2396.5388398239998</v>
      </c>
      <c r="L98" s="68">
        <v>4.2248948876585777E-4</v>
      </c>
      <c r="M98" s="68">
        <f t="shared" si="1"/>
        <v>2.2240423689719199E-4</v>
      </c>
      <c r="N98" s="68">
        <f>K98/'סכום נכסי הקרן'!$C$41</f>
        <v>3.824369055951561E-5</v>
      </c>
    </row>
    <row r="99" spans="1:14">
      <c r="A99" s="61" t="s">
        <v>1229</v>
      </c>
      <c r="B99" s="58" t="s">
        <v>1230</v>
      </c>
      <c r="C99" s="70" t="s">
        <v>125</v>
      </c>
      <c r="D99" s="70" t="s">
        <v>27</v>
      </c>
      <c r="E99" s="58" t="s">
        <v>1231</v>
      </c>
      <c r="F99" s="70" t="s">
        <v>440</v>
      </c>
      <c r="G99" s="70" t="s">
        <v>137</v>
      </c>
      <c r="H99" s="67">
        <v>131196.29570700001</v>
      </c>
      <c r="I99" s="69">
        <v>14100</v>
      </c>
      <c r="J99" s="135" t="s">
        <v>3885</v>
      </c>
      <c r="K99" s="67">
        <v>18498.677694727998</v>
      </c>
      <c r="L99" s="68">
        <v>1.3740774407399282E-2</v>
      </c>
      <c r="M99" s="68">
        <f t="shared" si="1"/>
        <v>1.7167192235470841E-3</v>
      </c>
      <c r="N99" s="68">
        <f>K99/'סכום נכסי הקרן'!$C$41</f>
        <v>2.951997663302408E-4</v>
      </c>
    </row>
    <row r="100" spans="1:14">
      <c r="A100" s="61" t="s">
        <v>1232</v>
      </c>
      <c r="B100" s="58" t="s">
        <v>1233</v>
      </c>
      <c r="C100" s="70" t="s">
        <v>125</v>
      </c>
      <c r="D100" s="70" t="s">
        <v>27</v>
      </c>
      <c r="E100" s="58" t="s">
        <v>728</v>
      </c>
      <c r="F100" s="70" t="s">
        <v>161</v>
      </c>
      <c r="G100" s="70" t="s">
        <v>137</v>
      </c>
      <c r="H100" s="67">
        <v>3699786.9289529999</v>
      </c>
      <c r="I100" s="69">
        <v>1798</v>
      </c>
      <c r="J100" s="135" t="s">
        <v>3885</v>
      </c>
      <c r="K100" s="67">
        <v>66522.168982571005</v>
      </c>
      <c r="L100" s="68">
        <v>1.9864160772042842E-2</v>
      </c>
      <c r="M100" s="68">
        <f t="shared" si="1"/>
        <v>6.1734080764579971E-3</v>
      </c>
      <c r="N100" s="68">
        <f>K100/'סכום נכסי הקרן'!$C$41</f>
        <v>1.0615531046866266E-3</v>
      </c>
    </row>
    <row r="101" spans="1:14">
      <c r="A101" s="61" t="s">
        <v>1234</v>
      </c>
      <c r="B101" s="58" t="s">
        <v>1235</v>
      </c>
      <c r="C101" s="70" t="s">
        <v>125</v>
      </c>
      <c r="D101" s="70" t="s">
        <v>27</v>
      </c>
      <c r="E101" s="58" t="s">
        <v>1236</v>
      </c>
      <c r="F101" s="70" t="s">
        <v>162</v>
      </c>
      <c r="G101" s="70" t="s">
        <v>137</v>
      </c>
      <c r="H101" s="67">
        <v>7651.1795320000001</v>
      </c>
      <c r="I101" s="69">
        <v>11150</v>
      </c>
      <c r="J101" s="135" t="s">
        <v>3885</v>
      </c>
      <c r="K101" s="67">
        <v>853.10651785099992</v>
      </c>
      <c r="L101" s="68">
        <v>1.6265439649343122E-4</v>
      </c>
      <c r="M101" s="68">
        <f t="shared" si="1"/>
        <v>7.9170218709497862E-5</v>
      </c>
      <c r="N101" s="68">
        <f>K101/'סכום נכסי הקרן'!$C$41</f>
        <v>1.3613775475216395E-5</v>
      </c>
    </row>
    <row r="102" spans="1:14">
      <c r="A102" s="61" t="s">
        <v>1237</v>
      </c>
      <c r="B102" s="58" t="s">
        <v>1238</v>
      </c>
      <c r="C102" s="70" t="s">
        <v>125</v>
      </c>
      <c r="D102" s="70" t="s">
        <v>27</v>
      </c>
      <c r="E102" s="58" t="s">
        <v>1239</v>
      </c>
      <c r="F102" s="70" t="s">
        <v>590</v>
      </c>
      <c r="G102" s="70" t="s">
        <v>137</v>
      </c>
      <c r="H102" s="67">
        <v>234683.8572</v>
      </c>
      <c r="I102" s="69">
        <v>8105</v>
      </c>
      <c r="J102" s="135" t="s">
        <v>3885</v>
      </c>
      <c r="K102" s="67">
        <v>19021.126626024998</v>
      </c>
      <c r="L102" s="68">
        <v>1.1139060166026605E-2</v>
      </c>
      <c r="M102" s="68">
        <f t="shared" si="1"/>
        <v>1.765203668677711E-3</v>
      </c>
      <c r="N102" s="68">
        <f>K102/'סכום נכסי הקרן'!$C$41</f>
        <v>3.0353694615376474E-4</v>
      </c>
    </row>
    <row r="103" spans="1:14">
      <c r="A103" s="61" t="s">
        <v>1240</v>
      </c>
      <c r="B103" s="58" t="s">
        <v>1241</v>
      </c>
      <c r="C103" s="70" t="s">
        <v>125</v>
      </c>
      <c r="D103" s="70" t="s">
        <v>27</v>
      </c>
      <c r="E103" s="58" t="s">
        <v>605</v>
      </c>
      <c r="F103" s="70" t="s">
        <v>606</v>
      </c>
      <c r="G103" s="70" t="s">
        <v>137</v>
      </c>
      <c r="H103" s="67">
        <v>375860.413795</v>
      </c>
      <c r="I103" s="69">
        <v>39900</v>
      </c>
      <c r="J103" s="135" t="s">
        <v>3885</v>
      </c>
      <c r="K103" s="67">
        <v>149968.305104128</v>
      </c>
      <c r="L103" s="68">
        <v>2.2880532946415379E-2</v>
      </c>
      <c r="M103" s="68">
        <f t="shared" si="1"/>
        <v>1.391739866727898E-2</v>
      </c>
      <c r="N103" s="68">
        <f>K103/'סכום נכסי הקרן'!$C$41</f>
        <v>2.3931769261701162E-3</v>
      </c>
    </row>
    <row r="104" spans="1:14">
      <c r="A104" s="61" t="s">
        <v>1242</v>
      </c>
      <c r="B104" s="58" t="s">
        <v>1243</v>
      </c>
      <c r="C104" s="70" t="s">
        <v>125</v>
      </c>
      <c r="D104" s="70" t="s">
        <v>27</v>
      </c>
      <c r="E104" s="58" t="s">
        <v>1244</v>
      </c>
      <c r="F104" s="70" t="s">
        <v>732</v>
      </c>
      <c r="G104" s="70" t="s">
        <v>137</v>
      </c>
      <c r="H104" s="67">
        <v>2243016.801</v>
      </c>
      <c r="I104" s="69">
        <v>459.3</v>
      </c>
      <c r="J104" s="135" t="s">
        <v>3885</v>
      </c>
      <c r="K104" s="67">
        <v>10302.176166993</v>
      </c>
      <c r="L104" s="68">
        <v>7.8015262112622165E-3</v>
      </c>
      <c r="M104" s="68">
        <f t="shared" si="1"/>
        <v>9.5606530164509419E-4</v>
      </c>
      <c r="N104" s="68">
        <f>K104/'סכום נכסי הקרן'!$C$41</f>
        <v>1.6440093975236033E-4</v>
      </c>
    </row>
    <row r="105" spans="1:14">
      <c r="A105" s="61" t="s">
        <v>1245</v>
      </c>
      <c r="B105" s="58" t="s">
        <v>1246</v>
      </c>
      <c r="C105" s="70" t="s">
        <v>125</v>
      </c>
      <c r="D105" s="70" t="s">
        <v>27</v>
      </c>
      <c r="E105" s="58" t="s">
        <v>762</v>
      </c>
      <c r="F105" s="70" t="s">
        <v>590</v>
      </c>
      <c r="G105" s="70" t="s">
        <v>137</v>
      </c>
      <c r="H105" s="67">
        <v>917585.02648500015</v>
      </c>
      <c r="I105" s="69">
        <v>2605</v>
      </c>
      <c r="J105" s="135" t="s">
        <v>3885</v>
      </c>
      <c r="K105" s="67">
        <v>23903.089939941001</v>
      </c>
      <c r="L105" s="68">
        <v>1.6942580673462326E-2</v>
      </c>
      <c r="M105" s="68">
        <f t="shared" si="1"/>
        <v>2.2182609308213585E-3</v>
      </c>
      <c r="N105" s="68">
        <f>K105/'סכום נכסי הקרן'!$C$41</f>
        <v>3.8144275397869546E-4</v>
      </c>
    </row>
    <row r="106" spans="1:14">
      <c r="A106" s="61" t="s">
        <v>1247</v>
      </c>
      <c r="B106" s="58" t="s">
        <v>1248</v>
      </c>
      <c r="C106" s="70" t="s">
        <v>125</v>
      </c>
      <c r="D106" s="70" t="s">
        <v>27</v>
      </c>
      <c r="E106" s="58" t="s">
        <v>422</v>
      </c>
      <c r="F106" s="70" t="s">
        <v>321</v>
      </c>
      <c r="G106" s="70" t="s">
        <v>137</v>
      </c>
      <c r="H106" s="67">
        <v>272296.75671099999</v>
      </c>
      <c r="I106" s="69">
        <v>23770</v>
      </c>
      <c r="J106" s="67">
        <v>2232.0938475029998</v>
      </c>
      <c r="K106" s="67">
        <v>66957.032917813005</v>
      </c>
      <c r="L106" s="68">
        <v>2.2320937650476512E-2</v>
      </c>
      <c r="M106" s="68">
        <f t="shared" si="1"/>
        <v>6.2137644354138604E-3</v>
      </c>
      <c r="N106" s="68">
        <f>K106/'סכום נכסי הקרן'!$C$41</f>
        <v>1.0684926132389309E-3</v>
      </c>
    </row>
    <row r="107" spans="1:14">
      <c r="A107" s="61" t="s">
        <v>1249</v>
      </c>
      <c r="B107" s="58" t="s">
        <v>1250</v>
      </c>
      <c r="C107" s="70" t="s">
        <v>125</v>
      </c>
      <c r="D107" s="70" t="s">
        <v>27</v>
      </c>
      <c r="E107" s="58" t="s">
        <v>425</v>
      </c>
      <c r="F107" s="70" t="s">
        <v>321</v>
      </c>
      <c r="G107" s="70" t="s">
        <v>137</v>
      </c>
      <c r="H107" s="67">
        <v>3908743.632669</v>
      </c>
      <c r="I107" s="69">
        <v>1700</v>
      </c>
      <c r="J107" s="135" t="s">
        <v>3885</v>
      </c>
      <c r="K107" s="67">
        <v>66448.641755372009</v>
      </c>
      <c r="L107" s="68">
        <v>2.0111840035198492E-2</v>
      </c>
      <c r="M107" s="68">
        <f t="shared" si="1"/>
        <v>6.1665845830997336E-3</v>
      </c>
      <c r="N107" s="68">
        <f>K107/'סכום נכסי הקרן'!$C$41</f>
        <v>1.0603797656703875E-3</v>
      </c>
    </row>
    <row r="108" spans="1:14">
      <c r="A108" s="61" t="s">
        <v>1251</v>
      </c>
      <c r="B108" s="58" t="s">
        <v>1252</v>
      </c>
      <c r="C108" s="70" t="s">
        <v>125</v>
      </c>
      <c r="D108" s="70" t="s">
        <v>27</v>
      </c>
      <c r="E108" s="58" t="s">
        <v>1253</v>
      </c>
      <c r="F108" s="70" t="s">
        <v>1112</v>
      </c>
      <c r="G108" s="70" t="s">
        <v>137</v>
      </c>
      <c r="H108" s="67">
        <v>501466.78016599995</v>
      </c>
      <c r="I108" s="69">
        <v>7154</v>
      </c>
      <c r="J108" s="135" t="s">
        <v>3885</v>
      </c>
      <c r="K108" s="67">
        <v>35874.933453073005</v>
      </c>
      <c r="L108" s="68">
        <v>1.0351703808577029E-2</v>
      </c>
      <c r="M108" s="68">
        <f t="shared" si="1"/>
        <v>3.3292751470509023E-3</v>
      </c>
      <c r="N108" s="68">
        <f>K108/'סכום נכסי הקרן'!$C$41</f>
        <v>5.7248805278002374E-4</v>
      </c>
    </row>
    <row r="109" spans="1:14">
      <c r="A109" s="61" t="s">
        <v>1254</v>
      </c>
      <c r="B109" s="58" t="s">
        <v>1255</v>
      </c>
      <c r="C109" s="70" t="s">
        <v>125</v>
      </c>
      <c r="D109" s="70" t="s">
        <v>27</v>
      </c>
      <c r="E109" s="58" t="s">
        <v>1256</v>
      </c>
      <c r="F109" s="70" t="s">
        <v>1112</v>
      </c>
      <c r="G109" s="70" t="s">
        <v>137</v>
      </c>
      <c r="H109" s="67">
        <v>100043.53380599999</v>
      </c>
      <c r="I109" s="69">
        <v>20210</v>
      </c>
      <c r="J109" s="135" t="s">
        <v>3885</v>
      </c>
      <c r="K109" s="67">
        <v>20218.798182268998</v>
      </c>
      <c r="L109" s="68">
        <v>7.2623811134526935E-3</v>
      </c>
      <c r="M109" s="68">
        <f t="shared" si="1"/>
        <v>1.8763503040226575E-3</v>
      </c>
      <c r="N109" s="68">
        <f>K109/'סכום נכסי הקרן'!$C$41</f>
        <v>3.2264925079402367E-4</v>
      </c>
    </row>
    <row r="110" spans="1:14">
      <c r="A110" s="61" t="s">
        <v>1257</v>
      </c>
      <c r="B110" s="58" t="s">
        <v>1258</v>
      </c>
      <c r="C110" s="70" t="s">
        <v>125</v>
      </c>
      <c r="D110" s="70" t="s">
        <v>27</v>
      </c>
      <c r="E110" s="58" t="s">
        <v>1259</v>
      </c>
      <c r="F110" s="70" t="s">
        <v>131</v>
      </c>
      <c r="G110" s="70" t="s">
        <v>137</v>
      </c>
      <c r="H110" s="67">
        <v>9951602.1239730008</v>
      </c>
      <c r="I110" s="69">
        <v>299.60000000000002</v>
      </c>
      <c r="J110" s="135" t="s">
        <v>3885</v>
      </c>
      <c r="K110" s="67">
        <v>29814.999963971994</v>
      </c>
      <c r="L110" s="68">
        <v>8.8547536427036281E-3</v>
      </c>
      <c r="M110" s="68">
        <f t="shared" si="1"/>
        <v>2.7668995823843909E-3</v>
      </c>
      <c r="N110" s="68">
        <f>K110/'סכום נכסי הקרן'!$C$41</f>
        <v>4.7578433268281688E-4</v>
      </c>
    </row>
    <row r="111" spans="1:14">
      <c r="A111" s="61" t="s">
        <v>1260</v>
      </c>
      <c r="B111" s="58" t="s">
        <v>1261</v>
      </c>
      <c r="C111" s="70" t="s">
        <v>125</v>
      </c>
      <c r="D111" s="70" t="s">
        <v>27</v>
      </c>
      <c r="E111" s="58" t="s">
        <v>775</v>
      </c>
      <c r="F111" s="70" t="s">
        <v>304</v>
      </c>
      <c r="G111" s="70" t="s">
        <v>137</v>
      </c>
      <c r="H111" s="67">
        <v>13496393.339602999</v>
      </c>
      <c r="I111" s="69">
        <v>295.7</v>
      </c>
      <c r="J111" s="135" t="s">
        <v>3885</v>
      </c>
      <c r="K111" s="67">
        <v>39908.835105453996</v>
      </c>
      <c r="L111" s="68">
        <v>1.4721575239873093E-2</v>
      </c>
      <c r="M111" s="68">
        <f t="shared" si="1"/>
        <v>3.7036303645870401E-3</v>
      </c>
      <c r="N111" s="68">
        <f>K111/'סכום נכסי הקרן'!$C$41</f>
        <v>6.3686059036531354E-4</v>
      </c>
    </row>
    <row r="112" spans="1:14">
      <c r="A112" s="61" t="s">
        <v>1262</v>
      </c>
      <c r="B112" s="58" t="s">
        <v>1263</v>
      </c>
      <c r="C112" s="70" t="s">
        <v>125</v>
      </c>
      <c r="D112" s="70" t="s">
        <v>27</v>
      </c>
      <c r="E112" s="58" t="s">
        <v>1264</v>
      </c>
      <c r="F112" s="70" t="s">
        <v>1112</v>
      </c>
      <c r="G112" s="70" t="s">
        <v>137</v>
      </c>
      <c r="H112" s="67">
        <v>7443141.6081410004</v>
      </c>
      <c r="I112" s="69">
        <v>1709</v>
      </c>
      <c r="J112" s="135" t="s">
        <v>3885</v>
      </c>
      <c r="K112" s="67">
        <v>127203.290083036</v>
      </c>
      <c r="L112" s="68">
        <v>2.8016957002306175E-2</v>
      </c>
      <c r="M112" s="68">
        <f t="shared" si="1"/>
        <v>1.1804753668756484E-2</v>
      </c>
      <c r="N112" s="68">
        <f>K112/'סכום נכסי הקרן'!$C$41</f>
        <v>2.0298954405617692E-3</v>
      </c>
    </row>
    <row r="113" spans="1:14">
      <c r="A113" s="61" t="s">
        <v>1265</v>
      </c>
      <c r="B113" s="58" t="s">
        <v>1266</v>
      </c>
      <c r="C113" s="70" t="s">
        <v>125</v>
      </c>
      <c r="D113" s="70" t="s">
        <v>27</v>
      </c>
      <c r="E113" s="58" t="s">
        <v>1267</v>
      </c>
      <c r="F113" s="70" t="s">
        <v>132</v>
      </c>
      <c r="G113" s="70" t="s">
        <v>137</v>
      </c>
      <c r="H113" s="67">
        <v>144452.026553</v>
      </c>
      <c r="I113" s="69">
        <v>26550</v>
      </c>
      <c r="J113" s="135" t="s">
        <v>3885</v>
      </c>
      <c r="K113" s="67">
        <v>38352.013049827998</v>
      </c>
      <c r="L113" s="68">
        <v>1.6824133441517185E-2</v>
      </c>
      <c r="M113" s="68">
        <f t="shared" si="1"/>
        <v>3.5591537487640115E-3</v>
      </c>
      <c r="N113" s="68">
        <f>K113/'סכום נכסי הקרן'!$C$41</f>
        <v>6.1201700345479967E-4</v>
      </c>
    </row>
    <row r="114" spans="1:14">
      <c r="A114" s="137" t="s">
        <v>3885</v>
      </c>
      <c r="B114" s="135" t="s">
        <v>3885</v>
      </c>
      <c r="C114" s="135" t="s">
        <v>3885</v>
      </c>
      <c r="D114" s="135" t="s">
        <v>3885</v>
      </c>
      <c r="E114" s="135" t="s">
        <v>3885</v>
      </c>
      <c r="F114" s="135" t="s">
        <v>3885</v>
      </c>
      <c r="G114" s="135" t="s">
        <v>3885</v>
      </c>
      <c r="H114" s="135" t="s">
        <v>3885</v>
      </c>
      <c r="I114" s="135" t="s">
        <v>3885</v>
      </c>
      <c r="J114" s="135" t="s">
        <v>3885</v>
      </c>
      <c r="K114" s="135" t="s">
        <v>3885</v>
      </c>
      <c r="L114" s="135" t="s">
        <v>3885</v>
      </c>
      <c r="M114" s="135" t="s">
        <v>3885</v>
      </c>
      <c r="N114" s="135" t="s">
        <v>3885</v>
      </c>
    </row>
    <row r="115" spans="1:14">
      <c r="A115" s="74" t="s">
        <v>28</v>
      </c>
      <c r="B115" s="134" t="s">
        <v>3885</v>
      </c>
      <c r="C115" s="134" t="s">
        <v>3885</v>
      </c>
      <c r="D115" s="134" t="s">
        <v>3885</v>
      </c>
      <c r="E115" s="134" t="s">
        <v>3885</v>
      </c>
      <c r="F115" s="134" t="s">
        <v>3885</v>
      </c>
      <c r="G115" s="134" t="s">
        <v>3885</v>
      </c>
      <c r="H115" s="134" t="s">
        <v>3885</v>
      </c>
      <c r="I115" s="134" t="s">
        <v>3885</v>
      </c>
      <c r="J115" s="64">
        <v>760.42211282099993</v>
      </c>
      <c r="K115" s="64">
        <v>506416.86796747311</v>
      </c>
      <c r="L115" s="134" t="s">
        <v>3885</v>
      </c>
      <c r="M115" s="65">
        <f t="shared" si="1"/>
        <v>4.6996633311581673E-2</v>
      </c>
      <c r="N115" s="65">
        <f>K115/'סכום נכסי הקרן'!$C$41</f>
        <v>8.0813420049096439E-3</v>
      </c>
    </row>
    <row r="116" spans="1:14">
      <c r="A116" s="61" t="s">
        <v>1268</v>
      </c>
      <c r="B116" s="58" t="s">
        <v>1269</v>
      </c>
      <c r="C116" s="70" t="s">
        <v>125</v>
      </c>
      <c r="D116" s="70" t="s">
        <v>27</v>
      </c>
      <c r="E116" s="58" t="s">
        <v>1270</v>
      </c>
      <c r="F116" s="70" t="s">
        <v>1271</v>
      </c>
      <c r="G116" s="70" t="s">
        <v>137</v>
      </c>
      <c r="H116" s="67">
        <v>6028529.0906220004</v>
      </c>
      <c r="I116" s="69">
        <v>160.30000000000001</v>
      </c>
      <c r="J116" s="135" t="s">
        <v>3885</v>
      </c>
      <c r="K116" s="67">
        <v>9663.7321315189984</v>
      </c>
      <c r="L116" s="68">
        <v>2.0308122608611357E-2</v>
      </c>
      <c r="M116" s="68">
        <f t="shared" si="1"/>
        <v>8.9681624790491484E-4</v>
      </c>
      <c r="N116" s="68">
        <f>K116/'סכום נכסי הקרן'!$C$41</f>
        <v>1.5421272342700787E-4</v>
      </c>
    </row>
    <row r="117" spans="1:14">
      <c r="A117" s="61" t="s">
        <v>1272</v>
      </c>
      <c r="B117" s="58" t="s">
        <v>1273</v>
      </c>
      <c r="C117" s="70" t="s">
        <v>125</v>
      </c>
      <c r="D117" s="70" t="s">
        <v>27</v>
      </c>
      <c r="E117" s="58" t="s">
        <v>1274</v>
      </c>
      <c r="F117" s="70" t="s">
        <v>577</v>
      </c>
      <c r="G117" s="70" t="s">
        <v>137</v>
      </c>
      <c r="H117" s="67">
        <v>2442157.5647470001</v>
      </c>
      <c r="I117" s="69">
        <v>512</v>
      </c>
      <c r="J117" s="135" t="s">
        <v>3885</v>
      </c>
      <c r="K117" s="67">
        <v>12503.846731504002</v>
      </c>
      <c r="L117" s="68">
        <v>1.4813924304135478E-2</v>
      </c>
      <c r="M117" s="68">
        <f t="shared" si="1"/>
        <v>1.1603853208587364E-3</v>
      </c>
      <c r="N117" s="68">
        <f>K117/'סכום נכסי הקרן'!$C$41</f>
        <v>1.9953494483668284E-4</v>
      </c>
    </row>
    <row r="118" spans="1:14">
      <c r="A118" s="61" t="s">
        <v>1275</v>
      </c>
      <c r="B118" s="58" t="s">
        <v>1276</v>
      </c>
      <c r="C118" s="70" t="s">
        <v>125</v>
      </c>
      <c r="D118" s="70" t="s">
        <v>27</v>
      </c>
      <c r="E118" s="58" t="s">
        <v>1277</v>
      </c>
      <c r="F118" s="70" t="s">
        <v>1278</v>
      </c>
      <c r="G118" s="70" t="s">
        <v>137</v>
      </c>
      <c r="H118" s="67">
        <v>83228.384521999993</v>
      </c>
      <c r="I118" s="69">
        <v>1558</v>
      </c>
      <c r="J118" s="135" t="s">
        <v>3885</v>
      </c>
      <c r="K118" s="67">
        <v>1296.6982308459999</v>
      </c>
      <c r="L118" s="68">
        <v>1.8623508394726689E-2</v>
      </c>
      <c r="M118" s="68">
        <f t="shared" si="1"/>
        <v>1.2033653522528462E-4</v>
      </c>
      <c r="N118" s="68">
        <f>K118/'סכום נכסי הקרן'!$C$41</f>
        <v>2.0692560898861815E-5</v>
      </c>
    </row>
    <row r="119" spans="1:14">
      <c r="A119" s="61" t="s">
        <v>1279</v>
      </c>
      <c r="B119" s="58" t="s">
        <v>1280</v>
      </c>
      <c r="C119" s="70" t="s">
        <v>125</v>
      </c>
      <c r="D119" s="70" t="s">
        <v>27</v>
      </c>
      <c r="E119" s="58" t="s">
        <v>1281</v>
      </c>
      <c r="F119" s="70" t="s">
        <v>133</v>
      </c>
      <c r="G119" s="70" t="s">
        <v>137</v>
      </c>
      <c r="H119" s="67">
        <v>1087884.0833079999</v>
      </c>
      <c r="I119" s="69">
        <v>433</v>
      </c>
      <c r="J119" s="135" t="s">
        <v>3885</v>
      </c>
      <c r="K119" s="67">
        <v>4710.5380807259999</v>
      </c>
      <c r="L119" s="68">
        <v>1.9775568882364435E-2</v>
      </c>
      <c r="M119" s="68">
        <f t="shared" si="1"/>
        <v>4.3714861191065344E-4</v>
      </c>
      <c r="N119" s="68">
        <f>K119/'סכום נכסי הקרן'!$C$41</f>
        <v>7.5170223713682724E-5</v>
      </c>
    </row>
    <row r="120" spans="1:14">
      <c r="A120" s="61" t="s">
        <v>1282</v>
      </c>
      <c r="B120" s="58" t="s">
        <v>1283</v>
      </c>
      <c r="C120" s="70" t="s">
        <v>125</v>
      </c>
      <c r="D120" s="70" t="s">
        <v>27</v>
      </c>
      <c r="E120" s="58" t="s">
        <v>1284</v>
      </c>
      <c r="F120" s="70" t="s">
        <v>133</v>
      </c>
      <c r="G120" s="70" t="s">
        <v>137</v>
      </c>
      <c r="H120" s="67">
        <v>478376.16832</v>
      </c>
      <c r="I120" s="69">
        <v>1999</v>
      </c>
      <c r="J120" s="135" t="s">
        <v>3885</v>
      </c>
      <c r="K120" s="67">
        <v>9562.7396047189995</v>
      </c>
      <c r="L120" s="68">
        <v>2.8310723079697293E-2</v>
      </c>
      <c r="M120" s="68">
        <f t="shared" si="1"/>
        <v>8.8744391248433703E-4</v>
      </c>
      <c r="N120" s="68">
        <f>K120/'סכום נכסי הקרן'!$C$41</f>
        <v>1.5260109632563094E-4</v>
      </c>
    </row>
    <row r="121" spans="1:14">
      <c r="A121" s="61" t="s">
        <v>1285</v>
      </c>
      <c r="B121" s="58" t="s">
        <v>1286</v>
      </c>
      <c r="C121" s="70" t="s">
        <v>125</v>
      </c>
      <c r="D121" s="70" t="s">
        <v>27</v>
      </c>
      <c r="E121" s="58" t="s">
        <v>1287</v>
      </c>
      <c r="F121" s="70" t="s">
        <v>132</v>
      </c>
      <c r="G121" s="70" t="s">
        <v>137</v>
      </c>
      <c r="H121" s="67">
        <v>598137.81359999999</v>
      </c>
      <c r="I121" s="69">
        <v>468</v>
      </c>
      <c r="J121" s="135" t="s">
        <v>3885</v>
      </c>
      <c r="K121" s="67">
        <v>2799.284967648</v>
      </c>
      <c r="L121" s="68">
        <v>1.0525145211778717E-2</v>
      </c>
      <c r="M121" s="68">
        <f t="shared" si="1"/>
        <v>2.5977999051884991E-4</v>
      </c>
      <c r="N121" s="68">
        <f>K121/'סכום נכסי הקרן'!$C$41</f>
        <v>4.4670666843227885E-5</v>
      </c>
    </row>
    <row r="122" spans="1:14">
      <c r="A122" s="61" t="s">
        <v>1288</v>
      </c>
      <c r="B122" s="58" t="s">
        <v>1289</v>
      </c>
      <c r="C122" s="70" t="s">
        <v>125</v>
      </c>
      <c r="D122" s="70" t="s">
        <v>27</v>
      </c>
      <c r="E122" s="58" t="s">
        <v>778</v>
      </c>
      <c r="F122" s="70" t="s">
        <v>641</v>
      </c>
      <c r="G122" s="70" t="s">
        <v>137</v>
      </c>
      <c r="H122" s="67">
        <v>48291.902500999997</v>
      </c>
      <c r="I122" s="69">
        <v>5400</v>
      </c>
      <c r="J122" s="135" t="s">
        <v>3885</v>
      </c>
      <c r="K122" s="67">
        <v>2607.7627350779999</v>
      </c>
      <c r="L122" s="68">
        <v>3.7573688484456628E-3</v>
      </c>
      <c r="M122" s="68">
        <f t="shared" si="1"/>
        <v>2.4200629318678178E-4</v>
      </c>
      <c r="N122" s="68">
        <f>K122/'סכום נכסי הקרן'!$C$41</f>
        <v>4.1614377132432893E-5</v>
      </c>
    </row>
    <row r="123" spans="1:14">
      <c r="A123" s="61" t="s">
        <v>1290</v>
      </c>
      <c r="B123" s="58" t="s">
        <v>1291</v>
      </c>
      <c r="C123" s="70" t="s">
        <v>125</v>
      </c>
      <c r="D123" s="70" t="s">
        <v>27</v>
      </c>
      <c r="E123" s="58" t="s">
        <v>1292</v>
      </c>
      <c r="F123" s="70" t="s">
        <v>1293</v>
      </c>
      <c r="G123" s="70" t="s">
        <v>137</v>
      </c>
      <c r="H123" s="67">
        <v>545064.79617500002</v>
      </c>
      <c r="I123" s="69">
        <v>574</v>
      </c>
      <c r="J123" s="135" t="s">
        <v>3885</v>
      </c>
      <c r="K123" s="67">
        <v>3128.6719300459999</v>
      </c>
      <c r="L123" s="68">
        <v>2.8062367668200767E-2</v>
      </c>
      <c r="M123" s="68">
        <f t="shared" si="1"/>
        <v>2.9034784729574701E-4</v>
      </c>
      <c r="N123" s="68">
        <f>K123/'סכום נכסי הקרן'!$C$41</f>
        <v>4.9926986021102355E-5</v>
      </c>
    </row>
    <row r="124" spans="1:14">
      <c r="A124" s="61" t="s">
        <v>1294</v>
      </c>
      <c r="B124" s="58" t="s">
        <v>1295</v>
      </c>
      <c r="C124" s="70" t="s">
        <v>125</v>
      </c>
      <c r="D124" s="70" t="s">
        <v>27</v>
      </c>
      <c r="E124" s="58" t="s">
        <v>1296</v>
      </c>
      <c r="F124" s="70" t="s">
        <v>304</v>
      </c>
      <c r="G124" s="70" t="s">
        <v>137</v>
      </c>
      <c r="H124" s="67">
        <v>311452.10411000001</v>
      </c>
      <c r="I124" s="69">
        <v>2602</v>
      </c>
      <c r="J124" s="135" t="s">
        <v>3885</v>
      </c>
      <c r="K124" s="67">
        <v>8103.9837489459997</v>
      </c>
      <c r="L124" s="68">
        <v>1.7407455455212086E-2</v>
      </c>
      <c r="M124" s="68">
        <f t="shared" si="1"/>
        <v>7.520680623077005E-4</v>
      </c>
      <c r="N124" s="68">
        <f>K124/'סכום נכסי הקרן'!$C$41</f>
        <v>1.2932243852838821E-4</v>
      </c>
    </row>
    <row r="125" spans="1:14">
      <c r="A125" s="61" t="s">
        <v>1297</v>
      </c>
      <c r="B125" s="58" t="s">
        <v>1298</v>
      </c>
      <c r="C125" s="70" t="s">
        <v>125</v>
      </c>
      <c r="D125" s="70" t="s">
        <v>27</v>
      </c>
      <c r="E125" s="58" t="s">
        <v>1299</v>
      </c>
      <c r="F125" s="70" t="s">
        <v>160</v>
      </c>
      <c r="G125" s="70" t="s">
        <v>137</v>
      </c>
      <c r="H125" s="67">
        <v>11648.733920000001</v>
      </c>
      <c r="I125" s="69">
        <v>7941</v>
      </c>
      <c r="J125" s="135" t="s">
        <v>3885</v>
      </c>
      <c r="K125" s="67">
        <v>925.02596057599999</v>
      </c>
      <c r="L125" s="68">
        <v>1.0265076537767648E-3</v>
      </c>
      <c r="M125" s="68">
        <f t="shared" si="1"/>
        <v>8.5844506023989963E-5</v>
      </c>
      <c r="N125" s="68">
        <f>K125/'סכום נכסי הקרן'!$C$41</f>
        <v>1.4761457652146897E-5</v>
      </c>
    </row>
    <row r="126" spans="1:14">
      <c r="A126" s="61" t="s">
        <v>1300</v>
      </c>
      <c r="B126" s="58" t="s">
        <v>1301</v>
      </c>
      <c r="C126" s="70" t="s">
        <v>125</v>
      </c>
      <c r="D126" s="70" t="s">
        <v>27</v>
      </c>
      <c r="E126" s="58" t="s">
        <v>1302</v>
      </c>
      <c r="F126" s="70" t="s">
        <v>1278</v>
      </c>
      <c r="G126" s="70" t="s">
        <v>137</v>
      </c>
      <c r="H126" s="67">
        <v>327146.41291499999</v>
      </c>
      <c r="I126" s="69">
        <v>627.29999999999995</v>
      </c>
      <c r="J126" s="135" t="s">
        <v>3885</v>
      </c>
      <c r="K126" s="67">
        <v>2052.1894475580002</v>
      </c>
      <c r="L126" s="68">
        <v>6.2779017395994518E-3</v>
      </c>
      <c r="M126" s="68">
        <f t="shared" si="1"/>
        <v>1.9044783271116351E-4</v>
      </c>
      <c r="N126" s="68">
        <f>K126/'סכום נכסי הקרן'!$C$41</f>
        <v>3.274860265051044E-5</v>
      </c>
    </row>
    <row r="127" spans="1:14">
      <c r="A127" s="61" t="s">
        <v>1303</v>
      </c>
      <c r="B127" s="58" t="s">
        <v>1304</v>
      </c>
      <c r="C127" s="70" t="s">
        <v>125</v>
      </c>
      <c r="D127" s="70" t="s">
        <v>27</v>
      </c>
      <c r="E127" s="58" t="s">
        <v>1305</v>
      </c>
      <c r="F127" s="70" t="s">
        <v>527</v>
      </c>
      <c r="G127" s="70" t="s">
        <v>137</v>
      </c>
      <c r="H127" s="67">
        <v>342947.05068500002</v>
      </c>
      <c r="I127" s="69">
        <v>2300</v>
      </c>
      <c r="J127" s="135" t="s">
        <v>3885</v>
      </c>
      <c r="K127" s="67">
        <v>7887.7821657609993</v>
      </c>
      <c r="L127" s="68">
        <v>1.2250833013262165E-2</v>
      </c>
      <c r="M127" s="68">
        <f t="shared" si="1"/>
        <v>7.3200406529450957E-4</v>
      </c>
      <c r="N127" s="68">
        <f>K127/'סכום נכסי הקרן'!$C$41</f>
        <v>1.2587231858524064E-4</v>
      </c>
    </row>
    <row r="128" spans="1:14">
      <c r="A128" s="61" t="s">
        <v>1306</v>
      </c>
      <c r="B128" s="58" t="s">
        <v>1307</v>
      </c>
      <c r="C128" s="70" t="s">
        <v>125</v>
      </c>
      <c r="D128" s="70" t="s">
        <v>27</v>
      </c>
      <c r="E128" s="58" t="s">
        <v>1308</v>
      </c>
      <c r="F128" s="70" t="s">
        <v>133</v>
      </c>
      <c r="G128" s="70" t="s">
        <v>137</v>
      </c>
      <c r="H128" s="67">
        <v>183079.01888300001</v>
      </c>
      <c r="I128" s="69">
        <v>1762</v>
      </c>
      <c r="J128" s="135" t="s">
        <v>3885</v>
      </c>
      <c r="K128" s="67">
        <v>3225.8523127190001</v>
      </c>
      <c r="L128" s="68">
        <v>2.8043727936852565E-2</v>
      </c>
      <c r="M128" s="68">
        <f t="shared" si="1"/>
        <v>2.9936640709983222E-4</v>
      </c>
      <c r="N128" s="68">
        <f>K128/'סכום נכסי הקרן'!$C$41</f>
        <v>5.1477779365922278E-5</v>
      </c>
    </row>
    <row r="129" spans="1:14">
      <c r="A129" s="61" t="s">
        <v>1309</v>
      </c>
      <c r="B129" s="58" t="s">
        <v>1310</v>
      </c>
      <c r="C129" s="70" t="s">
        <v>125</v>
      </c>
      <c r="D129" s="70" t="s">
        <v>27</v>
      </c>
      <c r="E129" s="58" t="s">
        <v>1311</v>
      </c>
      <c r="F129" s="70" t="s">
        <v>527</v>
      </c>
      <c r="G129" s="70" t="s">
        <v>137</v>
      </c>
      <c r="H129" s="67">
        <v>79816.023247999998</v>
      </c>
      <c r="I129" s="69">
        <v>9550</v>
      </c>
      <c r="J129" s="135" t="s">
        <v>3885</v>
      </c>
      <c r="K129" s="67">
        <v>7622.4302202230001</v>
      </c>
      <c r="L129" s="68">
        <v>1.5770757252993175E-2</v>
      </c>
      <c r="M129" s="68">
        <f t="shared" si="1"/>
        <v>7.073788032391289E-4</v>
      </c>
      <c r="N129" s="68">
        <f>K129/'סכום נכסי הקרן'!$C$41</f>
        <v>1.2163786282517212E-4</v>
      </c>
    </row>
    <row r="130" spans="1:14">
      <c r="A130" s="61" t="s">
        <v>1312</v>
      </c>
      <c r="B130" s="58" t="s">
        <v>1313</v>
      </c>
      <c r="C130" s="70" t="s">
        <v>125</v>
      </c>
      <c r="D130" s="70" t="s">
        <v>27</v>
      </c>
      <c r="E130" s="58" t="s">
        <v>1314</v>
      </c>
      <c r="F130" s="70" t="s">
        <v>1124</v>
      </c>
      <c r="G130" s="70" t="s">
        <v>137</v>
      </c>
      <c r="H130" s="67">
        <v>245819.18949600001</v>
      </c>
      <c r="I130" s="69">
        <v>113.3</v>
      </c>
      <c r="J130" s="135" t="s">
        <v>3885</v>
      </c>
      <c r="K130" s="67">
        <v>278.51314070199999</v>
      </c>
      <c r="L130" s="68">
        <v>8.2990093956156093E-3</v>
      </c>
      <c r="M130" s="68">
        <f t="shared" si="1"/>
        <v>2.5846650800876476E-5</v>
      </c>
      <c r="N130" s="68">
        <f>K130/'סכום נכסי הקרן'!$C$41</f>
        <v>4.4444805954191623E-6</v>
      </c>
    </row>
    <row r="131" spans="1:14">
      <c r="A131" s="61" t="s">
        <v>1315</v>
      </c>
      <c r="B131" s="58" t="s">
        <v>1316</v>
      </c>
      <c r="C131" s="70" t="s">
        <v>125</v>
      </c>
      <c r="D131" s="70" t="s">
        <v>27</v>
      </c>
      <c r="E131" s="58" t="s">
        <v>1317</v>
      </c>
      <c r="F131" s="70" t="s">
        <v>641</v>
      </c>
      <c r="G131" s="70" t="s">
        <v>137</v>
      </c>
      <c r="H131" s="67">
        <v>498448.17800000007</v>
      </c>
      <c r="I131" s="69">
        <v>1600</v>
      </c>
      <c r="J131" s="135" t="s">
        <v>3885</v>
      </c>
      <c r="K131" s="67">
        <v>7975.1708480000016</v>
      </c>
      <c r="L131" s="68">
        <v>1.0928217822704745E-2</v>
      </c>
      <c r="M131" s="68">
        <f t="shared" si="1"/>
        <v>7.4011393310213661E-4</v>
      </c>
      <c r="N131" s="68">
        <f>K131/'סכום נכסי הקרן'!$C$41</f>
        <v>1.2726685710321339E-4</v>
      </c>
    </row>
    <row r="132" spans="1:14">
      <c r="A132" s="61" t="s">
        <v>1318</v>
      </c>
      <c r="B132" s="58" t="s">
        <v>1319</v>
      </c>
      <c r="C132" s="70" t="s">
        <v>125</v>
      </c>
      <c r="D132" s="70" t="s">
        <v>27</v>
      </c>
      <c r="E132" s="58" t="s">
        <v>1320</v>
      </c>
      <c r="F132" s="70" t="s">
        <v>1186</v>
      </c>
      <c r="G132" s="70" t="s">
        <v>137</v>
      </c>
      <c r="H132" s="67">
        <v>505056.853168</v>
      </c>
      <c r="I132" s="69">
        <v>160.1</v>
      </c>
      <c r="J132" s="135" t="s">
        <v>3885</v>
      </c>
      <c r="K132" s="67">
        <v>808.59602267000014</v>
      </c>
      <c r="L132" s="68">
        <v>5.1315211514967058E-3</v>
      </c>
      <c r="M132" s="68">
        <f t="shared" si="1"/>
        <v>7.5039543858689513E-5</v>
      </c>
      <c r="N132" s="68">
        <f>K132/'סכום נכסי הקרן'!$C$41</f>
        <v>1.2903482123793816E-5</v>
      </c>
    </row>
    <row r="133" spans="1:14">
      <c r="A133" s="61" t="s">
        <v>1321</v>
      </c>
      <c r="B133" s="58" t="s">
        <v>1322</v>
      </c>
      <c r="C133" s="70" t="s">
        <v>125</v>
      </c>
      <c r="D133" s="70" t="s">
        <v>27</v>
      </c>
      <c r="E133" s="58" t="s">
        <v>1323</v>
      </c>
      <c r="F133" s="70" t="s">
        <v>577</v>
      </c>
      <c r="G133" s="70" t="s">
        <v>137</v>
      </c>
      <c r="H133" s="67">
        <v>44763.387849000006</v>
      </c>
      <c r="I133" s="69">
        <v>6898</v>
      </c>
      <c r="J133" s="135" t="s">
        <v>3885</v>
      </c>
      <c r="K133" s="67">
        <v>3087.7784938499999</v>
      </c>
      <c r="L133" s="68">
        <v>2.4729057685939772E-3</v>
      </c>
      <c r="M133" s="68">
        <f t="shared" si="1"/>
        <v>2.8655284371802771E-4</v>
      </c>
      <c r="N133" s="68">
        <f>K133/'סכום נכסי הקרן'!$C$41</f>
        <v>4.9274413280027994E-5</v>
      </c>
    </row>
    <row r="134" spans="1:14">
      <c r="A134" s="61" t="s">
        <v>1324</v>
      </c>
      <c r="B134" s="58" t="s">
        <v>1325</v>
      </c>
      <c r="C134" s="70" t="s">
        <v>125</v>
      </c>
      <c r="D134" s="70" t="s">
        <v>27</v>
      </c>
      <c r="E134" s="58" t="s">
        <v>1326</v>
      </c>
      <c r="F134" s="70" t="s">
        <v>732</v>
      </c>
      <c r="G134" s="70" t="s">
        <v>137</v>
      </c>
      <c r="H134" s="67">
        <v>166264.86649499999</v>
      </c>
      <c r="I134" s="69">
        <v>11590</v>
      </c>
      <c r="J134" s="135" t="s">
        <v>3885</v>
      </c>
      <c r="K134" s="67">
        <v>19270.098026721</v>
      </c>
      <c r="L134" s="68">
        <v>1.871238207695284E-2</v>
      </c>
      <c r="M134" s="68">
        <f t="shared" si="1"/>
        <v>1.7883087790397387E-3</v>
      </c>
      <c r="N134" s="68">
        <f>K134/'סכום נכסי הקרן'!$C$41</f>
        <v>3.0751000306741204E-4</v>
      </c>
    </row>
    <row r="135" spans="1:14">
      <c r="A135" s="61" t="s">
        <v>1327</v>
      </c>
      <c r="B135" s="58" t="s">
        <v>1328</v>
      </c>
      <c r="C135" s="70" t="s">
        <v>125</v>
      </c>
      <c r="D135" s="70" t="s">
        <v>27</v>
      </c>
      <c r="E135" s="58" t="s">
        <v>1329</v>
      </c>
      <c r="F135" s="70" t="s">
        <v>132</v>
      </c>
      <c r="G135" s="70" t="s">
        <v>137</v>
      </c>
      <c r="H135" s="67">
        <v>2063575.45692</v>
      </c>
      <c r="I135" s="69">
        <v>230.2</v>
      </c>
      <c r="J135" s="135" t="s">
        <v>3885</v>
      </c>
      <c r="K135" s="67">
        <v>4750.3507018299997</v>
      </c>
      <c r="L135" s="68">
        <v>1.3780759617112573E-2</v>
      </c>
      <c r="M135" s="68">
        <f t="shared" si="1"/>
        <v>4.4084331339780413E-4</v>
      </c>
      <c r="N135" s="68">
        <f>K135/'סכום נכסי הקרן'!$C$41</f>
        <v>7.5805548932103315E-5</v>
      </c>
    </row>
    <row r="136" spans="1:14">
      <c r="A136" s="61" t="s">
        <v>1330</v>
      </c>
      <c r="B136" s="58" t="s">
        <v>1331</v>
      </c>
      <c r="C136" s="70" t="s">
        <v>125</v>
      </c>
      <c r="D136" s="70" t="s">
        <v>27</v>
      </c>
      <c r="E136" s="58" t="s">
        <v>1332</v>
      </c>
      <c r="F136" s="70" t="s">
        <v>133</v>
      </c>
      <c r="G136" s="70" t="s">
        <v>137</v>
      </c>
      <c r="H136" s="67">
        <v>1943947.8942</v>
      </c>
      <c r="I136" s="69">
        <v>397.9</v>
      </c>
      <c r="J136" s="135" t="s">
        <v>3885</v>
      </c>
      <c r="K136" s="67">
        <v>7734.9686710220003</v>
      </c>
      <c r="L136" s="68">
        <v>2.4380543506295812E-2</v>
      </c>
      <c r="M136" s="68">
        <f t="shared" si="1"/>
        <v>7.1782262657953501E-4</v>
      </c>
      <c r="N136" s="68">
        <f>K136/'סכום נכסי הקרן'!$C$41</f>
        <v>1.2343373845083916E-4</v>
      </c>
    </row>
    <row r="137" spans="1:14">
      <c r="A137" s="61" t="s">
        <v>1333</v>
      </c>
      <c r="B137" s="58" t="s">
        <v>1334</v>
      </c>
      <c r="C137" s="70" t="s">
        <v>125</v>
      </c>
      <c r="D137" s="70" t="s">
        <v>27</v>
      </c>
      <c r="E137" s="58" t="s">
        <v>1335</v>
      </c>
      <c r="F137" s="70" t="s">
        <v>160</v>
      </c>
      <c r="G137" s="70" t="s">
        <v>137</v>
      </c>
      <c r="H137" s="67">
        <v>2011392.6679410001</v>
      </c>
      <c r="I137" s="69">
        <v>130.1</v>
      </c>
      <c r="J137" s="135" t="s">
        <v>3885</v>
      </c>
      <c r="K137" s="67">
        <v>2616.8218612409996</v>
      </c>
      <c r="L137" s="68">
        <v>1.8593442352963688E-2</v>
      </c>
      <c r="M137" s="68">
        <f t="shared" si="1"/>
        <v>2.4284700063026529E-4</v>
      </c>
      <c r="N137" s="68">
        <f>K137/'סכום נכסי הקרן'!$C$41</f>
        <v>4.1758941623506532E-5</v>
      </c>
    </row>
    <row r="138" spans="1:14">
      <c r="A138" s="61" t="s">
        <v>1336</v>
      </c>
      <c r="B138" s="58" t="s">
        <v>1337</v>
      </c>
      <c r="C138" s="70" t="s">
        <v>125</v>
      </c>
      <c r="D138" s="70" t="s">
        <v>27</v>
      </c>
      <c r="E138" s="58" t="s">
        <v>538</v>
      </c>
      <c r="F138" s="70" t="s">
        <v>527</v>
      </c>
      <c r="G138" s="70" t="s">
        <v>137</v>
      </c>
      <c r="H138" s="67">
        <v>39128108.701118</v>
      </c>
      <c r="I138" s="69">
        <v>65.599999999999994</v>
      </c>
      <c r="J138" s="135" t="s">
        <v>3885</v>
      </c>
      <c r="K138" s="67">
        <v>25668.039308929994</v>
      </c>
      <c r="L138" s="68">
        <v>3.0932396672099821E-2</v>
      </c>
      <c r="M138" s="68">
        <f t="shared" ref="M138:M200" si="2">IFERROR(K138/$K$9,0)</f>
        <v>2.3820522331150468E-3</v>
      </c>
      <c r="N138" s="68">
        <f>K138/'סכום נכסי הקרן'!$C$41</f>
        <v>4.0960761256524954E-4</v>
      </c>
    </row>
    <row r="139" spans="1:14">
      <c r="A139" s="61" t="s">
        <v>1338</v>
      </c>
      <c r="B139" s="58" t="s">
        <v>1339</v>
      </c>
      <c r="C139" s="70" t="s">
        <v>125</v>
      </c>
      <c r="D139" s="70" t="s">
        <v>27</v>
      </c>
      <c r="E139" s="58" t="s">
        <v>1340</v>
      </c>
      <c r="F139" s="70" t="s">
        <v>440</v>
      </c>
      <c r="G139" s="70" t="s">
        <v>137</v>
      </c>
      <c r="H139" s="67">
        <v>674571.03853699996</v>
      </c>
      <c r="I139" s="69">
        <v>900</v>
      </c>
      <c r="J139" s="135" t="s">
        <v>3885</v>
      </c>
      <c r="K139" s="67">
        <v>6071.1393518149989</v>
      </c>
      <c r="L139" s="68">
        <v>1.9705954396518233E-2</v>
      </c>
      <c r="M139" s="68">
        <f t="shared" si="2"/>
        <v>5.6341549412822732E-4</v>
      </c>
      <c r="N139" s="68">
        <f>K139/'סכום נכסי הקרן'!$C$41</f>
        <v>9.6882541962709166E-5</v>
      </c>
    </row>
    <row r="140" spans="1:14">
      <c r="A140" s="61" t="s">
        <v>1341</v>
      </c>
      <c r="B140" s="58" t="s">
        <v>1342</v>
      </c>
      <c r="C140" s="70" t="s">
        <v>125</v>
      </c>
      <c r="D140" s="70" t="s">
        <v>27</v>
      </c>
      <c r="E140" s="58" t="s">
        <v>1343</v>
      </c>
      <c r="F140" s="70" t="s">
        <v>162</v>
      </c>
      <c r="G140" s="70" t="s">
        <v>137</v>
      </c>
      <c r="H140" s="67">
        <v>167351.483523</v>
      </c>
      <c r="I140" s="69">
        <v>2290</v>
      </c>
      <c r="J140" s="135" t="s">
        <v>3885</v>
      </c>
      <c r="K140" s="67">
        <v>3832.348972668</v>
      </c>
      <c r="L140" s="68">
        <v>1.4099947183422553E-2</v>
      </c>
      <c r="M140" s="68">
        <f t="shared" si="2"/>
        <v>3.55650671971817E-4</v>
      </c>
      <c r="N140" s="68">
        <f>K140/'סכום נכסי הקרן'!$C$41</f>
        <v>6.1156183155185593E-5</v>
      </c>
    </row>
    <row r="141" spans="1:14">
      <c r="A141" s="61" t="s">
        <v>1344</v>
      </c>
      <c r="B141" s="58" t="s">
        <v>1345</v>
      </c>
      <c r="C141" s="70" t="s">
        <v>125</v>
      </c>
      <c r="D141" s="70" t="s">
        <v>27</v>
      </c>
      <c r="E141" s="58" t="s">
        <v>1346</v>
      </c>
      <c r="F141" s="70" t="s">
        <v>440</v>
      </c>
      <c r="G141" s="70" t="s">
        <v>137</v>
      </c>
      <c r="H141" s="67">
        <v>421151.07757299999</v>
      </c>
      <c r="I141" s="69">
        <v>951.2</v>
      </c>
      <c r="J141" s="135" t="s">
        <v>3885</v>
      </c>
      <c r="K141" s="67">
        <v>4005.9890503689999</v>
      </c>
      <c r="L141" s="68">
        <v>2.7744238602147187E-2</v>
      </c>
      <c r="M141" s="68">
        <f t="shared" si="2"/>
        <v>3.7176486479612193E-4</v>
      </c>
      <c r="N141" s="68">
        <f>K141/'סכום נכסי הקרן'!$C$41</f>
        <v>6.3927111499837412E-5</v>
      </c>
    </row>
    <row r="142" spans="1:14">
      <c r="A142" s="61" t="s">
        <v>1347</v>
      </c>
      <c r="B142" s="58" t="s">
        <v>1348</v>
      </c>
      <c r="C142" s="70" t="s">
        <v>125</v>
      </c>
      <c r="D142" s="70" t="s">
        <v>27</v>
      </c>
      <c r="E142" s="58" t="s">
        <v>1349</v>
      </c>
      <c r="F142" s="70" t="s">
        <v>133</v>
      </c>
      <c r="G142" s="70" t="s">
        <v>137</v>
      </c>
      <c r="H142" s="67">
        <v>2843835.0196770001</v>
      </c>
      <c r="I142" s="69">
        <v>449.6</v>
      </c>
      <c r="J142" s="135" t="s">
        <v>3885</v>
      </c>
      <c r="K142" s="67">
        <v>12785.882248469001</v>
      </c>
      <c r="L142" s="68">
        <v>3.1064186972392268E-2</v>
      </c>
      <c r="M142" s="68">
        <f t="shared" si="2"/>
        <v>1.1865588561614699E-3</v>
      </c>
      <c r="N142" s="68">
        <f>K142/'סכום נכסי הקרן'!$C$41</f>
        <v>2.0403563510648651E-4</v>
      </c>
    </row>
    <row r="143" spans="1:14">
      <c r="A143" s="61" t="s">
        <v>1350</v>
      </c>
      <c r="B143" s="58" t="s">
        <v>1351</v>
      </c>
      <c r="C143" s="70" t="s">
        <v>125</v>
      </c>
      <c r="D143" s="70" t="s">
        <v>27</v>
      </c>
      <c r="E143" s="58" t="s">
        <v>1352</v>
      </c>
      <c r="F143" s="70" t="s">
        <v>160</v>
      </c>
      <c r="G143" s="70" t="s">
        <v>137</v>
      </c>
      <c r="H143" s="67">
        <v>506572.88330099999</v>
      </c>
      <c r="I143" s="69">
        <v>392.7</v>
      </c>
      <c r="J143" s="135" t="s">
        <v>3885</v>
      </c>
      <c r="K143" s="67">
        <v>1989.311712725</v>
      </c>
      <c r="L143" s="68">
        <v>2.1067358074303801E-2</v>
      </c>
      <c r="M143" s="68">
        <f t="shared" si="2"/>
        <v>1.8461263638512175E-4</v>
      </c>
      <c r="N143" s="68">
        <f>K143/'סכום נכסי הקרן'!$C$41</f>
        <v>3.1745207005892749E-5</v>
      </c>
    </row>
    <row r="144" spans="1:14">
      <c r="A144" s="61" t="s">
        <v>1353</v>
      </c>
      <c r="B144" s="58" t="s">
        <v>1354</v>
      </c>
      <c r="C144" s="70" t="s">
        <v>125</v>
      </c>
      <c r="D144" s="70" t="s">
        <v>27</v>
      </c>
      <c r="E144" s="58" t="s">
        <v>1355</v>
      </c>
      <c r="F144" s="70" t="s">
        <v>1186</v>
      </c>
      <c r="G144" s="70" t="s">
        <v>137</v>
      </c>
      <c r="H144" s="67">
        <v>209704.47567299998</v>
      </c>
      <c r="I144" s="69">
        <v>108.4</v>
      </c>
      <c r="J144" s="135" t="s">
        <v>3885</v>
      </c>
      <c r="K144" s="67">
        <v>227.31965172899999</v>
      </c>
      <c r="L144" s="68">
        <v>1.1370672861228589E-2</v>
      </c>
      <c r="M144" s="68">
        <f t="shared" si="2"/>
        <v>2.1095778976916792E-5</v>
      </c>
      <c r="N144" s="68">
        <f>K144/'סכום נכסי הקרן'!$C$41</f>
        <v>3.6275407994051874E-6</v>
      </c>
    </row>
    <row r="145" spans="1:14">
      <c r="A145" s="61" t="s">
        <v>1356</v>
      </c>
      <c r="B145" s="58" t="s">
        <v>1357</v>
      </c>
      <c r="C145" s="70" t="s">
        <v>125</v>
      </c>
      <c r="D145" s="70" t="s">
        <v>27</v>
      </c>
      <c r="E145" s="58" t="s">
        <v>1358</v>
      </c>
      <c r="F145" s="70" t="s">
        <v>1112</v>
      </c>
      <c r="G145" s="70" t="s">
        <v>137</v>
      </c>
      <c r="H145" s="67">
        <v>1259875.870144</v>
      </c>
      <c r="I145" s="69">
        <v>101.4</v>
      </c>
      <c r="J145" s="135" t="s">
        <v>3885</v>
      </c>
      <c r="K145" s="67">
        <v>1277.514131828</v>
      </c>
      <c r="L145" s="68">
        <v>7.2054654410273981E-3</v>
      </c>
      <c r="M145" s="68">
        <f t="shared" si="2"/>
        <v>1.1855620734919988E-4</v>
      </c>
      <c r="N145" s="68">
        <f>K145/'סכום נכסי הקרן'!$C$41</f>
        <v>2.0386423258062565E-5</v>
      </c>
    </row>
    <row r="146" spans="1:14">
      <c r="A146" s="61" t="s">
        <v>1359</v>
      </c>
      <c r="B146" s="58" t="s">
        <v>1360</v>
      </c>
      <c r="C146" s="70" t="s">
        <v>125</v>
      </c>
      <c r="D146" s="70" t="s">
        <v>27</v>
      </c>
      <c r="E146" s="58" t="s">
        <v>1361</v>
      </c>
      <c r="F146" s="70" t="s">
        <v>1079</v>
      </c>
      <c r="G146" s="70" t="s">
        <v>137</v>
      </c>
      <c r="H146" s="67">
        <v>292151.69221000001</v>
      </c>
      <c r="I146" s="69">
        <v>2373</v>
      </c>
      <c r="J146" s="135" t="s">
        <v>3885</v>
      </c>
      <c r="K146" s="67">
        <v>6932.7596561390001</v>
      </c>
      <c r="L146" s="68">
        <v>2.0524477428685319E-2</v>
      </c>
      <c r="M146" s="68">
        <f t="shared" si="2"/>
        <v>6.4337581152178105E-4</v>
      </c>
      <c r="N146" s="68">
        <f>K146/'סכום נכסי הקרן'!$C$41</f>
        <v>1.1063217946108691E-4</v>
      </c>
    </row>
    <row r="147" spans="1:14">
      <c r="A147" s="61" t="s">
        <v>1362</v>
      </c>
      <c r="B147" s="58" t="s">
        <v>1363</v>
      </c>
      <c r="C147" s="70" t="s">
        <v>125</v>
      </c>
      <c r="D147" s="70" t="s">
        <v>27</v>
      </c>
      <c r="E147" s="58" t="s">
        <v>1364</v>
      </c>
      <c r="F147" s="70" t="s">
        <v>1365</v>
      </c>
      <c r="G147" s="70" t="s">
        <v>137</v>
      </c>
      <c r="H147" s="67">
        <v>2457424.5339910001</v>
      </c>
      <c r="I147" s="69">
        <v>592.4</v>
      </c>
      <c r="J147" s="135" t="s">
        <v>3885</v>
      </c>
      <c r="K147" s="67">
        <v>14557.782938364999</v>
      </c>
      <c r="L147" s="68">
        <v>2.2878572911833431E-2</v>
      </c>
      <c r="M147" s="68">
        <f t="shared" si="2"/>
        <v>1.3509952567928355E-3</v>
      </c>
      <c r="N147" s="68">
        <f>K147/'סכום נכסי הקרן'!$C$41</f>
        <v>2.3231142207080348E-4</v>
      </c>
    </row>
    <row r="148" spans="1:14">
      <c r="A148" s="61" t="s">
        <v>1366</v>
      </c>
      <c r="B148" s="58" t="s">
        <v>1367</v>
      </c>
      <c r="C148" s="70" t="s">
        <v>125</v>
      </c>
      <c r="D148" s="70" t="s">
        <v>27</v>
      </c>
      <c r="E148" s="58" t="s">
        <v>1368</v>
      </c>
      <c r="F148" s="70" t="s">
        <v>732</v>
      </c>
      <c r="G148" s="70" t="s">
        <v>137</v>
      </c>
      <c r="H148" s="67">
        <v>252549.81001099999</v>
      </c>
      <c r="I148" s="69">
        <v>233.7</v>
      </c>
      <c r="J148" s="135" t="s">
        <v>3885</v>
      </c>
      <c r="K148" s="67">
        <v>590.20890622000002</v>
      </c>
      <c r="L148" s="68">
        <v>3.427502665949001E-3</v>
      </c>
      <c r="M148" s="68">
        <f t="shared" si="2"/>
        <v>5.4772724404260214E-5</v>
      </c>
      <c r="N148" s="68">
        <f>K148/'סכום נכסי הקרן'!$C$41</f>
        <v>9.4184856927273937E-6</v>
      </c>
    </row>
    <row r="149" spans="1:14">
      <c r="A149" s="61" t="s">
        <v>1369</v>
      </c>
      <c r="B149" s="58" t="s">
        <v>1370</v>
      </c>
      <c r="C149" s="70" t="s">
        <v>125</v>
      </c>
      <c r="D149" s="70" t="s">
        <v>27</v>
      </c>
      <c r="E149" s="58" t="s">
        <v>1371</v>
      </c>
      <c r="F149" s="70" t="s">
        <v>641</v>
      </c>
      <c r="G149" s="70" t="s">
        <v>137</v>
      </c>
      <c r="H149" s="67">
        <v>570530.26436499995</v>
      </c>
      <c r="I149" s="69">
        <v>720.6</v>
      </c>
      <c r="J149" s="135" t="s">
        <v>3885</v>
      </c>
      <c r="K149" s="67">
        <v>4111.2410860119999</v>
      </c>
      <c r="L149" s="68">
        <v>7.84146916521976E-3</v>
      </c>
      <c r="M149" s="68">
        <f t="shared" si="2"/>
        <v>3.8153249229294005E-4</v>
      </c>
      <c r="N149" s="68">
        <f>K149/'סכום נכסי הקרן'!$C$41</f>
        <v>6.5606711352342043E-5</v>
      </c>
    </row>
    <row r="150" spans="1:14">
      <c r="A150" s="61" t="s">
        <v>1372</v>
      </c>
      <c r="B150" s="58" t="s">
        <v>1373</v>
      </c>
      <c r="C150" s="70" t="s">
        <v>125</v>
      </c>
      <c r="D150" s="70" t="s">
        <v>27</v>
      </c>
      <c r="E150" s="58" t="s">
        <v>1374</v>
      </c>
      <c r="F150" s="70" t="s">
        <v>1112</v>
      </c>
      <c r="G150" s="70" t="s">
        <v>137</v>
      </c>
      <c r="H150" s="67">
        <v>837799.17430499999</v>
      </c>
      <c r="I150" s="69">
        <v>293.60000000000002</v>
      </c>
      <c r="J150" s="135" t="s">
        <v>3885</v>
      </c>
      <c r="K150" s="67">
        <v>2459.77837576</v>
      </c>
      <c r="L150" s="68">
        <v>6.7090555402639267E-3</v>
      </c>
      <c r="M150" s="68">
        <f t="shared" si="2"/>
        <v>2.2827300918573608E-4</v>
      </c>
      <c r="N150" s="68">
        <f>K150/'סכום נכסי הקרן'!$C$41</f>
        <v>3.9252859784430558E-5</v>
      </c>
    </row>
    <row r="151" spans="1:14">
      <c r="A151" s="61" t="s">
        <v>1375</v>
      </c>
      <c r="B151" s="58" t="s">
        <v>1376</v>
      </c>
      <c r="C151" s="70" t="s">
        <v>125</v>
      </c>
      <c r="D151" s="70" t="s">
        <v>27</v>
      </c>
      <c r="E151" s="58" t="s">
        <v>1377</v>
      </c>
      <c r="F151" s="70" t="s">
        <v>606</v>
      </c>
      <c r="G151" s="70" t="s">
        <v>137</v>
      </c>
      <c r="H151" s="67">
        <v>200987.26502200001</v>
      </c>
      <c r="I151" s="69">
        <v>7000</v>
      </c>
      <c r="J151" s="135" t="s">
        <v>3885</v>
      </c>
      <c r="K151" s="67">
        <v>14069.108551556001</v>
      </c>
      <c r="L151" s="68">
        <v>3.3872231144122769E-3</v>
      </c>
      <c r="M151" s="68">
        <f t="shared" si="2"/>
        <v>1.3056451659520629E-3</v>
      </c>
      <c r="N151" s="68">
        <f>K151/'סכום נכסי הקרן'!$C$41</f>
        <v>2.245132125350645E-4</v>
      </c>
    </row>
    <row r="152" spans="1:14">
      <c r="A152" s="61" t="s">
        <v>1378</v>
      </c>
      <c r="B152" s="58" t="s">
        <v>1379</v>
      </c>
      <c r="C152" s="70" t="s">
        <v>125</v>
      </c>
      <c r="D152" s="70" t="s">
        <v>27</v>
      </c>
      <c r="E152" s="58" t="s">
        <v>1380</v>
      </c>
      <c r="F152" s="70" t="s">
        <v>133</v>
      </c>
      <c r="G152" s="70" t="s">
        <v>137</v>
      </c>
      <c r="H152" s="67">
        <v>292393.93802399997</v>
      </c>
      <c r="I152" s="69">
        <v>1518</v>
      </c>
      <c r="J152" s="67">
        <v>219.29545351799999</v>
      </c>
      <c r="K152" s="67">
        <v>4657.8354327269999</v>
      </c>
      <c r="L152" s="68">
        <v>2.5371120023157265E-2</v>
      </c>
      <c r="M152" s="68">
        <f t="shared" si="2"/>
        <v>4.3225768670806429E-4</v>
      </c>
      <c r="N152" s="68">
        <f>K152/'סכום נכסי הקרן'!$C$41</f>
        <v>7.432920093189093E-5</v>
      </c>
    </row>
    <row r="153" spans="1:14">
      <c r="A153" s="61" t="s">
        <v>1381</v>
      </c>
      <c r="B153" s="58" t="s">
        <v>1382</v>
      </c>
      <c r="C153" s="70" t="s">
        <v>125</v>
      </c>
      <c r="D153" s="70" t="s">
        <v>27</v>
      </c>
      <c r="E153" s="58" t="s">
        <v>1383</v>
      </c>
      <c r="F153" s="70" t="s">
        <v>590</v>
      </c>
      <c r="G153" s="70" t="s">
        <v>137</v>
      </c>
      <c r="H153" s="67">
        <v>122650.65092</v>
      </c>
      <c r="I153" s="69">
        <v>29590</v>
      </c>
      <c r="J153" s="135" t="s">
        <v>3885</v>
      </c>
      <c r="K153" s="67">
        <v>36292.327607101004</v>
      </c>
      <c r="L153" s="68">
        <v>3.3601150547697217E-2</v>
      </c>
      <c r="M153" s="68">
        <f t="shared" si="2"/>
        <v>3.3680102707089707E-3</v>
      </c>
      <c r="N153" s="68">
        <f>K153/'סכום נכסי הקרן'!$C$41</f>
        <v>5.7914878057743757E-4</v>
      </c>
    </row>
    <row r="154" spans="1:14">
      <c r="A154" s="61" t="s">
        <v>1384</v>
      </c>
      <c r="B154" s="58" t="s">
        <v>1385</v>
      </c>
      <c r="C154" s="70" t="s">
        <v>125</v>
      </c>
      <c r="D154" s="70" t="s">
        <v>27</v>
      </c>
      <c r="E154" s="58" t="s">
        <v>1386</v>
      </c>
      <c r="F154" s="70" t="s">
        <v>1186</v>
      </c>
      <c r="G154" s="70" t="s">
        <v>137</v>
      </c>
      <c r="H154" s="67">
        <v>336088.15453200007</v>
      </c>
      <c r="I154" s="69">
        <v>565.20000000000005</v>
      </c>
      <c r="J154" s="135" t="s">
        <v>3885</v>
      </c>
      <c r="K154" s="67">
        <v>1899.5702504110004</v>
      </c>
      <c r="L154" s="68">
        <v>1.5365755803154671E-2</v>
      </c>
      <c r="M154" s="68">
        <f t="shared" si="2"/>
        <v>1.7628442525316742E-4</v>
      </c>
      <c r="N154" s="68">
        <f>K154/'סכום נכסי הקרן'!$C$41</f>
        <v>3.031312309468558E-5</v>
      </c>
    </row>
    <row r="155" spans="1:14">
      <c r="A155" s="61" t="s">
        <v>1387</v>
      </c>
      <c r="B155" s="58" t="s">
        <v>1388</v>
      </c>
      <c r="C155" s="70" t="s">
        <v>125</v>
      </c>
      <c r="D155" s="70" t="s">
        <v>27</v>
      </c>
      <c r="E155" s="58" t="s">
        <v>1389</v>
      </c>
      <c r="F155" s="70" t="s">
        <v>1079</v>
      </c>
      <c r="G155" s="70" t="s">
        <v>137</v>
      </c>
      <c r="H155" s="67">
        <v>12320.684432000002</v>
      </c>
      <c r="I155" s="69">
        <v>14000</v>
      </c>
      <c r="J155" s="135" t="s">
        <v>3885</v>
      </c>
      <c r="K155" s="67">
        <v>1724.8958204659998</v>
      </c>
      <c r="L155" s="68">
        <v>3.7056651515990024E-3</v>
      </c>
      <c r="M155" s="68">
        <f t="shared" si="2"/>
        <v>1.6007424219591186E-4</v>
      </c>
      <c r="N155" s="68">
        <f>K155/'סכום נכסי הקרן'!$C$41</f>
        <v>2.7525688676152653E-5</v>
      </c>
    </row>
    <row r="156" spans="1:14">
      <c r="A156" s="61" t="s">
        <v>1390</v>
      </c>
      <c r="B156" s="58" t="s">
        <v>1391</v>
      </c>
      <c r="C156" s="70" t="s">
        <v>125</v>
      </c>
      <c r="D156" s="70" t="s">
        <v>27</v>
      </c>
      <c r="E156" s="58" t="s">
        <v>1392</v>
      </c>
      <c r="F156" s="70" t="s">
        <v>132</v>
      </c>
      <c r="G156" s="70" t="s">
        <v>137</v>
      </c>
      <c r="H156" s="67">
        <v>792348.92486599996</v>
      </c>
      <c r="I156" s="69">
        <v>776.5</v>
      </c>
      <c r="J156" s="135" t="s">
        <v>3885</v>
      </c>
      <c r="K156" s="67">
        <v>6152.5894028340008</v>
      </c>
      <c r="L156" s="68">
        <v>1.9998656865464801E-2</v>
      </c>
      <c r="M156" s="68">
        <f t="shared" si="2"/>
        <v>5.7097424349673279E-4</v>
      </c>
      <c r="N156" s="68">
        <f>K156/'סכום נכסי הקרן'!$C$41</f>
        <v>9.8182312488212609E-5</v>
      </c>
    </row>
    <row r="157" spans="1:14">
      <c r="A157" s="61" t="s">
        <v>1393</v>
      </c>
      <c r="B157" s="58" t="s">
        <v>1394</v>
      </c>
      <c r="C157" s="70" t="s">
        <v>125</v>
      </c>
      <c r="D157" s="70" t="s">
        <v>27</v>
      </c>
      <c r="E157" s="58" t="s">
        <v>1395</v>
      </c>
      <c r="F157" s="70" t="s">
        <v>1112</v>
      </c>
      <c r="G157" s="70" t="s">
        <v>137</v>
      </c>
      <c r="H157" s="67">
        <v>1114424.7042179999</v>
      </c>
      <c r="I157" s="69">
        <v>705</v>
      </c>
      <c r="J157" s="135" t="s">
        <v>3885</v>
      </c>
      <c r="K157" s="67">
        <v>7856.6941647389995</v>
      </c>
      <c r="L157" s="68">
        <v>7.9986027174133549E-3</v>
      </c>
      <c r="M157" s="68">
        <f t="shared" si="2"/>
        <v>7.2911902832825497E-4</v>
      </c>
      <c r="N157" s="68">
        <f>K157/'סכום נכסי הקרן'!$C$41</f>
        <v>1.2537621984841125E-4</v>
      </c>
    </row>
    <row r="158" spans="1:14">
      <c r="A158" s="61" t="s">
        <v>1396</v>
      </c>
      <c r="B158" s="58" t="s">
        <v>1397</v>
      </c>
      <c r="C158" s="70" t="s">
        <v>125</v>
      </c>
      <c r="D158" s="70" t="s">
        <v>27</v>
      </c>
      <c r="E158" s="58" t="s">
        <v>1398</v>
      </c>
      <c r="F158" s="70" t="s">
        <v>133</v>
      </c>
      <c r="G158" s="70" t="s">
        <v>137</v>
      </c>
      <c r="H158" s="67">
        <v>18557891.593706001</v>
      </c>
      <c r="I158" s="69">
        <v>142.1</v>
      </c>
      <c r="J158" s="135" t="s">
        <v>3885</v>
      </c>
      <c r="K158" s="67">
        <v>26370.763954157999</v>
      </c>
      <c r="L158" s="68">
        <v>3.6336888465824543E-2</v>
      </c>
      <c r="M158" s="68">
        <f t="shared" si="2"/>
        <v>2.4472666731540252E-3</v>
      </c>
      <c r="N158" s="68">
        <f>K158/'סכום נכסי הקרן'!$C$41</f>
        <v>4.2082161145150124E-4</v>
      </c>
    </row>
    <row r="159" spans="1:14">
      <c r="A159" s="61" t="s">
        <v>1399</v>
      </c>
      <c r="B159" s="58" t="s">
        <v>1400</v>
      </c>
      <c r="C159" s="70" t="s">
        <v>125</v>
      </c>
      <c r="D159" s="70" t="s">
        <v>27</v>
      </c>
      <c r="E159" s="58" t="s">
        <v>1401</v>
      </c>
      <c r="F159" s="70" t="s">
        <v>160</v>
      </c>
      <c r="G159" s="70" t="s">
        <v>137</v>
      </c>
      <c r="H159" s="67">
        <v>164487.89874</v>
      </c>
      <c r="I159" s="69">
        <v>243.2</v>
      </c>
      <c r="J159" s="135" t="s">
        <v>3885</v>
      </c>
      <c r="K159" s="67">
        <v>400.03456973599998</v>
      </c>
      <c r="L159" s="68">
        <v>2.1698973746399619E-2</v>
      </c>
      <c r="M159" s="68">
        <f t="shared" si="2"/>
        <v>3.7124114884432858E-5</v>
      </c>
      <c r="N159" s="68">
        <f>K159/'סכום נכסי הקרן'!$C$41</f>
        <v>6.3837055523022876E-6</v>
      </c>
    </row>
    <row r="160" spans="1:14">
      <c r="A160" s="61" t="s">
        <v>1402</v>
      </c>
      <c r="B160" s="58" t="s">
        <v>1403</v>
      </c>
      <c r="C160" s="70" t="s">
        <v>125</v>
      </c>
      <c r="D160" s="70" t="s">
        <v>27</v>
      </c>
      <c r="E160" s="58" t="s">
        <v>1404</v>
      </c>
      <c r="F160" s="70" t="s">
        <v>641</v>
      </c>
      <c r="G160" s="70" t="s">
        <v>137</v>
      </c>
      <c r="H160" s="67">
        <v>538778.36775400001</v>
      </c>
      <c r="I160" s="69">
        <v>576.70000000000005</v>
      </c>
      <c r="J160" s="135" t="s">
        <v>3885</v>
      </c>
      <c r="K160" s="67">
        <v>3107.1348465900001</v>
      </c>
      <c r="L160" s="68">
        <v>9.2217664704058594E-3</v>
      </c>
      <c r="M160" s="68">
        <f t="shared" si="2"/>
        <v>2.8834915712998505E-4</v>
      </c>
      <c r="N160" s="68">
        <f>K160/'סכום נכסי הקרן'!$C$41</f>
        <v>4.9583299725867426E-5</v>
      </c>
    </row>
    <row r="161" spans="1:14">
      <c r="A161" s="61" t="s">
        <v>1405</v>
      </c>
      <c r="B161" s="58" t="s">
        <v>1406</v>
      </c>
      <c r="C161" s="70" t="s">
        <v>125</v>
      </c>
      <c r="D161" s="70" t="s">
        <v>27</v>
      </c>
      <c r="E161" s="58" t="s">
        <v>1407</v>
      </c>
      <c r="F161" s="70" t="s">
        <v>162</v>
      </c>
      <c r="G161" s="70" t="s">
        <v>137</v>
      </c>
      <c r="H161" s="67">
        <v>3288015.150746</v>
      </c>
      <c r="I161" s="69">
        <v>61.7</v>
      </c>
      <c r="J161" s="135" t="s">
        <v>3885</v>
      </c>
      <c r="K161" s="67">
        <v>2028.7053482590002</v>
      </c>
      <c r="L161" s="68">
        <v>2.3838560665848531E-2</v>
      </c>
      <c r="M161" s="68">
        <f t="shared" si="2"/>
        <v>1.8826845506160473E-4</v>
      </c>
      <c r="N161" s="68">
        <f>K161/'סכום נכסי הקרן'!$C$41</f>
        <v>3.2373846100883288E-5</v>
      </c>
    </row>
    <row r="162" spans="1:14">
      <c r="A162" s="61" t="s">
        <v>1408</v>
      </c>
      <c r="B162" s="58" t="s">
        <v>1409</v>
      </c>
      <c r="C162" s="70" t="s">
        <v>125</v>
      </c>
      <c r="D162" s="70" t="s">
        <v>27</v>
      </c>
      <c r="E162" s="58" t="s">
        <v>1410</v>
      </c>
      <c r="F162" s="70" t="s">
        <v>440</v>
      </c>
      <c r="G162" s="70" t="s">
        <v>137</v>
      </c>
      <c r="H162" s="67">
        <v>3212597.199949</v>
      </c>
      <c r="I162" s="69">
        <v>1100</v>
      </c>
      <c r="J162" s="67">
        <v>541.126659303</v>
      </c>
      <c r="K162" s="67">
        <v>35879.695858744002</v>
      </c>
      <c r="L162" s="68">
        <v>3.0062573458181242E-2</v>
      </c>
      <c r="M162" s="68">
        <f t="shared" si="2"/>
        <v>3.3297171090927655E-3</v>
      </c>
      <c r="N162" s="68">
        <f>K162/'סכום נכסי הקרן'!$C$41</f>
        <v>5.7256405070076424E-4</v>
      </c>
    </row>
    <row r="163" spans="1:14">
      <c r="A163" s="61" t="s">
        <v>1411</v>
      </c>
      <c r="B163" s="58" t="s">
        <v>1412</v>
      </c>
      <c r="C163" s="70" t="s">
        <v>125</v>
      </c>
      <c r="D163" s="70" t="s">
        <v>27</v>
      </c>
      <c r="E163" s="58" t="s">
        <v>1413</v>
      </c>
      <c r="F163" s="70" t="s">
        <v>160</v>
      </c>
      <c r="G163" s="70" t="s">
        <v>137</v>
      </c>
      <c r="H163" s="67">
        <v>1340850.770453</v>
      </c>
      <c r="I163" s="69">
        <v>460.1</v>
      </c>
      <c r="J163" s="135" t="s">
        <v>3885</v>
      </c>
      <c r="K163" s="67">
        <v>6169.254394605</v>
      </c>
      <c r="L163" s="68">
        <v>1.7530076814115465E-2</v>
      </c>
      <c r="M163" s="68">
        <f t="shared" si="2"/>
        <v>5.7252079250989189E-4</v>
      </c>
      <c r="N163" s="68">
        <f>K163/'סכום נכסי הקרן'!$C$41</f>
        <v>9.8448250505938953E-5</v>
      </c>
    </row>
    <row r="164" spans="1:14">
      <c r="A164" s="61" t="s">
        <v>1414</v>
      </c>
      <c r="B164" s="58" t="s">
        <v>1415</v>
      </c>
      <c r="C164" s="70" t="s">
        <v>125</v>
      </c>
      <c r="D164" s="70" t="s">
        <v>27</v>
      </c>
      <c r="E164" s="58" t="s">
        <v>1416</v>
      </c>
      <c r="F164" s="70" t="s">
        <v>590</v>
      </c>
      <c r="G164" s="70" t="s">
        <v>137</v>
      </c>
      <c r="H164" s="67">
        <v>3811.39147</v>
      </c>
      <c r="I164" s="69">
        <v>164.4</v>
      </c>
      <c r="J164" s="135" t="s">
        <v>3885</v>
      </c>
      <c r="K164" s="67">
        <v>6.2659297399999998</v>
      </c>
      <c r="L164" s="68">
        <v>5.5595276885198866E-4</v>
      </c>
      <c r="M164" s="68">
        <f t="shared" si="2"/>
        <v>5.8149248370974173E-7</v>
      </c>
      <c r="N164" s="68">
        <f>K164/'סכום נכסי הקרן'!$C$41</f>
        <v>9.9990984524091637E-8</v>
      </c>
    </row>
    <row r="165" spans="1:14">
      <c r="A165" s="61" t="s">
        <v>1417</v>
      </c>
      <c r="B165" s="58" t="s">
        <v>1418</v>
      </c>
      <c r="C165" s="70" t="s">
        <v>125</v>
      </c>
      <c r="D165" s="70" t="s">
        <v>27</v>
      </c>
      <c r="E165" s="58" t="s">
        <v>1419</v>
      </c>
      <c r="F165" s="70" t="s">
        <v>1420</v>
      </c>
      <c r="G165" s="70" t="s">
        <v>137</v>
      </c>
      <c r="H165" s="67">
        <v>404989.14462499996</v>
      </c>
      <c r="I165" s="69">
        <v>710.8</v>
      </c>
      <c r="J165" s="135" t="s">
        <v>3885</v>
      </c>
      <c r="K165" s="67">
        <v>2878.6628399949996</v>
      </c>
      <c r="L165" s="68">
        <v>8.0976765248823475E-3</v>
      </c>
      <c r="M165" s="68">
        <f t="shared" si="2"/>
        <v>2.6714643700930343E-4</v>
      </c>
      <c r="N165" s="68">
        <f>K165/'סכום נכסי הקרן'!$C$41</f>
        <v>4.593736978034128E-5</v>
      </c>
    </row>
    <row r="166" spans="1:14">
      <c r="A166" s="61" t="s">
        <v>1421</v>
      </c>
      <c r="B166" s="58" t="s">
        <v>1422</v>
      </c>
      <c r="C166" s="70" t="s">
        <v>125</v>
      </c>
      <c r="D166" s="70" t="s">
        <v>27</v>
      </c>
      <c r="E166" s="58" t="s">
        <v>1423</v>
      </c>
      <c r="F166" s="70" t="s">
        <v>440</v>
      </c>
      <c r="G166" s="70" t="s">
        <v>137</v>
      </c>
      <c r="H166" s="67">
        <v>184003.88947699999</v>
      </c>
      <c r="I166" s="69">
        <v>417.2</v>
      </c>
      <c r="J166" s="135" t="s">
        <v>3885</v>
      </c>
      <c r="K166" s="67">
        <v>767.664225902</v>
      </c>
      <c r="L166" s="68">
        <v>1.2259673959330589E-2</v>
      </c>
      <c r="M166" s="68">
        <f t="shared" si="2"/>
        <v>7.1240980332931439E-5</v>
      </c>
      <c r="N166" s="68">
        <f>K166/'סכום נכסי הקרן'!$C$41</f>
        <v>1.2250297229133258E-5</v>
      </c>
    </row>
    <row r="167" spans="1:14">
      <c r="A167" s="61" t="s">
        <v>1424</v>
      </c>
      <c r="B167" s="58" t="s">
        <v>1425</v>
      </c>
      <c r="C167" s="70" t="s">
        <v>125</v>
      </c>
      <c r="D167" s="70" t="s">
        <v>27</v>
      </c>
      <c r="E167" s="58" t="s">
        <v>1426</v>
      </c>
      <c r="F167" s="70" t="s">
        <v>440</v>
      </c>
      <c r="G167" s="70" t="s">
        <v>137</v>
      </c>
      <c r="H167" s="67">
        <v>403697.416172</v>
      </c>
      <c r="I167" s="69">
        <v>3813</v>
      </c>
      <c r="J167" s="135" t="s">
        <v>3885</v>
      </c>
      <c r="K167" s="67">
        <v>15392.982478627</v>
      </c>
      <c r="L167" s="68">
        <v>1.5692508218483871E-2</v>
      </c>
      <c r="M167" s="68">
        <f t="shared" si="2"/>
        <v>1.4285036673898853E-3</v>
      </c>
      <c r="N167" s="68">
        <f>K167/'סכום נכסי הקרן'!$C$41</f>
        <v>2.4563944006177226E-4</v>
      </c>
    </row>
    <row r="168" spans="1:14">
      <c r="A168" s="61" t="s">
        <v>1427</v>
      </c>
      <c r="B168" s="58" t="s">
        <v>1428</v>
      </c>
      <c r="C168" s="70" t="s">
        <v>125</v>
      </c>
      <c r="D168" s="70" t="s">
        <v>27</v>
      </c>
      <c r="E168" s="58" t="s">
        <v>1429</v>
      </c>
      <c r="F168" s="70" t="s">
        <v>552</v>
      </c>
      <c r="G168" s="70" t="s">
        <v>137</v>
      </c>
      <c r="H168" s="67">
        <v>5573372.1337780003</v>
      </c>
      <c r="I168" s="69">
        <v>145.80000000000001</v>
      </c>
      <c r="J168" s="135" t="s">
        <v>3885</v>
      </c>
      <c r="K168" s="67">
        <v>8125.9765710479996</v>
      </c>
      <c r="L168" s="68">
        <v>2.4949381089300601E-2</v>
      </c>
      <c r="M168" s="68">
        <f t="shared" si="2"/>
        <v>7.5410904605289618E-4</v>
      </c>
      <c r="N168" s="68">
        <f>K168/'סכום נכסי הקרן'!$C$41</f>
        <v>1.2967339744840352E-4</v>
      </c>
    </row>
    <row r="169" spans="1:14">
      <c r="A169" s="61" t="s">
        <v>1430</v>
      </c>
      <c r="B169" s="58" t="s">
        <v>1431</v>
      </c>
      <c r="C169" s="70" t="s">
        <v>125</v>
      </c>
      <c r="D169" s="70" t="s">
        <v>27</v>
      </c>
      <c r="E169" s="58" t="s">
        <v>1432</v>
      </c>
      <c r="F169" s="70" t="s">
        <v>590</v>
      </c>
      <c r="G169" s="70" t="s">
        <v>137</v>
      </c>
      <c r="H169" s="67">
        <v>81771.420496999999</v>
      </c>
      <c r="I169" s="69">
        <v>2774</v>
      </c>
      <c r="J169" s="135" t="s">
        <v>3885</v>
      </c>
      <c r="K169" s="67">
        <v>2268.339204594</v>
      </c>
      <c r="L169" s="68">
        <v>4.0839681885031474E-3</v>
      </c>
      <c r="M169" s="68">
        <f t="shared" si="2"/>
        <v>2.1050702014024578E-4</v>
      </c>
      <c r="N169" s="68">
        <f>K169/'סכום נכסי הקרן'!$C$41</f>
        <v>3.61978955579462E-5</v>
      </c>
    </row>
    <row r="170" spans="1:14">
      <c r="A170" s="61" t="s">
        <v>1433</v>
      </c>
      <c r="B170" s="58" t="s">
        <v>1434</v>
      </c>
      <c r="C170" s="70" t="s">
        <v>125</v>
      </c>
      <c r="D170" s="70" t="s">
        <v>27</v>
      </c>
      <c r="E170" s="58" t="s">
        <v>1435</v>
      </c>
      <c r="F170" s="70" t="s">
        <v>527</v>
      </c>
      <c r="G170" s="70" t="s">
        <v>137</v>
      </c>
      <c r="H170" s="67">
        <v>1884632.5610179999</v>
      </c>
      <c r="I170" s="69">
        <v>507.8</v>
      </c>
      <c r="J170" s="135" t="s">
        <v>3885</v>
      </c>
      <c r="K170" s="67">
        <v>9570.1641448490009</v>
      </c>
      <c r="L170" s="68">
        <v>1.2358434068916312E-2</v>
      </c>
      <c r="M170" s="68">
        <f t="shared" si="2"/>
        <v>8.8813292663861916E-4</v>
      </c>
      <c r="N170" s="68">
        <f>K170/'סכום נכסי הקרן'!$C$41</f>
        <v>1.5271957628120694E-4</v>
      </c>
    </row>
    <row r="171" spans="1:14">
      <c r="A171" s="61" t="s">
        <v>1436</v>
      </c>
      <c r="B171" s="58" t="s">
        <v>1437</v>
      </c>
      <c r="C171" s="70" t="s">
        <v>125</v>
      </c>
      <c r="D171" s="70" t="s">
        <v>27</v>
      </c>
      <c r="E171" s="58" t="s">
        <v>1438</v>
      </c>
      <c r="F171" s="70" t="s">
        <v>732</v>
      </c>
      <c r="G171" s="70" t="s">
        <v>137</v>
      </c>
      <c r="H171" s="67">
        <v>34990.314423000003</v>
      </c>
      <c r="I171" s="69">
        <v>19800</v>
      </c>
      <c r="J171" s="135" t="s">
        <v>3885</v>
      </c>
      <c r="K171" s="67">
        <v>6928.0822558200007</v>
      </c>
      <c r="L171" s="68">
        <v>1.5611608803547583E-2</v>
      </c>
      <c r="M171" s="68">
        <f t="shared" si="2"/>
        <v>6.4294173816927642E-4</v>
      </c>
      <c r="N171" s="68">
        <f>K171/'סכום נכסי הקרן'!$C$41</f>
        <v>1.1055753804595511E-4</v>
      </c>
    </row>
    <row r="172" spans="1:14">
      <c r="A172" s="61" t="s">
        <v>1439</v>
      </c>
      <c r="B172" s="58" t="s">
        <v>1440</v>
      </c>
      <c r="C172" s="70" t="s">
        <v>125</v>
      </c>
      <c r="D172" s="70" t="s">
        <v>27</v>
      </c>
      <c r="E172" s="58" t="s">
        <v>1441</v>
      </c>
      <c r="F172" s="70" t="s">
        <v>1442</v>
      </c>
      <c r="G172" s="70" t="s">
        <v>137</v>
      </c>
      <c r="H172" s="67">
        <v>165403.79726699999</v>
      </c>
      <c r="I172" s="69">
        <v>2227</v>
      </c>
      <c r="J172" s="135" t="s">
        <v>3885</v>
      </c>
      <c r="K172" s="67">
        <v>3683.5425651380001</v>
      </c>
      <c r="L172" s="68">
        <v>2.8778982482927833E-3</v>
      </c>
      <c r="M172" s="68">
        <f t="shared" si="2"/>
        <v>3.4184110003324884E-4</v>
      </c>
      <c r="N172" s="68">
        <f>K172/'סכום נכסי הקרן'!$C$41</f>
        <v>5.8781547656572766E-5</v>
      </c>
    </row>
    <row r="173" spans="1:14">
      <c r="A173" s="61" t="s">
        <v>1443</v>
      </c>
      <c r="B173" s="58" t="s">
        <v>1444</v>
      </c>
      <c r="C173" s="70" t="s">
        <v>125</v>
      </c>
      <c r="D173" s="70" t="s">
        <v>27</v>
      </c>
      <c r="E173" s="102">
        <v>1154</v>
      </c>
      <c r="F173" s="70" t="s">
        <v>527</v>
      </c>
      <c r="G173" s="70" t="s">
        <v>137</v>
      </c>
      <c r="H173" s="67">
        <v>267140.84614199999</v>
      </c>
      <c r="I173" s="69">
        <v>4.9000000000000004</v>
      </c>
      <c r="J173" s="135" t="s">
        <v>3885</v>
      </c>
      <c r="K173" s="67">
        <v>13.089902121</v>
      </c>
      <c r="L173" s="68">
        <v>1.0868276979240452E-2</v>
      </c>
      <c r="M173" s="68">
        <f t="shared" si="2"/>
        <v>1.2147725894956661E-6</v>
      </c>
      <c r="N173" s="68">
        <f>K173/'סכום נכסי הקרן'!$C$41</f>
        <v>2.0888714918829992E-7</v>
      </c>
    </row>
    <row r="174" spans="1:14">
      <c r="A174" s="61" t="s">
        <v>1445</v>
      </c>
      <c r="B174" s="58" t="s">
        <v>1446</v>
      </c>
      <c r="C174" s="70" t="s">
        <v>125</v>
      </c>
      <c r="D174" s="70" t="s">
        <v>27</v>
      </c>
      <c r="E174" s="58" t="s">
        <v>772</v>
      </c>
      <c r="F174" s="70" t="s">
        <v>590</v>
      </c>
      <c r="G174" s="70" t="s">
        <v>137</v>
      </c>
      <c r="H174" s="67">
        <v>2516225.7178770001</v>
      </c>
      <c r="I174" s="69">
        <v>420</v>
      </c>
      <c r="J174" s="135" t="s">
        <v>3885</v>
      </c>
      <c r="K174" s="67">
        <v>10568.148015084</v>
      </c>
      <c r="L174" s="68">
        <v>1.3619085244572879E-2</v>
      </c>
      <c r="M174" s="68">
        <f t="shared" si="2"/>
        <v>9.8074809206261104E-4</v>
      </c>
      <c r="N174" s="68">
        <f>K174/'סכום נכסי הקרן'!$C$41</f>
        <v>1.6864528784591416E-4</v>
      </c>
    </row>
    <row r="175" spans="1:14">
      <c r="A175" s="61" t="s">
        <v>1447</v>
      </c>
      <c r="B175" s="58" t="s">
        <v>1448</v>
      </c>
      <c r="C175" s="70" t="s">
        <v>125</v>
      </c>
      <c r="D175" s="70" t="s">
        <v>27</v>
      </c>
      <c r="E175" s="58" t="s">
        <v>1449</v>
      </c>
      <c r="F175" s="70" t="s">
        <v>1079</v>
      </c>
      <c r="G175" s="70" t="s">
        <v>137</v>
      </c>
      <c r="H175" s="67">
        <v>212697.30806800001</v>
      </c>
      <c r="I175" s="69">
        <v>6480</v>
      </c>
      <c r="J175" s="135" t="s">
        <v>3885</v>
      </c>
      <c r="K175" s="67">
        <v>13782.785562805002</v>
      </c>
      <c r="L175" s="68">
        <v>1.691089112285445E-2</v>
      </c>
      <c r="M175" s="68">
        <f t="shared" si="2"/>
        <v>1.2790737435485913E-3</v>
      </c>
      <c r="N175" s="68">
        <f>K175/'סכום נכסי הקרן'!$C$41</f>
        <v>2.1994410328471199E-4</v>
      </c>
    </row>
    <row r="176" spans="1:14">
      <c r="A176" s="61" t="s">
        <v>1450</v>
      </c>
      <c r="B176" s="58" t="s">
        <v>1451</v>
      </c>
      <c r="C176" s="70" t="s">
        <v>125</v>
      </c>
      <c r="D176" s="70" t="s">
        <v>27</v>
      </c>
      <c r="E176" s="58" t="s">
        <v>1452</v>
      </c>
      <c r="F176" s="70" t="s">
        <v>440</v>
      </c>
      <c r="G176" s="70" t="s">
        <v>137</v>
      </c>
      <c r="H176" s="67">
        <v>2063511.157105</v>
      </c>
      <c r="I176" s="69">
        <v>311.2</v>
      </c>
      <c r="J176" s="135" t="s">
        <v>3885</v>
      </c>
      <c r="K176" s="67">
        <v>6421.6467199140006</v>
      </c>
      <c r="L176" s="68">
        <v>2.4576713591579223E-2</v>
      </c>
      <c r="M176" s="68">
        <f t="shared" si="2"/>
        <v>5.9594337243068236E-4</v>
      </c>
      <c r="N176" s="68">
        <f>K176/'סכום נכסי הקרן'!$C$41</f>
        <v>1.0247589814023429E-4</v>
      </c>
    </row>
    <row r="177" spans="1:14">
      <c r="A177" s="61" t="s">
        <v>1453</v>
      </c>
      <c r="B177" s="58" t="s">
        <v>1454</v>
      </c>
      <c r="C177" s="70" t="s">
        <v>125</v>
      </c>
      <c r="D177" s="70" t="s">
        <v>27</v>
      </c>
      <c r="E177" s="58" t="s">
        <v>785</v>
      </c>
      <c r="F177" s="70" t="s">
        <v>321</v>
      </c>
      <c r="G177" s="70" t="s">
        <v>137</v>
      </c>
      <c r="H177" s="67">
        <v>3790975.281653</v>
      </c>
      <c r="I177" s="69">
        <v>394</v>
      </c>
      <c r="J177" s="135" t="s">
        <v>3885</v>
      </c>
      <c r="K177" s="67">
        <v>14936.442609711999</v>
      </c>
      <c r="L177" s="68">
        <v>4.0072380658820447E-2</v>
      </c>
      <c r="M177" s="68">
        <f t="shared" si="2"/>
        <v>1.3861357326533711E-3</v>
      </c>
      <c r="N177" s="68">
        <f>K177/'סכום נכסי הקרן'!$C$41</f>
        <v>2.3835402945847513E-4</v>
      </c>
    </row>
    <row r="178" spans="1:14">
      <c r="A178" s="61" t="s">
        <v>1455</v>
      </c>
      <c r="B178" s="58" t="s">
        <v>1456</v>
      </c>
      <c r="C178" s="70" t="s">
        <v>125</v>
      </c>
      <c r="D178" s="70" t="s">
        <v>27</v>
      </c>
      <c r="E178" s="58" t="s">
        <v>1457</v>
      </c>
      <c r="F178" s="70" t="s">
        <v>162</v>
      </c>
      <c r="G178" s="70" t="s">
        <v>137</v>
      </c>
      <c r="H178" s="67">
        <v>468790.51140900003</v>
      </c>
      <c r="I178" s="69">
        <v>163.5</v>
      </c>
      <c r="J178" s="135" t="s">
        <v>3885</v>
      </c>
      <c r="K178" s="67">
        <v>766.47248615400008</v>
      </c>
      <c r="L178" s="68">
        <v>1.1939801993146803E-2</v>
      </c>
      <c r="M178" s="68">
        <f t="shared" si="2"/>
        <v>7.1130384182837986E-5</v>
      </c>
      <c r="N178" s="68">
        <f>K178/'סכום נכסי הקרן'!$C$41</f>
        <v>1.2231279583605204E-5</v>
      </c>
    </row>
    <row r="179" spans="1:14">
      <c r="A179" s="61" t="s">
        <v>1458</v>
      </c>
      <c r="B179" s="58" t="s">
        <v>1459</v>
      </c>
      <c r="C179" s="70" t="s">
        <v>125</v>
      </c>
      <c r="D179" s="70" t="s">
        <v>27</v>
      </c>
      <c r="E179" s="58" t="s">
        <v>1460</v>
      </c>
      <c r="F179" s="70" t="s">
        <v>590</v>
      </c>
      <c r="G179" s="70" t="s">
        <v>137</v>
      </c>
      <c r="H179" s="67">
        <v>571769.65575999999</v>
      </c>
      <c r="I179" s="69">
        <v>3575</v>
      </c>
      <c r="J179" s="135" t="s">
        <v>3885</v>
      </c>
      <c r="K179" s="67">
        <v>20440.765193410003</v>
      </c>
      <c r="L179" s="68">
        <v>1.6020444263379098E-2</v>
      </c>
      <c r="M179" s="68">
        <f t="shared" si="2"/>
        <v>1.8969493458194477E-3</v>
      </c>
      <c r="N179" s="68">
        <f>K179/'סכום נכסי הקרן'!$C$41</f>
        <v>3.2619137477191861E-4</v>
      </c>
    </row>
    <row r="180" spans="1:14">
      <c r="A180" s="61" t="s">
        <v>1461</v>
      </c>
      <c r="B180" s="58" t="s">
        <v>1462</v>
      </c>
      <c r="C180" s="70" t="s">
        <v>125</v>
      </c>
      <c r="D180" s="70" t="s">
        <v>27</v>
      </c>
      <c r="E180" s="58" t="s">
        <v>1463</v>
      </c>
      <c r="F180" s="70" t="s">
        <v>440</v>
      </c>
      <c r="G180" s="70" t="s">
        <v>137</v>
      </c>
      <c r="H180" s="67">
        <v>124612.04450000002</v>
      </c>
      <c r="I180" s="69">
        <v>5397</v>
      </c>
      <c r="J180" s="135" t="s">
        <v>3885</v>
      </c>
      <c r="K180" s="67">
        <v>6725.3120416649999</v>
      </c>
      <c r="L180" s="68">
        <v>1.4828059270806066E-2</v>
      </c>
      <c r="M180" s="68">
        <f t="shared" si="2"/>
        <v>6.2412420264878598E-4</v>
      </c>
      <c r="N180" s="68">
        <f>K180/'סכום נכסי הקרן'!$C$41</f>
        <v>1.0732175434156913E-4</v>
      </c>
    </row>
    <row r="181" spans="1:14">
      <c r="A181" s="61" t="s">
        <v>1464</v>
      </c>
      <c r="B181" s="58" t="s">
        <v>1465</v>
      </c>
      <c r="C181" s="70" t="s">
        <v>125</v>
      </c>
      <c r="D181" s="70" t="s">
        <v>27</v>
      </c>
      <c r="E181" s="58" t="s">
        <v>1466</v>
      </c>
      <c r="F181" s="70" t="s">
        <v>440</v>
      </c>
      <c r="G181" s="70" t="s">
        <v>137</v>
      </c>
      <c r="H181" s="67">
        <v>488626.75510100002</v>
      </c>
      <c r="I181" s="69">
        <v>1035</v>
      </c>
      <c r="J181" s="135" t="s">
        <v>3885</v>
      </c>
      <c r="K181" s="67">
        <v>5057.2869152920002</v>
      </c>
      <c r="L181" s="68">
        <v>2.9304640932911283E-2</v>
      </c>
      <c r="M181" s="68">
        <f t="shared" si="2"/>
        <v>4.6932768978126516E-4</v>
      </c>
      <c r="N181" s="68">
        <f>K181/'סכום נכסי הקרן'!$C$41</f>
        <v>8.0703601646330225E-5</v>
      </c>
    </row>
    <row r="182" spans="1:14">
      <c r="A182" s="61" t="s">
        <v>1467</v>
      </c>
      <c r="B182" s="58" t="s">
        <v>1468</v>
      </c>
      <c r="C182" s="70" t="s">
        <v>125</v>
      </c>
      <c r="D182" s="70" t="s">
        <v>27</v>
      </c>
      <c r="E182" s="58" t="s">
        <v>1469</v>
      </c>
      <c r="F182" s="70" t="s">
        <v>131</v>
      </c>
      <c r="G182" s="70" t="s">
        <v>137</v>
      </c>
      <c r="H182" s="67">
        <v>396390.91355499998</v>
      </c>
      <c r="I182" s="69">
        <v>1336</v>
      </c>
      <c r="J182" s="135" t="s">
        <v>3885</v>
      </c>
      <c r="K182" s="67">
        <v>5295.7826050880003</v>
      </c>
      <c r="L182" s="68">
        <v>1.9818554750012499E-2</v>
      </c>
      <c r="M182" s="68">
        <f t="shared" si="2"/>
        <v>4.9146063042504972E-4</v>
      </c>
      <c r="N182" s="68">
        <f>K182/'סכום נכסי הקרן'!$C$41</f>
        <v>8.450948837295899E-5</v>
      </c>
    </row>
    <row r="183" spans="1:14">
      <c r="A183" s="61" t="s">
        <v>1470</v>
      </c>
      <c r="B183" s="58" t="s">
        <v>1471</v>
      </c>
      <c r="C183" s="70" t="s">
        <v>125</v>
      </c>
      <c r="D183" s="70" t="s">
        <v>27</v>
      </c>
      <c r="E183" s="58" t="s">
        <v>1472</v>
      </c>
      <c r="F183" s="70" t="s">
        <v>1079</v>
      </c>
      <c r="G183" s="70" t="s">
        <v>137</v>
      </c>
      <c r="H183" s="67">
        <v>1350580.728112</v>
      </c>
      <c r="I183" s="69">
        <v>1411</v>
      </c>
      <c r="J183" s="135" t="s">
        <v>3885</v>
      </c>
      <c r="K183" s="67">
        <v>19056.694073655002</v>
      </c>
      <c r="L183" s="68">
        <v>1.3494367296300889E-2</v>
      </c>
      <c r="M183" s="68">
        <f t="shared" si="2"/>
        <v>1.7685044084433611E-3</v>
      </c>
      <c r="N183" s="68">
        <f>K183/'סכום נכסי הקרן'!$C$41</f>
        <v>3.0410452738322376E-4</v>
      </c>
    </row>
    <row r="184" spans="1:14">
      <c r="A184" s="137" t="s">
        <v>3885</v>
      </c>
      <c r="B184" s="135" t="s">
        <v>3885</v>
      </c>
      <c r="C184" s="135" t="s">
        <v>3885</v>
      </c>
      <c r="D184" s="135" t="s">
        <v>3885</v>
      </c>
      <c r="E184" s="135" t="s">
        <v>3885</v>
      </c>
      <c r="F184" s="135" t="s">
        <v>3885</v>
      </c>
      <c r="G184" s="135" t="s">
        <v>3885</v>
      </c>
      <c r="H184" s="135" t="s">
        <v>3885</v>
      </c>
      <c r="I184" s="135" t="s">
        <v>3885</v>
      </c>
      <c r="J184" s="135" t="s">
        <v>3885</v>
      </c>
      <c r="K184" s="135" t="s">
        <v>3885</v>
      </c>
      <c r="L184" s="135" t="s">
        <v>3885</v>
      </c>
      <c r="M184" s="135" t="s">
        <v>3885</v>
      </c>
      <c r="N184" s="135" t="s">
        <v>3885</v>
      </c>
    </row>
    <row r="185" spans="1:14">
      <c r="A185" s="55" t="s">
        <v>193</v>
      </c>
      <c r="B185" s="134" t="s">
        <v>3885</v>
      </c>
      <c r="C185" s="134" t="s">
        <v>3885</v>
      </c>
      <c r="D185" s="134" t="s">
        <v>3885</v>
      </c>
      <c r="E185" s="134" t="s">
        <v>3885</v>
      </c>
      <c r="F185" s="134" t="s">
        <v>3885</v>
      </c>
      <c r="G185" s="134" t="s">
        <v>3885</v>
      </c>
      <c r="H185" s="134" t="s">
        <v>3885</v>
      </c>
      <c r="I185" s="134" t="s">
        <v>3885</v>
      </c>
      <c r="J185" s="64">
        <v>853.89107973</v>
      </c>
      <c r="K185" s="64">
        <f>K186+K217</f>
        <v>2547661.7029161649</v>
      </c>
      <c r="L185" s="134" t="s">
        <v>3885</v>
      </c>
      <c r="M185" s="65">
        <f t="shared" si="2"/>
        <v>0.2364287811629549</v>
      </c>
      <c r="N185" s="65">
        <f>K185/'סכום נכסי הקרן'!$C$41</f>
        <v>4.0655291788974195E-2</v>
      </c>
    </row>
    <row r="186" spans="1:14">
      <c r="A186" s="74" t="s">
        <v>69</v>
      </c>
      <c r="B186" s="134" t="s">
        <v>3885</v>
      </c>
      <c r="C186" s="134" t="s">
        <v>3885</v>
      </c>
      <c r="D186" s="134" t="s">
        <v>3885</v>
      </c>
      <c r="E186" s="134" t="s">
        <v>3885</v>
      </c>
      <c r="F186" s="134" t="s">
        <v>3885</v>
      </c>
      <c r="G186" s="134" t="s">
        <v>3885</v>
      </c>
      <c r="H186" s="134" t="s">
        <v>3885</v>
      </c>
      <c r="I186" s="134" t="s">
        <v>3885</v>
      </c>
      <c r="J186" s="64">
        <v>3.1637751980000002</v>
      </c>
      <c r="K186" s="64">
        <f>SUM(K187:K215)</f>
        <v>1066166.8065915334</v>
      </c>
      <c r="L186" s="134" t="s">
        <v>3885</v>
      </c>
      <c r="M186" s="65">
        <f t="shared" si="2"/>
        <v>9.8942696477441597E-2</v>
      </c>
      <c r="N186" s="65">
        <f>K186/'סכום נכסי הקרן'!$C$41</f>
        <v>1.701376700371272E-2</v>
      </c>
    </row>
    <row r="187" spans="1:14">
      <c r="A187" s="61" t="s">
        <v>1473</v>
      </c>
      <c r="B187" s="58" t="s">
        <v>1474</v>
      </c>
      <c r="C187" s="70" t="s">
        <v>1475</v>
      </c>
      <c r="D187" s="70" t="s">
        <v>791</v>
      </c>
      <c r="E187" s="58" t="s">
        <v>1476</v>
      </c>
      <c r="F187" s="70" t="s">
        <v>3613</v>
      </c>
      <c r="G187" s="70" t="s">
        <v>136</v>
      </c>
      <c r="H187" s="67">
        <v>348913.72460000002</v>
      </c>
      <c r="I187" s="69">
        <v>218</v>
      </c>
      <c r="J187" s="135" t="s">
        <v>3885</v>
      </c>
      <c r="K187" s="67">
        <v>2758.8119724909998</v>
      </c>
      <c r="L187" s="68">
        <v>4.5018848672428438E-3</v>
      </c>
      <c r="M187" s="68">
        <f t="shared" si="2"/>
        <v>2.5602400482262081E-4</v>
      </c>
      <c r="N187" s="68">
        <f>K187/'סכום נכסי הקרן'!$C$41</f>
        <v>4.4024803451790109E-5</v>
      </c>
    </row>
    <row r="188" spans="1:14">
      <c r="A188" s="61" t="s">
        <v>1477</v>
      </c>
      <c r="B188" s="58" t="s">
        <v>1478</v>
      </c>
      <c r="C188" s="70" t="s">
        <v>1475</v>
      </c>
      <c r="D188" s="70" t="s">
        <v>791</v>
      </c>
      <c r="E188" s="58" t="s">
        <v>1479</v>
      </c>
      <c r="F188" s="70" t="s">
        <v>3603</v>
      </c>
      <c r="G188" s="70" t="s">
        <v>136</v>
      </c>
      <c r="H188" s="67">
        <v>24093.120728000002</v>
      </c>
      <c r="I188" s="69">
        <v>585</v>
      </c>
      <c r="J188" s="135" t="s">
        <v>3885</v>
      </c>
      <c r="K188" s="67">
        <v>511.20661208300004</v>
      </c>
      <c r="L188" s="68">
        <v>1.1200736729845702E-2</v>
      </c>
      <c r="M188" s="68">
        <f t="shared" si="2"/>
        <v>4.7441132423068979E-5</v>
      </c>
      <c r="N188" s="68">
        <f>K188/'סכום נכסי הקרן'!$C$41</f>
        <v>8.1577761893966867E-6</v>
      </c>
    </row>
    <row r="189" spans="1:14">
      <c r="A189" s="61" t="s">
        <v>1480</v>
      </c>
      <c r="B189" s="58" t="s">
        <v>1481</v>
      </c>
      <c r="C189" s="70" t="s">
        <v>1475</v>
      </c>
      <c r="D189" s="70" t="s">
        <v>791</v>
      </c>
      <c r="E189" s="58" t="s">
        <v>1075</v>
      </c>
      <c r="F189" s="70" t="s">
        <v>1048</v>
      </c>
      <c r="G189" s="70" t="s">
        <v>136</v>
      </c>
      <c r="H189" s="67">
        <v>236506.931411</v>
      </c>
      <c r="I189" s="69">
        <v>6938</v>
      </c>
      <c r="J189" s="135" t="s">
        <v>3885</v>
      </c>
      <c r="K189" s="67">
        <v>59514.902219898009</v>
      </c>
      <c r="L189" s="68">
        <v>5.2698051446051202E-3</v>
      </c>
      <c r="M189" s="68">
        <f t="shared" si="2"/>
        <v>5.5231178365544387E-3</v>
      </c>
      <c r="N189" s="68">
        <f>K189/'סכום נכסי הקרן'!$C$41</f>
        <v>9.4973194940782232E-4</v>
      </c>
    </row>
    <row r="190" spans="1:14">
      <c r="A190" s="61" t="s">
        <v>1483</v>
      </c>
      <c r="B190" s="58" t="s">
        <v>1484</v>
      </c>
      <c r="C190" s="70" t="s">
        <v>1475</v>
      </c>
      <c r="D190" s="70" t="s">
        <v>791</v>
      </c>
      <c r="E190" s="58" t="s">
        <v>1485</v>
      </c>
      <c r="F190" s="70" t="s">
        <v>1482</v>
      </c>
      <c r="G190" s="70" t="s">
        <v>136</v>
      </c>
      <c r="H190" s="67">
        <v>44812.983442999997</v>
      </c>
      <c r="I190" s="69">
        <v>2271</v>
      </c>
      <c r="J190" s="135" t="s">
        <v>3885</v>
      </c>
      <c r="K190" s="67">
        <v>3691.2082520039999</v>
      </c>
      <c r="L190" s="68">
        <v>1.9019893221932818E-3</v>
      </c>
      <c r="M190" s="68">
        <f t="shared" si="2"/>
        <v>3.4255249315127175E-4</v>
      </c>
      <c r="N190" s="68">
        <f>K190/'סכום נכסי הקרן'!$C$41</f>
        <v>5.8903875803965098E-5</v>
      </c>
    </row>
    <row r="191" spans="1:14">
      <c r="A191" s="61" t="s">
        <v>1486</v>
      </c>
      <c r="B191" s="58" t="s">
        <v>1487</v>
      </c>
      <c r="C191" s="70" t="s">
        <v>1475</v>
      </c>
      <c r="D191" s="70" t="s">
        <v>791</v>
      </c>
      <c r="E191" s="58" t="s">
        <v>1488</v>
      </c>
      <c r="F191" s="70" t="s">
        <v>3609</v>
      </c>
      <c r="G191" s="70" t="s">
        <v>136</v>
      </c>
      <c r="H191" s="67">
        <v>21931.719831999995</v>
      </c>
      <c r="I191" s="69">
        <v>21905</v>
      </c>
      <c r="J191" s="135" t="s">
        <v>3885</v>
      </c>
      <c r="K191" s="67">
        <v>17424.627492307001</v>
      </c>
      <c r="L191" s="68">
        <v>5.2512115824263257E-4</v>
      </c>
      <c r="M191" s="68">
        <f t="shared" si="2"/>
        <v>1.6170449300662996E-3</v>
      </c>
      <c r="N191" s="68">
        <f>K191/'סכום נכסי הקרן'!$C$41</f>
        <v>2.7806019700459184E-4</v>
      </c>
    </row>
    <row r="192" spans="1:14">
      <c r="A192" s="61" t="s">
        <v>1489</v>
      </c>
      <c r="B192" s="58" t="s">
        <v>1490</v>
      </c>
      <c r="C192" s="70" t="s">
        <v>1475</v>
      </c>
      <c r="D192" s="70" t="s">
        <v>791</v>
      </c>
      <c r="E192" s="58" t="s">
        <v>788</v>
      </c>
      <c r="F192" s="70" t="s">
        <v>647</v>
      </c>
      <c r="G192" s="70" t="s">
        <v>136</v>
      </c>
      <c r="H192" s="67">
        <v>1744.5686229999999</v>
      </c>
      <c r="I192" s="69">
        <v>21325</v>
      </c>
      <c r="J192" s="67">
        <v>3.1637751980000002</v>
      </c>
      <c r="K192" s="67">
        <v>1352.5138970639996</v>
      </c>
      <c r="L192" s="68">
        <v>3.9244488902536001E-5</v>
      </c>
      <c r="M192" s="68">
        <f t="shared" si="2"/>
        <v>1.2551635557529999E-4</v>
      </c>
      <c r="N192" s="68">
        <f>K192/'סכום נכסי הקרן'!$C$41</f>
        <v>2.158326086655821E-5</v>
      </c>
    </row>
    <row r="193" spans="1:14">
      <c r="A193" s="61" t="s">
        <v>1493</v>
      </c>
      <c r="B193" s="58" t="s">
        <v>1494</v>
      </c>
      <c r="C193" s="70" t="s">
        <v>1475</v>
      </c>
      <c r="D193" s="70" t="s">
        <v>791</v>
      </c>
      <c r="E193" s="58" t="s">
        <v>743</v>
      </c>
      <c r="F193" s="70" t="s">
        <v>641</v>
      </c>
      <c r="G193" s="70" t="s">
        <v>136</v>
      </c>
      <c r="H193" s="67">
        <v>406414.95563799998</v>
      </c>
      <c r="I193" s="69">
        <v>1914</v>
      </c>
      <c r="J193" s="135" t="s">
        <v>3885</v>
      </c>
      <c r="K193" s="67">
        <v>28213.643223474002</v>
      </c>
      <c r="L193" s="68">
        <v>3.4483592220971144E-3</v>
      </c>
      <c r="M193" s="68">
        <f t="shared" si="2"/>
        <v>2.6182900468523962E-3</v>
      </c>
      <c r="N193" s="68">
        <f>K193/'סכום נכסי הקרן'!$C$41</f>
        <v>4.5023006640457989E-4</v>
      </c>
    </row>
    <row r="194" spans="1:14">
      <c r="A194" s="61" t="s">
        <v>1495</v>
      </c>
      <c r="B194" s="58" t="s">
        <v>1496</v>
      </c>
      <c r="C194" s="70" t="s">
        <v>1497</v>
      </c>
      <c r="D194" s="70" t="s">
        <v>791</v>
      </c>
      <c r="E194" s="58" t="s">
        <v>1498</v>
      </c>
      <c r="F194" s="70" t="s">
        <v>3608</v>
      </c>
      <c r="G194" s="70" t="s">
        <v>136</v>
      </c>
      <c r="H194" s="67">
        <v>215069.17372300001</v>
      </c>
      <c r="I194" s="69">
        <v>2722</v>
      </c>
      <c r="J194" s="135" t="s">
        <v>3885</v>
      </c>
      <c r="K194" s="67">
        <v>21233.121410573</v>
      </c>
      <c r="L194" s="68">
        <v>5.6257377148164044E-3</v>
      </c>
      <c r="M194" s="68">
        <f t="shared" si="2"/>
        <v>1.9704817989141046E-3</v>
      </c>
      <c r="N194" s="68">
        <f>K194/'סכום נכסי הקרן'!$C$41</f>
        <v>3.388357039513762E-4</v>
      </c>
    </row>
    <row r="195" spans="1:14">
      <c r="A195" s="61" t="s">
        <v>1499</v>
      </c>
      <c r="B195" s="58" t="s">
        <v>1500</v>
      </c>
      <c r="C195" s="70" t="s">
        <v>1475</v>
      </c>
      <c r="D195" s="70" t="s">
        <v>791</v>
      </c>
      <c r="E195" s="58" t="s">
        <v>1501</v>
      </c>
      <c r="F195" s="70" t="s">
        <v>3614</v>
      </c>
      <c r="G195" s="70" t="s">
        <v>136</v>
      </c>
      <c r="H195" s="67">
        <v>130593.42263600002</v>
      </c>
      <c r="I195" s="69">
        <v>3963</v>
      </c>
      <c r="J195" s="135" t="s">
        <v>3885</v>
      </c>
      <c r="K195" s="67">
        <v>18771.238688788002</v>
      </c>
      <c r="L195" s="68">
        <v>7.9507216143101013E-4</v>
      </c>
      <c r="M195" s="68">
        <f t="shared" si="2"/>
        <v>1.7420135016470407E-3</v>
      </c>
      <c r="N195" s="68">
        <f>K195/'סכום נכסי הקרן'!$C$41</f>
        <v>2.9954926325564436E-4</v>
      </c>
    </row>
    <row r="196" spans="1:14">
      <c r="A196" s="61" t="s">
        <v>1502</v>
      </c>
      <c r="B196" s="58" t="s">
        <v>1503</v>
      </c>
      <c r="C196" s="70" t="s">
        <v>1475</v>
      </c>
      <c r="D196" s="70" t="s">
        <v>791</v>
      </c>
      <c r="E196" s="58" t="s">
        <v>1504</v>
      </c>
      <c r="F196" s="70" t="s">
        <v>3611</v>
      </c>
      <c r="G196" s="70" t="s">
        <v>136</v>
      </c>
      <c r="H196" s="67">
        <v>224093.82720999996</v>
      </c>
      <c r="I196" s="69">
        <v>2224</v>
      </c>
      <c r="J196" s="135" t="s">
        <v>3885</v>
      </c>
      <c r="K196" s="67">
        <v>18076.412042169002</v>
      </c>
      <c r="L196" s="68">
        <v>2.6972907334618179E-3</v>
      </c>
      <c r="M196" s="68">
        <f t="shared" si="2"/>
        <v>1.6775320137824492E-3</v>
      </c>
      <c r="N196" s="68">
        <f>K196/'סכום נכסי הקרן'!$C$41</f>
        <v>2.8846129972080162E-4</v>
      </c>
    </row>
    <row r="197" spans="1:14">
      <c r="A197" s="61" t="s">
        <v>1505</v>
      </c>
      <c r="B197" s="58" t="s">
        <v>1506</v>
      </c>
      <c r="C197" s="70" t="s">
        <v>1475</v>
      </c>
      <c r="D197" s="70" t="s">
        <v>791</v>
      </c>
      <c r="E197" s="58" t="s">
        <v>1507</v>
      </c>
      <c r="F197" s="70" t="s">
        <v>3613</v>
      </c>
      <c r="G197" s="70" t="s">
        <v>136</v>
      </c>
      <c r="H197" s="67">
        <v>1444253.5957549999</v>
      </c>
      <c r="I197" s="69">
        <v>253</v>
      </c>
      <c r="J197" s="135" t="s">
        <v>3885</v>
      </c>
      <c r="K197" s="67">
        <v>13252.918713263</v>
      </c>
      <c r="L197" s="68">
        <v>8.7588865225078916E-3</v>
      </c>
      <c r="M197" s="68">
        <f t="shared" si="2"/>
        <v>1.229900898789621E-3</v>
      </c>
      <c r="N197" s="68">
        <f>K197/'סכום נכסי הקרן'!$C$41</f>
        <v>2.1148854917688961E-4</v>
      </c>
    </row>
    <row r="198" spans="1:14">
      <c r="A198" s="61" t="s">
        <v>1508</v>
      </c>
      <c r="B198" s="58" t="s">
        <v>1509</v>
      </c>
      <c r="C198" s="70" t="s">
        <v>1475</v>
      </c>
      <c r="D198" s="70" t="s">
        <v>791</v>
      </c>
      <c r="E198" s="58" t="s">
        <v>1510</v>
      </c>
      <c r="F198" s="70" t="s">
        <v>3609</v>
      </c>
      <c r="G198" s="70" t="s">
        <v>136</v>
      </c>
      <c r="H198" s="67">
        <v>113159.44993800001</v>
      </c>
      <c r="I198" s="69">
        <v>3461</v>
      </c>
      <c r="J198" s="135" t="s">
        <v>3885</v>
      </c>
      <c r="K198" s="67">
        <v>14204.958935160999</v>
      </c>
      <c r="L198" s="68">
        <v>1.0788698493367521E-3</v>
      </c>
      <c r="M198" s="68">
        <f t="shared" si="2"/>
        <v>1.3182523895012039E-3</v>
      </c>
      <c r="N198" s="68">
        <f>K198/'סכום נכסי הקרן'!$C$41</f>
        <v>2.2668109729730878E-4</v>
      </c>
    </row>
    <row r="199" spans="1:14">
      <c r="A199" s="61" t="s">
        <v>1511</v>
      </c>
      <c r="B199" s="58" t="s">
        <v>1512</v>
      </c>
      <c r="C199" s="70" t="s">
        <v>1475</v>
      </c>
      <c r="D199" s="70" t="s">
        <v>791</v>
      </c>
      <c r="E199" s="58" t="s">
        <v>1513</v>
      </c>
      <c r="F199" s="70" t="s">
        <v>3603</v>
      </c>
      <c r="G199" s="70" t="s">
        <v>136</v>
      </c>
      <c r="H199" s="67">
        <v>237680.527646</v>
      </c>
      <c r="I199" s="69">
        <v>1916</v>
      </c>
      <c r="J199" s="135" t="s">
        <v>3885</v>
      </c>
      <c r="K199" s="67">
        <v>16517.208964394998</v>
      </c>
      <c r="L199" s="68">
        <v>4.7426291847478836E-3</v>
      </c>
      <c r="M199" s="68">
        <f t="shared" si="2"/>
        <v>1.5328344337066982E-3</v>
      </c>
      <c r="N199" s="68">
        <f>K199/'סכום נכסי הקרן'!$C$41</f>
        <v>2.6357971673330764E-4</v>
      </c>
    </row>
    <row r="200" spans="1:14">
      <c r="A200" s="61" t="s">
        <v>1514</v>
      </c>
      <c r="B200" s="58" t="s">
        <v>1515</v>
      </c>
      <c r="C200" s="70" t="s">
        <v>1475</v>
      </c>
      <c r="D200" s="70" t="s">
        <v>791</v>
      </c>
      <c r="E200" s="58" t="s">
        <v>1516</v>
      </c>
      <c r="F200" s="70" t="s">
        <v>3604</v>
      </c>
      <c r="G200" s="70" t="s">
        <v>136</v>
      </c>
      <c r="H200" s="67">
        <v>95253.446815999981</v>
      </c>
      <c r="I200" s="69">
        <v>4332</v>
      </c>
      <c r="J200" s="135" t="s">
        <v>3885</v>
      </c>
      <c r="K200" s="67">
        <v>14966.377779850001</v>
      </c>
      <c r="L200" s="68">
        <v>1.006397315424272E-3</v>
      </c>
      <c r="M200" s="68">
        <f t="shared" si="2"/>
        <v>1.3889137843003116E-3</v>
      </c>
      <c r="N200" s="68">
        <f>K200/'סכום נכסי הקרן'!$C$41</f>
        <v>2.3883173145294325E-4</v>
      </c>
    </row>
    <row r="201" spans="1:14">
      <c r="A201" s="61" t="s">
        <v>1517</v>
      </c>
      <c r="B201" s="58" t="s">
        <v>1518</v>
      </c>
      <c r="C201" s="70" t="s">
        <v>1475</v>
      </c>
      <c r="D201" s="70" t="s">
        <v>791</v>
      </c>
      <c r="E201" s="58" t="s">
        <v>1519</v>
      </c>
      <c r="F201" s="70" t="s">
        <v>3609</v>
      </c>
      <c r="G201" s="70" t="s">
        <v>136</v>
      </c>
      <c r="H201" s="67">
        <v>39030.735353999997</v>
      </c>
      <c r="I201" s="69">
        <v>18781</v>
      </c>
      <c r="J201" s="135" t="s">
        <v>3885</v>
      </c>
      <c r="K201" s="67">
        <v>26587.224448771998</v>
      </c>
      <c r="L201" s="68">
        <v>8.1760533071983856E-4</v>
      </c>
      <c r="M201" s="68">
        <f t="shared" ref="M201:M217" si="3">IFERROR(K201/$K$9,0)</f>
        <v>2.4673546977347369E-3</v>
      </c>
      <c r="N201" s="68">
        <f>K201/'סכום נכסי הקרן'!$C$41</f>
        <v>4.2427586307338831E-4</v>
      </c>
    </row>
    <row r="202" spans="1:14">
      <c r="A202" s="61" t="s">
        <v>1520</v>
      </c>
      <c r="B202" s="58" t="s">
        <v>1521</v>
      </c>
      <c r="C202" s="70" t="s">
        <v>1475</v>
      </c>
      <c r="D202" s="70" t="s">
        <v>791</v>
      </c>
      <c r="E202" s="58" t="s">
        <v>1068</v>
      </c>
      <c r="F202" s="70" t="s">
        <v>162</v>
      </c>
      <c r="G202" s="70" t="s">
        <v>136</v>
      </c>
      <c r="H202" s="67">
        <v>288294.949433</v>
      </c>
      <c r="I202" s="69">
        <v>19951</v>
      </c>
      <c r="J202" s="135" t="s">
        <v>3885</v>
      </c>
      <c r="K202" s="67">
        <v>208616.78988465501</v>
      </c>
      <c r="L202" s="68">
        <v>4.5522334106752865E-3</v>
      </c>
      <c r="M202" s="68">
        <f t="shared" si="3"/>
        <v>1.9360111001433183E-2</v>
      </c>
      <c r="N202" s="68">
        <f>K202/'סכום נכסי הקרן'!$C$41</f>
        <v>3.3290826859514412E-3</v>
      </c>
    </row>
    <row r="203" spans="1:14">
      <c r="A203" s="61" t="s">
        <v>1522</v>
      </c>
      <c r="B203" s="58" t="s">
        <v>1523</v>
      </c>
      <c r="C203" s="70" t="s">
        <v>1475</v>
      </c>
      <c r="D203" s="70" t="s">
        <v>791</v>
      </c>
      <c r="E203" s="58" t="s">
        <v>1062</v>
      </c>
      <c r="F203" s="70" t="s">
        <v>1048</v>
      </c>
      <c r="G203" s="70" t="s">
        <v>136</v>
      </c>
      <c r="H203" s="67">
        <v>266790.64891300001</v>
      </c>
      <c r="I203" s="69">
        <v>13739</v>
      </c>
      <c r="J203" s="135" t="s">
        <v>3885</v>
      </c>
      <c r="K203" s="67">
        <v>132945.39003039899</v>
      </c>
      <c r="L203" s="68">
        <v>9.2201376700856222E-3</v>
      </c>
      <c r="M203" s="68">
        <f t="shared" si="3"/>
        <v>1.2337633560273059E-2</v>
      </c>
      <c r="N203" s="68">
        <f>K203/'סכום נכסי הקרן'!$C$41</f>
        <v>2.1215272096362435E-3</v>
      </c>
    </row>
    <row r="204" spans="1:14">
      <c r="A204" s="61" t="s">
        <v>1526</v>
      </c>
      <c r="B204" s="58" t="s">
        <v>1527</v>
      </c>
      <c r="C204" s="70" t="s">
        <v>1475</v>
      </c>
      <c r="D204" s="70" t="s">
        <v>791</v>
      </c>
      <c r="E204" s="58" t="s">
        <v>1236</v>
      </c>
      <c r="F204" s="70" t="s">
        <v>162</v>
      </c>
      <c r="G204" s="70" t="s">
        <v>136</v>
      </c>
      <c r="H204" s="67">
        <v>572975.90035000001</v>
      </c>
      <c r="I204" s="69">
        <v>3087</v>
      </c>
      <c r="J204" s="135" t="s">
        <v>3885</v>
      </c>
      <c r="K204" s="67">
        <v>64153.527439906997</v>
      </c>
      <c r="L204" s="68">
        <v>1.2180742706000542E-2</v>
      </c>
      <c r="M204" s="68">
        <f t="shared" si="3"/>
        <v>5.9535927719758614E-3</v>
      </c>
      <c r="N204" s="68">
        <f>K204/'סכום נכסי הקרן'!$C$41</f>
        <v>1.0237545959794992E-3</v>
      </c>
    </row>
    <row r="205" spans="1:14">
      <c r="A205" s="61" t="s">
        <v>1528</v>
      </c>
      <c r="B205" s="58" t="s">
        <v>1529</v>
      </c>
      <c r="C205" s="70" t="s">
        <v>1497</v>
      </c>
      <c r="D205" s="70" t="s">
        <v>791</v>
      </c>
      <c r="E205" s="58" t="s">
        <v>1530</v>
      </c>
      <c r="F205" s="70" t="s">
        <v>3609</v>
      </c>
      <c r="G205" s="70" t="s">
        <v>136</v>
      </c>
      <c r="H205" s="67">
        <v>184064.201707</v>
      </c>
      <c r="I205" s="69">
        <v>468</v>
      </c>
      <c r="J205" s="135" t="s">
        <v>3885</v>
      </c>
      <c r="K205" s="67">
        <v>3124.3720219780002</v>
      </c>
      <c r="L205" s="68">
        <v>1.5054679210479518E-3</v>
      </c>
      <c r="M205" s="68">
        <f t="shared" si="3"/>
        <v>2.8994880607984843E-4</v>
      </c>
      <c r="N205" s="68">
        <f>K205/'סכום נכסי הקרן'!$C$41</f>
        <v>4.9858368583798888E-5</v>
      </c>
    </row>
    <row r="206" spans="1:14">
      <c r="A206" s="61" t="s">
        <v>1531</v>
      </c>
      <c r="B206" s="58" t="s">
        <v>1532</v>
      </c>
      <c r="C206" s="70" t="s">
        <v>1497</v>
      </c>
      <c r="D206" s="70" t="s">
        <v>791</v>
      </c>
      <c r="E206" s="58" t="s">
        <v>1533</v>
      </c>
      <c r="F206" s="70" t="s">
        <v>3609</v>
      </c>
      <c r="G206" s="70" t="s">
        <v>136</v>
      </c>
      <c r="H206" s="67">
        <v>395506.16803900001</v>
      </c>
      <c r="I206" s="69">
        <v>533</v>
      </c>
      <c r="J206" s="135" t="s">
        <v>3885</v>
      </c>
      <c r="K206" s="67">
        <v>7645.8896438450001</v>
      </c>
      <c r="L206" s="68">
        <v>5.0529839332564769E-3</v>
      </c>
      <c r="M206" s="68">
        <f t="shared" si="3"/>
        <v>7.0955589092992636E-4</v>
      </c>
      <c r="N206" s="68">
        <f>K206/'סכום נכסי הקרן'!$C$41</f>
        <v>1.2201222560319004E-4</v>
      </c>
    </row>
    <row r="207" spans="1:14">
      <c r="A207" s="61" t="s">
        <v>1534</v>
      </c>
      <c r="B207" s="58" t="s">
        <v>1535</v>
      </c>
      <c r="C207" s="70" t="s">
        <v>1475</v>
      </c>
      <c r="D207" s="70" t="s">
        <v>791</v>
      </c>
      <c r="E207" s="58" t="s">
        <v>1536</v>
      </c>
      <c r="F207" s="70" t="s">
        <v>3612</v>
      </c>
      <c r="G207" s="70" t="s">
        <v>136</v>
      </c>
      <c r="H207" s="67">
        <v>305934.53200399998</v>
      </c>
      <c r="I207" s="69">
        <v>110.5</v>
      </c>
      <c r="J207" s="135" t="s">
        <v>3885</v>
      </c>
      <c r="K207" s="67">
        <v>1226.135125427</v>
      </c>
      <c r="L207" s="68">
        <v>1.1002482849680324E-2</v>
      </c>
      <c r="M207" s="68">
        <f t="shared" si="3"/>
        <v>1.1378811908738415E-4</v>
      </c>
      <c r="N207" s="68">
        <f>K207/'סכום נכסי הקרן'!$C$41</f>
        <v>1.9566522996316954E-5</v>
      </c>
    </row>
    <row r="208" spans="1:14">
      <c r="A208" s="61" t="s">
        <v>1537</v>
      </c>
      <c r="B208" s="58" t="s">
        <v>1538</v>
      </c>
      <c r="C208" s="70" t="s">
        <v>1475</v>
      </c>
      <c r="D208" s="70" t="s">
        <v>791</v>
      </c>
      <c r="E208" s="58" t="s">
        <v>1539</v>
      </c>
      <c r="F208" s="70" t="s">
        <v>3613</v>
      </c>
      <c r="G208" s="70" t="s">
        <v>136</v>
      </c>
      <c r="H208" s="67">
        <v>256346.91346400001</v>
      </c>
      <c r="I208" s="69">
        <v>1428</v>
      </c>
      <c r="J208" s="135" t="s">
        <v>3885</v>
      </c>
      <c r="K208" s="67">
        <v>13277.119242096998</v>
      </c>
      <c r="L208" s="68">
        <v>3.7063097442926337E-3</v>
      </c>
      <c r="M208" s="68">
        <f t="shared" si="3"/>
        <v>1.2321467627240562E-3</v>
      </c>
      <c r="N208" s="68">
        <f>K208/'סכום נכסי הקרן'!$C$41</f>
        <v>2.118747384264542E-4</v>
      </c>
    </row>
    <row r="209" spans="1:14">
      <c r="A209" s="61" t="s">
        <v>1540</v>
      </c>
      <c r="B209" s="58" t="s">
        <v>1541</v>
      </c>
      <c r="C209" s="70" t="s">
        <v>1475</v>
      </c>
      <c r="D209" s="70" t="s">
        <v>791</v>
      </c>
      <c r="E209" s="58">
        <v>513870683</v>
      </c>
      <c r="F209" s="70" t="s">
        <v>938</v>
      </c>
      <c r="G209" s="70" t="s">
        <v>136</v>
      </c>
      <c r="H209" s="67">
        <v>1007671.559488</v>
      </c>
      <c r="I209" s="69">
        <v>433</v>
      </c>
      <c r="J209" s="135" t="s">
        <v>3885</v>
      </c>
      <c r="K209" s="67">
        <v>15825.391150357998</v>
      </c>
      <c r="L209" s="68">
        <v>3.378732728186575E-3</v>
      </c>
      <c r="M209" s="68">
        <f t="shared" si="3"/>
        <v>1.4686321723262476E-3</v>
      </c>
      <c r="N209" s="68">
        <f>K209/'סכום נכסי הקרן'!$C$41</f>
        <v>2.5253976780198359E-4</v>
      </c>
    </row>
    <row r="210" spans="1:14">
      <c r="A210" s="61" t="s">
        <v>1542</v>
      </c>
      <c r="B210" s="58" t="s">
        <v>1543</v>
      </c>
      <c r="C210" s="70" t="s">
        <v>1497</v>
      </c>
      <c r="D210" s="70" t="s">
        <v>791</v>
      </c>
      <c r="E210" s="58" t="s">
        <v>811</v>
      </c>
      <c r="F210" s="70" t="s">
        <v>1051</v>
      </c>
      <c r="G210" s="70" t="s">
        <v>136</v>
      </c>
      <c r="H210" s="67">
        <v>7198289.5177689996</v>
      </c>
      <c r="I210" s="69">
        <v>1044</v>
      </c>
      <c r="J210" s="135" t="s">
        <v>3885</v>
      </c>
      <c r="K210" s="67">
        <v>272569.567084109</v>
      </c>
      <c r="L210" s="68">
        <v>6.4214758638991331E-3</v>
      </c>
      <c r="M210" s="68">
        <f t="shared" si="3"/>
        <v>2.529507369602705E-2</v>
      </c>
      <c r="N210" s="68">
        <f>K210/'סכום נכסי הקרן'!$C$41</f>
        <v>4.3496337327340508E-3</v>
      </c>
    </row>
    <row r="211" spans="1:14">
      <c r="A211" s="61" t="s">
        <v>1544</v>
      </c>
      <c r="B211" s="58" t="s">
        <v>1545</v>
      </c>
      <c r="C211" s="70" t="s">
        <v>1475</v>
      </c>
      <c r="D211" s="70" t="s">
        <v>791</v>
      </c>
      <c r="E211" s="58" t="s">
        <v>1047</v>
      </c>
      <c r="F211" s="70" t="s">
        <v>1048</v>
      </c>
      <c r="G211" s="70" t="s">
        <v>136</v>
      </c>
      <c r="H211" s="67">
        <v>434598.46174300002</v>
      </c>
      <c r="I211" s="69">
        <v>3052</v>
      </c>
      <c r="J211" s="135" t="s">
        <v>3885</v>
      </c>
      <c r="K211" s="67">
        <v>48108.328705450993</v>
      </c>
      <c r="L211" s="68">
        <v>3.9340188098089977E-3</v>
      </c>
      <c r="M211" s="68">
        <f t="shared" si="3"/>
        <v>4.4645619575774823E-3</v>
      </c>
      <c r="N211" s="68">
        <f>K211/'סכום נכסי הקרן'!$C$41</f>
        <v>7.677071640874581E-4</v>
      </c>
    </row>
    <row r="212" spans="1:14">
      <c r="A212" s="61" t="s">
        <v>1546</v>
      </c>
      <c r="B212" s="58" t="s">
        <v>1547</v>
      </c>
      <c r="C212" s="70" t="s">
        <v>1475</v>
      </c>
      <c r="D212" s="70" t="s">
        <v>791</v>
      </c>
      <c r="E212" s="58" t="s">
        <v>1548</v>
      </c>
      <c r="F212" s="70" t="s">
        <v>3612</v>
      </c>
      <c r="G212" s="70" t="s">
        <v>136</v>
      </c>
      <c r="H212" s="67">
        <v>161572.475347</v>
      </c>
      <c r="I212" s="69">
        <v>1500</v>
      </c>
      <c r="J212" s="135" t="s">
        <v>3885</v>
      </c>
      <c r="K212" s="67">
        <v>8790.3505212469991</v>
      </c>
      <c r="L212" s="68">
        <v>5.234588229079463E-3</v>
      </c>
      <c r="M212" s="68">
        <f t="shared" si="3"/>
        <v>8.1576445465843033E-4</v>
      </c>
      <c r="N212" s="68">
        <f>K212/'סכום נכסי הקרן'!$C$41</f>
        <v>1.4027540036402476E-4</v>
      </c>
    </row>
    <row r="213" spans="1:14">
      <c r="A213" s="61" t="s">
        <v>1549</v>
      </c>
      <c r="B213" s="58" t="s">
        <v>1550</v>
      </c>
      <c r="C213" s="70" t="s">
        <v>1497</v>
      </c>
      <c r="D213" s="70" t="s">
        <v>791</v>
      </c>
      <c r="E213" s="58" t="s">
        <v>1551</v>
      </c>
      <c r="F213" s="70" t="s">
        <v>1482</v>
      </c>
      <c r="G213" s="70" t="s">
        <v>136</v>
      </c>
      <c r="H213" s="67">
        <v>179616</v>
      </c>
      <c r="I213" s="69">
        <v>245</v>
      </c>
      <c r="J213" s="135" t="s">
        <v>3885</v>
      </c>
      <c r="K213" s="67">
        <v>1596.0947200000001</v>
      </c>
      <c r="L213" s="68">
        <v>1.7314785746974583E-3</v>
      </c>
      <c r="M213" s="68">
        <f t="shared" si="3"/>
        <v>1.4812120810164158E-4</v>
      </c>
      <c r="N213" s="68">
        <f>K213/'סכום נכסי הקרן'!$C$41</f>
        <v>2.5470295561677395E-5</v>
      </c>
    </row>
    <row r="214" spans="1:14">
      <c r="A214" s="61" t="s">
        <v>1552</v>
      </c>
      <c r="B214" s="58" t="s">
        <v>1553</v>
      </c>
      <c r="C214" s="70" t="s">
        <v>1475</v>
      </c>
      <c r="D214" s="70" t="s">
        <v>791</v>
      </c>
      <c r="E214" s="58" t="s">
        <v>1554</v>
      </c>
      <c r="F214" s="70" t="s">
        <v>3609</v>
      </c>
      <c r="G214" s="70" t="s">
        <v>136</v>
      </c>
      <c r="H214" s="67">
        <v>66551.305382000006</v>
      </c>
      <c r="I214" s="69">
        <v>12302</v>
      </c>
      <c r="J214" s="135" t="s">
        <v>3885</v>
      </c>
      <c r="K214" s="67">
        <v>29694.762539937994</v>
      </c>
      <c r="L214" s="68">
        <v>1.1642763934444356E-3</v>
      </c>
      <c r="M214" s="68">
        <f t="shared" si="3"/>
        <v>2.7557412768754639E-3</v>
      </c>
      <c r="N214" s="68">
        <f>K214/'סכום נכסי הקרן'!$C$41</f>
        <v>4.7386559772971795E-4</v>
      </c>
    </row>
    <row r="215" spans="1:14">
      <c r="A215" s="61" t="s">
        <v>1555</v>
      </c>
      <c r="B215" s="58" t="s">
        <v>1556</v>
      </c>
      <c r="C215" s="70" t="s">
        <v>1497</v>
      </c>
      <c r="D215" s="70" t="s">
        <v>791</v>
      </c>
      <c r="E215" s="58" t="s">
        <v>1557</v>
      </c>
      <c r="F215" s="70" t="s">
        <v>3597</v>
      </c>
      <c r="G215" s="70" t="s">
        <v>136</v>
      </c>
      <c r="H215" s="67">
        <v>42368.095130000002</v>
      </c>
      <c r="I215" s="69">
        <v>987</v>
      </c>
      <c r="J215" s="135" t="s">
        <v>3885</v>
      </c>
      <c r="K215" s="67">
        <v>1516.7138298299997</v>
      </c>
      <c r="L215" s="68">
        <v>3.5242641046047282E-4</v>
      </c>
      <c r="M215" s="68">
        <f t="shared" si="3"/>
        <v>1.4075448155037262E-4</v>
      </c>
      <c r="N215" s="68">
        <f>K215/'סכום נכסי הקרן'!$C$41</f>
        <v>2.4203544466492415E-5</v>
      </c>
    </row>
    <row r="216" spans="1:14">
      <c r="A216" s="137" t="s">
        <v>3885</v>
      </c>
      <c r="B216" s="135" t="s">
        <v>3885</v>
      </c>
      <c r="C216" s="135" t="s">
        <v>3885</v>
      </c>
      <c r="D216" s="135" t="s">
        <v>3885</v>
      </c>
      <c r="E216" s="135" t="s">
        <v>3885</v>
      </c>
      <c r="F216" s="135" t="s">
        <v>3885</v>
      </c>
      <c r="G216" s="135" t="s">
        <v>3885</v>
      </c>
      <c r="H216" s="135" t="s">
        <v>3885</v>
      </c>
      <c r="I216" s="135" t="s">
        <v>3885</v>
      </c>
      <c r="J216" s="135" t="s">
        <v>3885</v>
      </c>
      <c r="K216" s="135" t="s">
        <v>3885</v>
      </c>
      <c r="L216" s="135" t="s">
        <v>3885</v>
      </c>
      <c r="M216" s="135" t="s">
        <v>3885</v>
      </c>
      <c r="N216" s="135" t="s">
        <v>3885</v>
      </c>
    </row>
    <row r="217" spans="1:14">
      <c r="A217" s="74" t="s">
        <v>68</v>
      </c>
      <c r="B217" s="134" t="s">
        <v>3885</v>
      </c>
      <c r="C217" s="134" t="s">
        <v>3885</v>
      </c>
      <c r="D217" s="134" t="s">
        <v>3885</v>
      </c>
      <c r="E217" s="134" t="s">
        <v>3885</v>
      </c>
      <c r="F217" s="134" t="s">
        <v>3885</v>
      </c>
      <c r="G217" s="134" t="s">
        <v>3885</v>
      </c>
      <c r="H217" s="134" t="s">
        <v>3885</v>
      </c>
      <c r="I217" s="134" t="s">
        <v>3885</v>
      </c>
      <c r="J217" s="64">
        <v>850.72730453200006</v>
      </c>
      <c r="K217" s="64">
        <f>SUM(K218:K259)</f>
        <v>1481494.8963246318</v>
      </c>
      <c r="L217" s="134" t="s">
        <v>3885</v>
      </c>
      <c r="M217" s="65">
        <f t="shared" si="3"/>
        <v>0.13748608468551332</v>
      </c>
      <c r="N217" s="65">
        <f>K217/'סכום נכסי הקרן'!$C$41</f>
        <v>2.3641524785261478E-2</v>
      </c>
    </row>
    <row r="218" spans="1:14">
      <c r="A218" s="61" t="s">
        <v>1558</v>
      </c>
      <c r="B218" s="58" t="s">
        <v>1559</v>
      </c>
      <c r="C218" s="70" t="s">
        <v>1475</v>
      </c>
      <c r="D218" s="70" t="s">
        <v>791</v>
      </c>
      <c r="E218" s="135" t="s">
        <v>3885</v>
      </c>
      <c r="F218" s="70" t="s">
        <v>3609</v>
      </c>
      <c r="G218" s="70" t="s">
        <v>136</v>
      </c>
      <c r="H218" s="67">
        <v>14689.181759999999</v>
      </c>
      <c r="I218" s="69">
        <v>59660</v>
      </c>
      <c r="J218" s="135" t="s">
        <v>3885</v>
      </c>
      <c r="K218" s="67">
        <v>31785.453294483999</v>
      </c>
      <c r="L218" s="68">
        <v>3.2262643883153965E-5</v>
      </c>
      <c r="M218" s="68">
        <f t="shared" ref="M218:M259" si="4">IFERROR(K218/$K$9,0)</f>
        <v>2.949762118151279E-3</v>
      </c>
      <c r="N218" s="68">
        <f>K218/'סכום נכסי הקרן'!$C$41</f>
        <v>5.0722859979913969E-4</v>
      </c>
    </row>
    <row r="219" spans="1:14">
      <c r="A219" s="61" t="s">
        <v>1560</v>
      </c>
      <c r="B219" s="58" t="s">
        <v>1561</v>
      </c>
      <c r="C219" s="70" t="s">
        <v>1497</v>
      </c>
      <c r="D219" s="70" t="s">
        <v>791</v>
      </c>
      <c r="E219" s="135" t="s">
        <v>3885</v>
      </c>
      <c r="F219" s="70" t="s">
        <v>3603</v>
      </c>
      <c r="G219" s="70" t="s">
        <v>136</v>
      </c>
      <c r="H219" s="67">
        <v>70775.148480000003</v>
      </c>
      <c r="I219" s="69">
        <v>12141</v>
      </c>
      <c r="J219" s="135" t="s">
        <v>3885</v>
      </c>
      <c r="K219" s="67">
        <v>31166.124688021999</v>
      </c>
      <c r="L219" s="68">
        <v>9.4518173112245014E-4</v>
      </c>
      <c r="M219" s="68">
        <f t="shared" si="4"/>
        <v>2.8922870195549643E-3</v>
      </c>
      <c r="N219" s="68">
        <f>K219/'סכום נכסי הקרן'!$C$41</f>
        <v>4.9734542528654627E-4</v>
      </c>
    </row>
    <row r="220" spans="1:14">
      <c r="A220" s="61" t="s">
        <v>1562</v>
      </c>
      <c r="B220" s="58" t="s">
        <v>1563</v>
      </c>
      <c r="C220" s="70" t="s">
        <v>1475</v>
      </c>
      <c r="D220" s="70" t="s">
        <v>791</v>
      </c>
      <c r="E220" s="135" t="s">
        <v>3885</v>
      </c>
      <c r="F220" s="70" t="s">
        <v>3594</v>
      </c>
      <c r="G220" s="70" t="s">
        <v>136</v>
      </c>
      <c r="H220" s="67">
        <v>23097.839344</v>
      </c>
      <c r="I220" s="69">
        <v>170</v>
      </c>
      <c r="J220" s="135" t="s">
        <v>3885</v>
      </c>
      <c r="K220" s="67">
        <v>142.41896858600001</v>
      </c>
      <c r="L220" s="68">
        <v>8.4672283190543327E-4</v>
      </c>
      <c r="M220" s="68">
        <f t="shared" si="4"/>
        <v>1.3216803125285734E-5</v>
      </c>
      <c r="N220" s="68">
        <f>K220/'סכום נכסי הקרן'!$C$41</f>
        <v>2.2727054842175459E-6</v>
      </c>
    </row>
    <row r="221" spans="1:14">
      <c r="A221" s="61" t="s">
        <v>1564</v>
      </c>
      <c r="B221" s="58" t="s">
        <v>1565</v>
      </c>
      <c r="C221" s="70" t="s">
        <v>1497</v>
      </c>
      <c r="D221" s="70" t="s">
        <v>791</v>
      </c>
      <c r="E221" s="135" t="s">
        <v>3885</v>
      </c>
      <c r="F221" s="70" t="s">
        <v>3614</v>
      </c>
      <c r="G221" s="70" t="s">
        <v>136</v>
      </c>
      <c r="H221" s="67">
        <v>91250.977599999998</v>
      </c>
      <c r="I221" s="69">
        <v>7751</v>
      </c>
      <c r="J221" s="67">
        <v>330.96729575500001</v>
      </c>
      <c r="K221" s="67">
        <v>25984.242389741001</v>
      </c>
      <c r="L221" s="68">
        <v>3.5877216193878252E-5</v>
      </c>
      <c r="M221" s="68">
        <f t="shared" si="4"/>
        <v>2.4113965957949682E-3</v>
      </c>
      <c r="N221" s="68">
        <f>K221/'סכום נכסי הקרן'!$C$41</f>
        <v>4.1465354488045029E-4</v>
      </c>
    </row>
    <row r="222" spans="1:14">
      <c r="A222" s="61" t="s">
        <v>1566</v>
      </c>
      <c r="B222" s="58" t="s">
        <v>1567</v>
      </c>
      <c r="C222" s="70" t="s">
        <v>1475</v>
      </c>
      <c r="D222" s="70" t="s">
        <v>791</v>
      </c>
      <c r="E222" s="135" t="s">
        <v>3885</v>
      </c>
      <c r="F222" s="70" t="s">
        <v>938</v>
      </c>
      <c r="G222" s="70" t="s">
        <v>136</v>
      </c>
      <c r="H222" s="67">
        <v>201948.02816599997</v>
      </c>
      <c r="I222" s="69">
        <v>14093</v>
      </c>
      <c r="J222" s="135" t="s">
        <v>3885</v>
      </c>
      <c r="K222" s="67">
        <v>103226.36265970001</v>
      </c>
      <c r="L222" s="68">
        <v>3.5274764745152832E-5</v>
      </c>
      <c r="M222" s="68">
        <f t="shared" si="4"/>
        <v>9.5796404520985742E-3</v>
      </c>
      <c r="N222" s="68">
        <f>K222/'סכום נכסי הקרן'!$C$41</f>
        <v>1.6472743965342221E-3</v>
      </c>
    </row>
    <row r="223" spans="1:14">
      <c r="A223" s="61" t="s">
        <v>1568</v>
      </c>
      <c r="B223" s="58" t="s">
        <v>1569</v>
      </c>
      <c r="C223" s="70" t="s">
        <v>1475</v>
      </c>
      <c r="D223" s="70" t="s">
        <v>791</v>
      </c>
      <c r="E223" s="135" t="s">
        <v>3885</v>
      </c>
      <c r="F223" s="70" t="s">
        <v>3614</v>
      </c>
      <c r="G223" s="70" t="s">
        <v>136</v>
      </c>
      <c r="H223" s="67">
        <v>265295.52512000001</v>
      </c>
      <c r="I223" s="69">
        <v>15194</v>
      </c>
      <c r="J223" s="135" t="s">
        <v>3885</v>
      </c>
      <c r="K223" s="67">
        <v>146200.75056858</v>
      </c>
      <c r="L223" s="68">
        <v>2.5672028248049547E-5</v>
      </c>
      <c r="M223" s="68">
        <f t="shared" si="4"/>
        <v>1.356776106595029E-2</v>
      </c>
      <c r="N223" s="68">
        <f>K223/'סכום נכסי הקרן'!$C$41</f>
        <v>2.3330547251737082E-3</v>
      </c>
    </row>
    <row r="224" spans="1:14">
      <c r="A224" s="61" t="s">
        <v>1570</v>
      </c>
      <c r="B224" s="58" t="s">
        <v>1571</v>
      </c>
      <c r="C224" s="70" t="s">
        <v>1497</v>
      </c>
      <c r="D224" s="70" t="s">
        <v>791</v>
      </c>
      <c r="E224" s="135" t="s">
        <v>3885</v>
      </c>
      <c r="F224" s="70" t="s">
        <v>3599</v>
      </c>
      <c r="G224" s="70" t="s">
        <v>136</v>
      </c>
      <c r="H224" s="67">
        <v>28933.236799999999</v>
      </c>
      <c r="I224" s="69">
        <v>21588</v>
      </c>
      <c r="J224" s="67">
        <v>178.39944478499999</v>
      </c>
      <c r="K224" s="67">
        <v>22833.030115498001</v>
      </c>
      <c r="L224" s="68">
        <v>6.2066498935254953E-5</v>
      </c>
      <c r="M224" s="68">
        <f t="shared" si="4"/>
        <v>2.1189569534624665E-3</v>
      </c>
      <c r="N224" s="68">
        <f>K224/'סכום נכסי הקרן'!$C$41</f>
        <v>3.6436686264485293E-4</v>
      </c>
    </row>
    <row r="225" spans="1:14">
      <c r="A225" s="61" t="s">
        <v>1572</v>
      </c>
      <c r="B225" s="58" t="s">
        <v>1573</v>
      </c>
      <c r="C225" s="70" t="s">
        <v>1475</v>
      </c>
      <c r="D225" s="70" t="s">
        <v>791</v>
      </c>
      <c r="E225" s="135" t="s">
        <v>3885</v>
      </c>
      <c r="F225" s="70" t="s">
        <v>1482</v>
      </c>
      <c r="G225" s="70" t="s">
        <v>136</v>
      </c>
      <c r="H225" s="67">
        <v>27375.293280000002</v>
      </c>
      <c r="I225" s="69">
        <v>16207</v>
      </c>
      <c r="J225" s="135" t="s">
        <v>3885</v>
      </c>
      <c r="K225" s="67">
        <v>16091.960886913999</v>
      </c>
      <c r="L225" s="68">
        <v>3.2939931222521435E-5</v>
      </c>
      <c r="M225" s="68">
        <f t="shared" si="4"/>
        <v>1.4933704481486319E-3</v>
      </c>
      <c r="N225" s="68">
        <f>K225/'סכום נכסי הקרן'!$C$41</f>
        <v>2.5679365693074397E-4</v>
      </c>
    </row>
    <row r="226" spans="1:14">
      <c r="A226" s="61" t="s">
        <v>1574</v>
      </c>
      <c r="B226" s="58" t="s">
        <v>1575</v>
      </c>
      <c r="C226" s="70" t="s">
        <v>27</v>
      </c>
      <c r="D226" s="70" t="s">
        <v>791</v>
      </c>
      <c r="E226" s="135" t="s">
        <v>3885</v>
      </c>
      <c r="F226" s="70" t="s">
        <v>3599</v>
      </c>
      <c r="G226" s="70" t="s">
        <v>138</v>
      </c>
      <c r="H226" s="67">
        <v>5674308.8867189996</v>
      </c>
      <c r="I226" s="69">
        <v>247.5</v>
      </c>
      <c r="J226" s="135" t="s">
        <v>3885</v>
      </c>
      <c r="K226" s="67">
        <v>56338.567391567987</v>
      </c>
      <c r="L226" s="68">
        <v>3.6917464832682562E-3</v>
      </c>
      <c r="M226" s="68">
        <f t="shared" si="4"/>
        <v>5.2283467642539405E-3</v>
      </c>
      <c r="N226" s="68">
        <f>K226/'סכום נכסי הקרן'!$C$41</f>
        <v>8.9904436434995341E-4</v>
      </c>
    </row>
    <row r="227" spans="1:14">
      <c r="A227" s="61" t="s">
        <v>1576</v>
      </c>
      <c r="B227" s="58" t="s">
        <v>1577</v>
      </c>
      <c r="C227" s="70" t="s">
        <v>27</v>
      </c>
      <c r="D227" s="70" t="s">
        <v>791</v>
      </c>
      <c r="E227" s="135" t="s">
        <v>3885</v>
      </c>
      <c r="F227" s="70" t="s">
        <v>1482</v>
      </c>
      <c r="G227" s="70" t="s">
        <v>138</v>
      </c>
      <c r="H227" s="67">
        <v>16914.815360000001</v>
      </c>
      <c r="I227" s="69">
        <v>68170</v>
      </c>
      <c r="J227" s="135" t="s">
        <v>3885</v>
      </c>
      <c r="K227" s="67">
        <v>46257.076147366999</v>
      </c>
      <c r="L227" s="68">
        <v>4.1957837937802171E-5</v>
      </c>
      <c r="M227" s="68">
        <f t="shared" si="4"/>
        <v>4.2927615237005655E-3</v>
      </c>
      <c r="N227" s="68">
        <f>K227/'סכום נכסי הקרן'!$C$41</f>
        <v>7.3816508915739972E-4</v>
      </c>
    </row>
    <row r="228" spans="1:14">
      <c r="A228" s="61" t="s">
        <v>1578</v>
      </c>
      <c r="B228" s="58" t="s">
        <v>1579</v>
      </c>
      <c r="C228" s="70" t="s">
        <v>1497</v>
      </c>
      <c r="D228" s="70" t="s">
        <v>791</v>
      </c>
      <c r="E228" s="135" t="s">
        <v>3885</v>
      </c>
      <c r="F228" s="70" t="s">
        <v>796</v>
      </c>
      <c r="G228" s="70" t="s">
        <v>136</v>
      </c>
      <c r="H228" s="67">
        <v>220337.72640000001</v>
      </c>
      <c r="I228" s="69">
        <v>3367</v>
      </c>
      <c r="J228" s="135" t="s">
        <v>3885</v>
      </c>
      <c r="K228" s="67">
        <v>26907.883316089999</v>
      </c>
      <c r="L228" s="68">
        <v>2.7842454863294036E-5</v>
      </c>
      <c r="M228" s="68">
        <f t="shared" si="4"/>
        <v>2.4971125675030464E-3</v>
      </c>
      <c r="N228" s="68">
        <f>K228/'סכום נכסי הקרן'!$C$41</f>
        <v>4.2939290031605409E-4</v>
      </c>
    </row>
    <row r="229" spans="1:14">
      <c r="A229" s="61" t="s">
        <v>1580</v>
      </c>
      <c r="B229" s="58" t="s">
        <v>1581</v>
      </c>
      <c r="C229" s="70" t="s">
        <v>1497</v>
      </c>
      <c r="D229" s="70" t="s">
        <v>791</v>
      </c>
      <c r="E229" s="135" t="s">
        <v>3885</v>
      </c>
      <c r="F229" s="70" t="s">
        <v>3594</v>
      </c>
      <c r="G229" s="70" t="s">
        <v>136</v>
      </c>
      <c r="H229" s="67">
        <v>15.579435</v>
      </c>
      <c r="I229" s="69">
        <v>54262500</v>
      </c>
      <c r="J229" s="135" t="s">
        <v>3885</v>
      </c>
      <c r="K229" s="67">
        <v>30661.900049125998</v>
      </c>
      <c r="L229" s="68">
        <v>2.7249827714674513E-5</v>
      </c>
      <c r="M229" s="68">
        <f t="shared" si="4"/>
        <v>2.84549383007064E-3</v>
      </c>
      <c r="N229" s="68">
        <f>K229/'סכום נכסי הקרן'!$C$41</f>
        <v>4.8929906662046327E-4</v>
      </c>
    </row>
    <row r="230" spans="1:14">
      <c r="A230" s="61" t="s">
        <v>1582</v>
      </c>
      <c r="B230" s="58" t="s">
        <v>1583</v>
      </c>
      <c r="C230" s="70" t="s">
        <v>1475</v>
      </c>
      <c r="D230" s="70" t="s">
        <v>791</v>
      </c>
      <c r="E230" s="135" t="s">
        <v>3885</v>
      </c>
      <c r="F230" s="70" t="s">
        <v>3609</v>
      </c>
      <c r="G230" s="70" t="s">
        <v>136</v>
      </c>
      <c r="H230" s="67">
        <v>41396.784959999997</v>
      </c>
      <c r="I230" s="69">
        <v>12138</v>
      </c>
      <c r="J230" s="135" t="s">
        <v>3885</v>
      </c>
      <c r="K230" s="67">
        <v>18224.738357879003</v>
      </c>
      <c r="L230" s="68">
        <v>1.3700121989866396E-4</v>
      </c>
      <c r="M230" s="68">
        <f t="shared" si="4"/>
        <v>1.6912970321118317E-3</v>
      </c>
      <c r="N230" s="68">
        <f>K230/'סכום נכסי הקרן'!$C$41</f>
        <v>2.9082827396949057E-4</v>
      </c>
    </row>
    <row r="231" spans="1:14">
      <c r="A231" s="61" t="s">
        <v>1584</v>
      </c>
      <c r="B231" s="58" t="s">
        <v>1585</v>
      </c>
      <c r="C231" s="70" t="s">
        <v>1497</v>
      </c>
      <c r="D231" s="70" t="s">
        <v>791</v>
      </c>
      <c r="E231" s="135" t="s">
        <v>3885</v>
      </c>
      <c r="F231" s="70" t="s">
        <v>3599</v>
      </c>
      <c r="G231" s="70" t="s">
        <v>136</v>
      </c>
      <c r="H231" s="67">
        <v>27820.42</v>
      </c>
      <c r="I231" s="69">
        <v>13458</v>
      </c>
      <c r="J231" s="67">
        <v>123.10368927499999</v>
      </c>
      <c r="K231" s="67">
        <v>13702.853281571999</v>
      </c>
      <c r="L231" s="68">
        <v>9.1863249346385673E-5</v>
      </c>
      <c r="M231" s="68">
        <f t="shared" si="4"/>
        <v>1.2716558466567623E-3</v>
      </c>
      <c r="N231" s="68">
        <f>K231/'סכום נכסי הקרן'!$C$41</f>
        <v>2.1866855315450187E-4</v>
      </c>
    </row>
    <row r="232" spans="1:14">
      <c r="A232" s="61" t="s">
        <v>1586</v>
      </c>
      <c r="B232" s="58" t="s">
        <v>1587</v>
      </c>
      <c r="C232" s="70" t="s">
        <v>1497</v>
      </c>
      <c r="D232" s="70" t="s">
        <v>791</v>
      </c>
      <c r="E232" s="135" t="s">
        <v>3885</v>
      </c>
      <c r="F232" s="70" t="s">
        <v>1588</v>
      </c>
      <c r="G232" s="70" t="s">
        <v>136</v>
      </c>
      <c r="H232" s="67">
        <v>10015.351199999999</v>
      </c>
      <c r="I232" s="69">
        <v>41223</v>
      </c>
      <c r="J232" s="135" t="s">
        <v>3885</v>
      </c>
      <c r="K232" s="67">
        <v>14974.534572713001</v>
      </c>
      <c r="L232" s="68">
        <v>2.8712927041075646E-4</v>
      </c>
      <c r="M232" s="68">
        <f t="shared" si="4"/>
        <v>1.3896707531681131E-3</v>
      </c>
      <c r="N232" s="68">
        <f>K232/'סכום נכסי הקרן'!$C$41</f>
        <v>2.3896189661322645E-4</v>
      </c>
    </row>
    <row r="233" spans="1:14">
      <c r="A233" s="61" t="s">
        <v>1589</v>
      </c>
      <c r="B233" s="58" t="s">
        <v>1590</v>
      </c>
      <c r="C233" s="70" t="s">
        <v>1497</v>
      </c>
      <c r="D233" s="70" t="s">
        <v>791</v>
      </c>
      <c r="E233" s="135" t="s">
        <v>3885</v>
      </c>
      <c r="F233" s="70" t="s">
        <v>3609</v>
      </c>
      <c r="G233" s="70" t="s">
        <v>136</v>
      </c>
      <c r="H233" s="67">
        <v>74558.725600000005</v>
      </c>
      <c r="I233" s="69">
        <v>5469</v>
      </c>
      <c r="J233" s="135" t="s">
        <v>3885</v>
      </c>
      <c r="K233" s="67">
        <v>14789.515782013001</v>
      </c>
      <c r="L233" s="68">
        <v>2.5326128768948873E-4</v>
      </c>
      <c r="M233" s="68">
        <f t="shared" si="4"/>
        <v>1.3725005899838199E-3</v>
      </c>
      <c r="N233" s="68">
        <f>K233/'סכום נכסי הקרן'!$C$41</f>
        <v>2.3600938807814833E-4</v>
      </c>
    </row>
    <row r="234" spans="1:14">
      <c r="A234" s="61" t="s">
        <v>1591</v>
      </c>
      <c r="B234" s="58" t="s">
        <v>1592</v>
      </c>
      <c r="C234" s="70" t="s">
        <v>27</v>
      </c>
      <c r="D234" s="70" t="s">
        <v>791</v>
      </c>
      <c r="E234" s="135" t="s">
        <v>3885</v>
      </c>
      <c r="F234" s="70" t="s">
        <v>3603</v>
      </c>
      <c r="G234" s="70" t="s">
        <v>138</v>
      </c>
      <c r="H234" s="67">
        <v>67881.824800000002</v>
      </c>
      <c r="I234" s="69">
        <v>9702</v>
      </c>
      <c r="J234" s="135" t="s">
        <v>3885</v>
      </c>
      <c r="K234" s="67">
        <v>26419.974946232</v>
      </c>
      <c r="L234" s="68">
        <v>6.9267168163265305E-4</v>
      </c>
      <c r="M234" s="68">
        <f t="shared" si="4"/>
        <v>2.4518335647717615E-3</v>
      </c>
      <c r="N234" s="68">
        <f>K234/'סכום נכסי הקרן'!$C$41</f>
        <v>4.2160691479052121E-4</v>
      </c>
    </row>
    <row r="235" spans="1:14">
      <c r="A235" s="61" t="s">
        <v>1491</v>
      </c>
      <c r="B235" s="58" t="s">
        <v>1492</v>
      </c>
      <c r="C235" s="70" t="s">
        <v>126</v>
      </c>
      <c r="D235" s="70" t="s">
        <v>791</v>
      </c>
      <c r="E235" s="135" t="s">
        <v>3885</v>
      </c>
      <c r="F235" s="70" t="s">
        <v>131</v>
      </c>
      <c r="G235" s="70" t="s">
        <v>139</v>
      </c>
      <c r="H235" s="67">
        <v>1370688.376836</v>
      </c>
      <c r="I235" s="69">
        <v>1044</v>
      </c>
      <c r="J235" s="135" t="s">
        <v>3885</v>
      </c>
      <c r="K235" s="67">
        <v>66125.017329929993</v>
      </c>
      <c r="L235" s="68">
        <v>7.4704666048535312E-3</v>
      </c>
      <c r="M235" s="68">
        <f t="shared" si="4"/>
        <v>6.13655150281508E-3</v>
      </c>
      <c r="N235" s="68">
        <f>K235/'סכום נכסי הקרן'!$C$41</f>
        <v>1.0552154043930154E-3</v>
      </c>
    </row>
    <row r="236" spans="1:14">
      <c r="A236" s="61" t="s">
        <v>1593</v>
      </c>
      <c r="B236" s="58" t="s">
        <v>1594</v>
      </c>
      <c r="C236" s="70" t="s">
        <v>1475</v>
      </c>
      <c r="D236" s="70" t="s">
        <v>791</v>
      </c>
      <c r="E236" s="135" t="s">
        <v>3885</v>
      </c>
      <c r="F236" s="70" t="s">
        <v>3599</v>
      </c>
      <c r="G236" s="70" t="s">
        <v>136</v>
      </c>
      <c r="H236" s="67">
        <v>4785.1122400000004</v>
      </c>
      <c r="I236" s="69">
        <v>80539</v>
      </c>
      <c r="J236" s="135" t="s">
        <v>3885</v>
      </c>
      <c r="K236" s="67">
        <v>13978.028371986</v>
      </c>
      <c r="L236" s="68">
        <v>5.0968659174595086E-5</v>
      </c>
      <c r="M236" s="68">
        <f t="shared" si="4"/>
        <v>1.2971927188240985E-3</v>
      </c>
      <c r="N236" s="68">
        <f>K236/'סכום נכסי הקרן'!$C$41</f>
        <v>2.2305976552819854E-4</v>
      </c>
    </row>
    <row r="237" spans="1:14">
      <c r="A237" s="61" t="s">
        <v>1595</v>
      </c>
      <c r="B237" s="58" t="s">
        <v>1596</v>
      </c>
      <c r="C237" s="70" t="s">
        <v>1497</v>
      </c>
      <c r="D237" s="70" t="s">
        <v>791</v>
      </c>
      <c r="E237" s="135" t="s">
        <v>3885</v>
      </c>
      <c r="F237" s="70" t="s">
        <v>3594</v>
      </c>
      <c r="G237" s="70" t="s">
        <v>136</v>
      </c>
      <c r="H237" s="67">
        <v>37056.799440000003</v>
      </c>
      <c r="I237" s="69">
        <v>38577</v>
      </c>
      <c r="J237" s="135" t="s">
        <v>3885</v>
      </c>
      <c r="K237" s="67">
        <v>51849.421314039988</v>
      </c>
      <c r="L237" s="68">
        <v>1.1363196299053447E-4</v>
      </c>
      <c r="M237" s="68">
        <f t="shared" si="4"/>
        <v>4.8117438320995172E-3</v>
      </c>
      <c r="N237" s="68">
        <f>K237/'סכום נכסי הקרן'!$C$41</f>
        <v>8.2740708870369169E-4</v>
      </c>
    </row>
    <row r="238" spans="1:14">
      <c r="A238" s="61" t="s">
        <v>1597</v>
      </c>
      <c r="B238" s="58" t="s">
        <v>1598</v>
      </c>
      <c r="C238" s="70" t="s">
        <v>1497</v>
      </c>
      <c r="D238" s="70" t="s">
        <v>791</v>
      </c>
      <c r="E238" s="135" t="s">
        <v>3885</v>
      </c>
      <c r="F238" s="70" t="s">
        <v>3614</v>
      </c>
      <c r="G238" s="70" t="s">
        <v>136</v>
      </c>
      <c r="H238" s="67">
        <v>18138.913840000001</v>
      </c>
      <c r="I238" s="69">
        <v>34655</v>
      </c>
      <c r="J238" s="135" t="s">
        <v>3885</v>
      </c>
      <c r="K238" s="67">
        <v>22799.469225584002</v>
      </c>
      <c r="L238" s="68">
        <v>1.8225268002939739E-5</v>
      </c>
      <c r="M238" s="68">
        <f t="shared" si="4"/>
        <v>2.1158424268013995E-3</v>
      </c>
      <c r="N238" s="68">
        <f>K238/'סכום נכסי הקרן'!$C$41</f>
        <v>3.6383130183213221E-4</v>
      </c>
    </row>
    <row r="239" spans="1:14">
      <c r="A239" s="61" t="s">
        <v>1599</v>
      </c>
      <c r="B239" s="58" t="s">
        <v>1600</v>
      </c>
      <c r="C239" s="70" t="s">
        <v>1497</v>
      </c>
      <c r="D239" s="70" t="s">
        <v>791</v>
      </c>
      <c r="E239" s="135" t="s">
        <v>3885</v>
      </c>
      <c r="F239" s="70" t="s">
        <v>796</v>
      </c>
      <c r="G239" s="70" t="s">
        <v>136</v>
      </c>
      <c r="H239" s="67">
        <v>53192.643040000003</v>
      </c>
      <c r="I239" s="69">
        <v>17010</v>
      </c>
      <c r="J239" s="135" t="s">
        <v>3885</v>
      </c>
      <c r="K239" s="67">
        <v>32817.344743664005</v>
      </c>
      <c r="L239" s="68">
        <v>1.8399339180599064E-5</v>
      </c>
      <c r="M239" s="68">
        <f t="shared" si="4"/>
        <v>3.0455239837643023E-3</v>
      </c>
      <c r="N239" s="68">
        <f>K239/'סכום נכסי הקרן'!$C$41</f>
        <v>5.2369540460016199E-4</v>
      </c>
    </row>
    <row r="240" spans="1:14">
      <c r="A240" s="61" t="s">
        <v>1601</v>
      </c>
      <c r="B240" s="58" t="s">
        <v>1602</v>
      </c>
      <c r="C240" s="70" t="s">
        <v>27</v>
      </c>
      <c r="D240" s="70" t="s">
        <v>791</v>
      </c>
      <c r="E240" s="135" t="s">
        <v>3885</v>
      </c>
      <c r="F240" s="70" t="s">
        <v>3605</v>
      </c>
      <c r="G240" s="70" t="s">
        <v>138</v>
      </c>
      <c r="H240" s="67">
        <v>9125.0977600000006</v>
      </c>
      <c r="I240" s="69">
        <v>73360</v>
      </c>
      <c r="J240" s="135" t="s">
        <v>3885</v>
      </c>
      <c r="K240" s="67">
        <v>26854.339258857999</v>
      </c>
      <c r="L240" s="68">
        <v>1.817573317632324E-5</v>
      </c>
      <c r="M240" s="68">
        <f t="shared" si="4"/>
        <v>2.4921435576162978E-3</v>
      </c>
      <c r="N240" s="68">
        <f>K240/'סכום נכסי הקרן'!$C$41</f>
        <v>4.2853845042271042E-4</v>
      </c>
    </row>
    <row r="241" spans="1:14">
      <c r="A241" s="61" t="s">
        <v>1603</v>
      </c>
      <c r="B241" s="58" t="s">
        <v>1604</v>
      </c>
      <c r="C241" s="70" t="s">
        <v>1497</v>
      </c>
      <c r="D241" s="70" t="s">
        <v>791</v>
      </c>
      <c r="E241" s="135" t="s">
        <v>3885</v>
      </c>
      <c r="F241" s="70" t="s">
        <v>3609</v>
      </c>
      <c r="G241" s="70" t="s">
        <v>136</v>
      </c>
      <c r="H241" s="67">
        <v>21143.519199999999</v>
      </c>
      <c r="I241" s="69">
        <v>42651</v>
      </c>
      <c r="J241" s="135" t="s">
        <v>3885</v>
      </c>
      <c r="K241" s="67">
        <v>32708.004450468998</v>
      </c>
      <c r="L241" s="68">
        <v>2.2724256988271227E-5</v>
      </c>
      <c r="M241" s="68">
        <f t="shared" si="4"/>
        <v>3.035376956699247E-3</v>
      </c>
      <c r="N241" s="68">
        <f>K241/'סכום נכסי הקרן'!$C$41</f>
        <v>5.2195056480489131E-4</v>
      </c>
    </row>
    <row r="242" spans="1:14">
      <c r="A242" s="61" t="s">
        <v>1605</v>
      </c>
      <c r="B242" s="58" t="s">
        <v>1606</v>
      </c>
      <c r="C242" s="70" t="s">
        <v>1475</v>
      </c>
      <c r="D242" s="70" t="s">
        <v>791</v>
      </c>
      <c r="E242" s="135" t="s">
        <v>3885</v>
      </c>
      <c r="F242" s="70" t="s">
        <v>938</v>
      </c>
      <c r="G242" s="70" t="s">
        <v>136</v>
      </c>
      <c r="H242" s="67">
        <v>62342.000205999997</v>
      </c>
      <c r="I242" s="69">
        <v>35396</v>
      </c>
      <c r="J242" s="135" t="s">
        <v>3885</v>
      </c>
      <c r="K242" s="67">
        <v>80035.465323796001</v>
      </c>
      <c r="L242" s="68">
        <v>2.8086953895774881E-5</v>
      </c>
      <c r="M242" s="68">
        <f t="shared" si="4"/>
        <v>7.4274726093559815E-3</v>
      </c>
      <c r="N242" s="68">
        <f>K242/'סכום נכסי הקרן'!$C$41</f>
        <v>1.2771967300370909E-3</v>
      </c>
    </row>
    <row r="243" spans="1:14">
      <c r="A243" s="61" t="s">
        <v>1607</v>
      </c>
      <c r="B243" s="58" t="s">
        <v>1608</v>
      </c>
      <c r="C243" s="70" t="s">
        <v>1475</v>
      </c>
      <c r="D243" s="70" t="s">
        <v>791</v>
      </c>
      <c r="E243" s="135" t="s">
        <v>3885</v>
      </c>
      <c r="F243" s="70" t="s">
        <v>3609</v>
      </c>
      <c r="G243" s="70" t="s">
        <v>136</v>
      </c>
      <c r="H243" s="67">
        <v>33384.504000000001</v>
      </c>
      <c r="I243" s="69">
        <v>37604</v>
      </c>
      <c r="J243" s="135" t="s">
        <v>3885</v>
      </c>
      <c r="K243" s="67">
        <v>45533.027522848002</v>
      </c>
      <c r="L243" s="68">
        <v>4.4918360685059183E-6</v>
      </c>
      <c r="M243" s="68">
        <f t="shared" si="4"/>
        <v>4.2255681700454108E-3</v>
      </c>
      <c r="N243" s="68">
        <f>K243/'סכום נכסי הקרן'!$C$41</f>
        <v>7.2661080466761394E-4</v>
      </c>
    </row>
    <row r="244" spans="1:14">
      <c r="A244" s="61" t="s">
        <v>1609</v>
      </c>
      <c r="B244" s="58" t="s">
        <v>1610</v>
      </c>
      <c r="C244" s="70" t="s">
        <v>1497</v>
      </c>
      <c r="D244" s="70" t="s">
        <v>791</v>
      </c>
      <c r="E244" s="135" t="s">
        <v>3885</v>
      </c>
      <c r="F244" s="70" t="s">
        <v>3594</v>
      </c>
      <c r="G244" s="70" t="s">
        <v>136</v>
      </c>
      <c r="H244" s="67">
        <v>98188.277531</v>
      </c>
      <c r="I244" s="69">
        <v>9325</v>
      </c>
      <c r="J244" s="135" t="s">
        <v>3885</v>
      </c>
      <c r="K244" s="67">
        <v>33209.018303534001</v>
      </c>
      <c r="L244" s="68">
        <v>5.9823057807829514E-5</v>
      </c>
      <c r="M244" s="68">
        <f t="shared" si="4"/>
        <v>3.0818721779801287E-3</v>
      </c>
      <c r="N244" s="68">
        <f>K244/'סכום נכסי הקרן'!$C$41</f>
        <v>5.2994568612078701E-4</v>
      </c>
    </row>
    <row r="245" spans="1:14">
      <c r="A245" s="61" t="s">
        <v>1611</v>
      </c>
      <c r="B245" s="58" t="s">
        <v>1612</v>
      </c>
      <c r="C245" s="70" t="s">
        <v>1475</v>
      </c>
      <c r="D245" s="70" t="s">
        <v>791</v>
      </c>
      <c r="E245" s="135" t="s">
        <v>3885</v>
      </c>
      <c r="F245" s="70" t="s">
        <v>938</v>
      </c>
      <c r="G245" s="70" t="s">
        <v>136</v>
      </c>
      <c r="H245" s="67">
        <v>12908.67488</v>
      </c>
      <c r="I245" s="69">
        <v>48688</v>
      </c>
      <c r="J245" s="135" t="s">
        <v>3885</v>
      </c>
      <c r="K245" s="67">
        <v>22795.606593958</v>
      </c>
      <c r="L245" s="68">
        <v>2.9493430456784594E-5</v>
      </c>
      <c r="M245" s="68">
        <f t="shared" si="4"/>
        <v>2.1154839658305527E-3</v>
      </c>
      <c r="N245" s="68">
        <f>K245/'סכום נכסי הקרן'!$C$41</f>
        <v>3.6376966240188574E-4</v>
      </c>
    </row>
    <row r="246" spans="1:14">
      <c r="A246" s="61" t="s">
        <v>1613</v>
      </c>
      <c r="B246" s="58" t="s">
        <v>1614</v>
      </c>
      <c r="C246" s="70" t="s">
        <v>1475</v>
      </c>
      <c r="D246" s="70" t="s">
        <v>791</v>
      </c>
      <c r="E246" s="135" t="s">
        <v>3885</v>
      </c>
      <c r="F246" s="70" t="s">
        <v>1482</v>
      </c>
      <c r="G246" s="70" t="s">
        <v>136</v>
      </c>
      <c r="H246" s="67">
        <v>11795.85808</v>
      </c>
      <c r="I246" s="69">
        <v>49522</v>
      </c>
      <c r="J246" s="135" t="s">
        <v>3885</v>
      </c>
      <c r="K246" s="67">
        <v>21187.283128796</v>
      </c>
      <c r="L246" s="68">
        <v>4.7756510445344131E-6</v>
      </c>
      <c r="M246" s="68">
        <f t="shared" si="4"/>
        <v>1.9662279024573125E-3</v>
      </c>
      <c r="N246" s="68">
        <f>K246/'סכום נכסי הקרן'!$C$41</f>
        <v>3.3810422193450716E-4</v>
      </c>
    </row>
    <row r="247" spans="1:14">
      <c r="A247" s="61" t="s">
        <v>1524</v>
      </c>
      <c r="B247" s="58" t="s">
        <v>1525</v>
      </c>
      <c r="C247" s="70" t="s">
        <v>1497</v>
      </c>
      <c r="D247" s="70" t="s">
        <v>791</v>
      </c>
      <c r="E247" s="135" t="s">
        <v>3885</v>
      </c>
      <c r="F247" s="70" t="s">
        <v>641</v>
      </c>
      <c r="G247" s="70" t="s">
        <v>136</v>
      </c>
      <c r="H247" s="67">
        <v>260570.264876</v>
      </c>
      <c r="I247" s="69">
        <v>7579</v>
      </c>
      <c r="J247" s="135" t="s">
        <v>3885</v>
      </c>
      <c r="K247" s="67">
        <v>71628.246099008</v>
      </c>
      <c r="L247" s="68">
        <v>4.3173594269232691E-3</v>
      </c>
      <c r="M247" s="68">
        <f t="shared" si="4"/>
        <v>6.6472636075049227E-3</v>
      </c>
      <c r="N247" s="68">
        <f>K247/'סכום נכסי הקרן'!$C$41</f>
        <v>1.1430352947388357E-3</v>
      </c>
    </row>
    <row r="248" spans="1:14">
      <c r="A248" s="61" t="s">
        <v>1615</v>
      </c>
      <c r="B248" s="58" t="s">
        <v>1616</v>
      </c>
      <c r="C248" s="70" t="s">
        <v>1475</v>
      </c>
      <c r="D248" s="70" t="s">
        <v>791</v>
      </c>
      <c r="E248" s="135" t="s">
        <v>3885</v>
      </c>
      <c r="F248" s="70" t="s">
        <v>3609</v>
      </c>
      <c r="G248" s="70" t="s">
        <v>136</v>
      </c>
      <c r="H248" s="67">
        <v>53832.403224000002</v>
      </c>
      <c r="I248" s="69">
        <v>29488</v>
      </c>
      <c r="J248" s="135" t="s">
        <v>3885</v>
      </c>
      <c r="K248" s="67">
        <v>57575.357300388001</v>
      </c>
      <c r="L248" s="68">
        <v>1.7073391444338726E-4</v>
      </c>
      <c r="M248" s="68">
        <f t="shared" si="4"/>
        <v>5.3431236713928475E-3</v>
      </c>
      <c r="N248" s="68">
        <f>K248/'סכום נכסי הקרן'!$C$41</f>
        <v>9.1878091515149084E-4</v>
      </c>
    </row>
    <row r="249" spans="1:14">
      <c r="A249" s="61" t="s">
        <v>1617</v>
      </c>
      <c r="B249" s="58" t="s">
        <v>1618</v>
      </c>
      <c r="C249" s="70" t="s">
        <v>1475</v>
      </c>
      <c r="D249" s="70" t="s">
        <v>791</v>
      </c>
      <c r="E249" s="135" t="s">
        <v>3885</v>
      </c>
      <c r="F249" s="70" t="s">
        <v>3594</v>
      </c>
      <c r="G249" s="70" t="s">
        <v>136</v>
      </c>
      <c r="H249" s="67">
        <v>598137.81359999999</v>
      </c>
      <c r="I249" s="69">
        <v>521</v>
      </c>
      <c r="J249" s="135" t="s">
        <v>3885</v>
      </c>
      <c r="K249" s="67">
        <v>11302.812878121</v>
      </c>
      <c r="L249" s="68">
        <v>1.6531890899436077E-3</v>
      </c>
      <c r="M249" s="68">
        <f t="shared" si="4"/>
        <v>1.0489266567175128E-3</v>
      </c>
      <c r="N249" s="68">
        <f>K249/'סכום נכסי הקרן'!$C$41</f>
        <v>1.80368985046248E-4</v>
      </c>
    </row>
    <row r="250" spans="1:14">
      <c r="A250" s="61" t="s">
        <v>1619</v>
      </c>
      <c r="B250" s="58" t="s">
        <v>1620</v>
      </c>
      <c r="C250" s="70" t="s">
        <v>1497</v>
      </c>
      <c r="D250" s="70" t="s">
        <v>791</v>
      </c>
      <c r="E250" s="135" t="s">
        <v>3885</v>
      </c>
      <c r="F250" s="70" t="s">
        <v>3599</v>
      </c>
      <c r="G250" s="70" t="s">
        <v>136</v>
      </c>
      <c r="H250" s="67">
        <v>68549.514880000002</v>
      </c>
      <c r="I250" s="69">
        <v>13330</v>
      </c>
      <c r="J250" s="135" t="s">
        <v>3885</v>
      </c>
      <c r="K250" s="67">
        <v>33142.257759619002</v>
      </c>
      <c r="L250" s="68">
        <v>7.419886831583072E-5</v>
      </c>
      <c r="M250" s="68">
        <f t="shared" si="4"/>
        <v>3.0756766481695843E-3</v>
      </c>
      <c r="N250" s="68">
        <f>K250/'סכום נכסי הקרן'!$C$41</f>
        <v>5.2888032905640584E-4</v>
      </c>
    </row>
    <row r="251" spans="1:14">
      <c r="A251" s="61" t="s">
        <v>1621</v>
      </c>
      <c r="B251" s="58" t="s">
        <v>1622</v>
      </c>
      <c r="C251" s="70" t="s">
        <v>27</v>
      </c>
      <c r="D251" s="70" t="s">
        <v>791</v>
      </c>
      <c r="E251" s="135" t="s">
        <v>3885</v>
      </c>
      <c r="F251" s="70" t="s">
        <v>3605</v>
      </c>
      <c r="G251" s="70" t="s">
        <v>138</v>
      </c>
      <c r="H251" s="67">
        <v>73445.908800000005</v>
      </c>
      <c r="I251" s="69">
        <v>5052</v>
      </c>
      <c r="J251" s="135" t="s">
        <v>3885</v>
      </c>
      <c r="K251" s="67">
        <v>14884.990903130001</v>
      </c>
      <c r="L251" s="68">
        <v>4.8696226823415593E-4</v>
      </c>
      <c r="M251" s="68">
        <f t="shared" si="4"/>
        <v>1.3813608976499592E-3</v>
      </c>
      <c r="N251" s="68">
        <f>K251/'סכום נכסי הקרן'!$C$41</f>
        <v>2.3753296905562124E-4</v>
      </c>
    </row>
    <row r="252" spans="1:14">
      <c r="A252" s="61" t="s">
        <v>1623</v>
      </c>
      <c r="B252" s="58" t="s">
        <v>1624</v>
      </c>
      <c r="C252" s="70" t="s">
        <v>1497</v>
      </c>
      <c r="D252" s="70" t="s">
        <v>791</v>
      </c>
      <c r="E252" s="135" t="s">
        <v>3885</v>
      </c>
      <c r="F252" s="70" t="s">
        <v>3613</v>
      </c>
      <c r="G252" s="70" t="s">
        <v>136</v>
      </c>
      <c r="H252" s="67">
        <v>172486.60399999999</v>
      </c>
      <c r="I252" s="69">
        <v>3566</v>
      </c>
      <c r="J252" s="135" t="s">
        <v>3885</v>
      </c>
      <c r="K252" s="67">
        <v>22309.213827167001</v>
      </c>
      <c r="L252" s="68">
        <v>5.4589063704909809E-4</v>
      </c>
      <c r="M252" s="68">
        <f t="shared" si="4"/>
        <v>2.0703456144995098E-3</v>
      </c>
      <c r="N252" s="68">
        <f>K252/'סכום נכסי הקרן'!$C$41</f>
        <v>3.5600786269539416E-4</v>
      </c>
    </row>
    <row r="253" spans="1:14">
      <c r="A253" s="61" t="s">
        <v>1625</v>
      </c>
      <c r="B253" s="58" t="s">
        <v>1626</v>
      </c>
      <c r="C253" s="70" t="s">
        <v>27</v>
      </c>
      <c r="D253" s="70" t="s">
        <v>791</v>
      </c>
      <c r="E253" s="135" t="s">
        <v>3885</v>
      </c>
      <c r="F253" s="70" t="s">
        <v>3613</v>
      </c>
      <c r="G253" s="70" t="s">
        <v>136</v>
      </c>
      <c r="H253" s="67">
        <v>8145.8189759999987</v>
      </c>
      <c r="I253" s="69">
        <v>149800</v>
      </c>
      <c r="J253" s="135" t="s">
        <v>3885</v>
      </c>
      <c r="K253" s="67">
        <v>44258.238368075996</v>
      </c>
      <c r="L253" s="68">
        <v>3.4112712262861228E-5</v>
      </c>
      <c r="M253" s="68">
        <f t="shared" si="4"/>
        <v>4.1072648467440839E-3</v>
      </c>
      <c r="N253" s="68">
        <f>K253/'סכום נכסי הקרן'!$C$41</f>
        <v>7.0626786627930589E-4</v>
      </c>
    </row>
    <row r="254" spans="1:14">
      <c r="A254" s="61" t="s">
        <v>1627</v>
      </c>
      <c r="B254" s="58" t="s">
        <v>1628</v>
      </c>
      <c r="C254" s="70" t="s">
        <v>1497</v>
      </c>
      <c r="D254" s="70" t="s">
        <v>791</v>
      </c>
      <c r="E254" s="135" t="s">
        <v>3885</v>
      </c>
      <c r="F254" s="70" t="s">
        <v>3609</v>
      </c>
      <c r="G254" s="70" t="s">
        <v>136</v>
      </c>
      <c r="H254" s="67">
        <v>124612.04450000002</v>
      </c>
      <c r="I254" s="69">
        <v>2744</v>
      </c>
      <c r="J254" s="135" t="s">
        <v>3885</v>
      </c>
      <c r="K254" s="67">
        <v>12401.998775416998</v>
      </c>
      <c r="L254" s="68">
        <v>5.0095337972616452E-4</v>
      </c>
      <c r="M254" s="68">
        <f t="shared" si="4"/>
        <v>1.1509335996612061E-3</v>
      </c>
      <c r="N254" s="68">
        <f>K254/'סכום נכסי הקרן'!$C$41</f>
        <v>1.9790966689334829E-4</v>
      </c>
    </row>
    <row r="255" spans="1:14">
      <c r="A255" s="61" t="s">
        <v>1629</v>
      </c>
      <c r="B255" s="58" t="s">
        <v>1630</v>
      </c>
      <c r="C255" s="70" t="s">
        <v>1475</v>
      </c>
      <c r="D255" s="70" t="s">
        <v>791</v>
      </c>
      <c r="E255" s="135" t="s">
        <v>3885</v>
      </c>
      <c r="F255" s="70" t="s">
        <v>1482</v>
      </c>
      <c r="G255" s="70" t="s">
        <v>136</v>
      </c>
      <c r="H255" s="67">
        <v>125750.50013899998</v>
      </c>
      <c r="I255" s="69">
        <v>9360</v>
      </c>
      <c r="J255" s="135" t="s">
        <v>3885</v>
      </c>
      <c r="K255" s="67">
        <v>42690.685190736003</v>
      </c>
      <c r="L255" s="68">
        <v>2.213479665067622E-3</v>
      </c>
      <c r="M255" s="68">
        <f t="shared" si="4"/>
        <v>3.9617923585002993E-3</v>
      </c>
      <c r="N255" s="68">
        <f>K255/'סכום נכסי הקרן'!$C$41</f>
        <v>6.8125303336544468E-4</v>
      </c>
    </row>
    <row r="256" spans="1:14">
      <c r="A256" s="61" t="s">
        <v>1631</v>
      </c>
      <c r="B256" s="58" t="s">
        <v>1632</v>
      </c>
      <c r="C256" s="70" t="s">
        <v>1497</v>
      </c>
      <c r="D256" s="70" t="s">
        <v>791</v>
      </c>
      <c r="E256" s="135" t="s">
        <v>3885</v>
      </c>
      <c r="F256" s="70" t="s">
        <v>1482</v>
      </c>
      <c r="G256" s="70" t="s">
        <v>136</v>
      </c>
      <c r="H256" s="67">
        <v>159132.80239999999</v>
      </c>
      <c r="I256" s="69">
        <v>10400</v>
      </c>
      <c r="J256" s="67">
        <v>218.25687471700002</v>
      </c>
      <c r="K256" s="67">
        <v>60244.423002415999</v>
      </c>
      <c r="L256" s="68">
        <v>3.0682625090253155E-5</v>
      </c>
      <c r="M256" s="68">
        <f t="shared" si="4"/>
        <v>5.5908190188763869E-3</v>
      </c>
      <c r="N256" s="68">
        <f>K256/'סכום נכסי הקרן'!$C$41</f>
        <v>9.6137355796418631E-4</v>
      </c>
    </row>
    <row r="257" spans="1:14">
      <c r="A257" s="61" t="s">
        <v>1633</v>
      </c>
      <c r="B257" s="58" t="s">
        <v>1634</v>
      </c>
      <c r="C257" s="70" t="s">
        <v>1475</v>
      </c>
      <c r="D257" s="70" t="s">
        <v>791</v>
      </c>
      <c r="E257" s="135" t="s">
        <v>3885</v>
      </c>
      <c r="F257" s="70" t="s">
        <v>3611</v>
      </c>
      <c r="G257" s="70" t="s">
        <v>136</v>
      </c>
      <c r="H257" s="67">
        <v>311530.11125000002</v>
      </c>
      <c r="I257" s="69">
        <v>254</v>
      </c>
      <c r="J257" s="135" t="s">
        <v>3885</v>
      </c>
      <c r="K257" s="67">
        <v>2869.9960722999999</v>
      </c>
      <c r="L257" s="68">
        <v>1.8643889752931536E-3</v>
      </c>
      <c r="M257" s="68">
        <f t="shared" si="4"/>
        <v>2.6634214132106285E-4</v>
      </c>
      <c r="N257" s="68">
        <f>K257/'סכום נכסי הקרן'!$C$41</f>
        <v>4.5799066500473253E-5</v>
      </c>
    </row>
    <row r="258" spans="1:14">
      <c r="A258" s="61" t="s">
        <v>1635</v>
      </c>
      <c r="B258" s="58" t="s">
        <v>1636</v>
      </c>
      <c r="C258" s="70" t="s">
        <v>1475</v>
      </c>
      <c r="D258" s="70" t="s">
        <v>791</v>
      </c>
      <c r="E258" s="135" t="s">
        <v>3885</v>
      </c>
      <c r="F258" s="70" t="s">
        <v>3594</v>
      </c>
      <c r="G258" s="70" t="s">
        <v>136</v>
      </c>
      <c r="H258" s="67">
        <v>221</v>
      </c>
      <c r="I258" s="69">
        <v>1473</v>
      </c>
      <c r="J258" s="135" t="s">
        <v>3885</v>
      </c>
      <c r="K258" s="67">
        <v>11.807079999999999</v>
      </c>
      <c r="L258" s="68">
        <v>0</v>
      </c>
      <c r="M258" s="68">
        <f t="shared" si="4"/>
        <v>1.0957237887189614E-6</v>
      </c>
      <c r="N258" s="68">
        <f>K258/'סכום נכסי הקרן'!$C$41</f>
        <v>1.8841602165087664E-7</v>
      </c>
    </row>
    <row r="259" spans="1:14">
      <c r="A259" s="61" t="s">
        <v>1637</v>
      </c>
      <c r="B259" s="58" t="s">
        <v>1638</v>
      </c>
      <c r="C259" s="70" t="s">
        <v>1497</v>
      </c>
      <c r="D259" s="70" t="s">
        <v>791</v>
      </c>
      <c r="E259" s="135" t="s">
        <v>3885</v>
      </c>
      <c r="F259" s="70" t="s">
        <v>3609</v>
      </c>
      <c r="G259" s="70" t="s">
        <v>136</v>
      </c>
      <c r="H259" s="67">
        <v>34497.320800000001</v>
      </c>
      <c r="I259" s="69">
        <v>26035</v>
      </c>
      <c r="J259" s="135" t="s">
        <v>3885</v>
      </c>
      <c r="K259" s="67">
        <v>32575.456084706002</v>
      </c>
      <c r="L259" s="68">
        <v>2.1798921688012672E-5</v>
      </c>
      <c r="M259" s="68">
        <f t="shared" si="4"/>
        <v>3.023076167890978E-3</v>
      </c>
      <c r="N259" s="68">
        <f>K259/'סכום נכסי הקרן'!$C$41</f>
        <v>5.1983537326274977E-4</v>
      </c>
    </row>
    <row r="260" spans="1:14">
      <c r="A260" s="139" t="s">
        <v>3885</v>
      </c>
      <c r="B260" s="139" t="s">
        <v>3885</v>
      </c>
      <c r="C260" s="139" t="s">
        <v>3885</v>
      </c>
      <c r="D260" s="140" t="s">
        <v>3885</v>
      </c>
      <c r="E260" s="140" t="s">
        <v>3885</v>
      </c>
      <c r="F260" s="140" t="s">
        <v>3885</v>
      </c>
      <c r="G260" s="140" t="s">
        <v>3885</v>
      </c>
      <c r="H260" s="140" t="s">
        <v>3885</v>
      </c>
      <c r="I260" s="140" t="s">
        <v>3885</v>
      </c>
      <c r="J260" s="140" t="s">
        <v>3885</v>
      </c>
      <c r="K260" s="140" t="s">
        <v>3885</v>
      </c>
      <c r="L260" s="140" t="s">
        <v>3885</v>
      </c>
      <c r="M260" s="140" t="s">
        <v>3885</v>
      </c>
      <c r="N260" s="140" t="s">
        <v>3885</v>
      </c>
    </row>
    <row r="261" spans="1:14">
      <c r="A261" s="139" t="s">
        <v>3885</v>
      </c>
      <c r="B261" s="139" t="s">
        <v>3885</v>
      </c>
      <c r="C261" s="139" t="s">
        <v>3885</v>
      </c>
      <c r="D261" s="140" t="s">
        <v>3885</v>
      </c>
      <c r="E261" s="140" t="s">
        <v>3885</v>
      </c>
      <c r="F261" s="140" t="s">
        <v>3885</v>
      </c>
      <c r="G261" s="140" t="s">
        <v>3885</v>
      </c>
      <c r="H261" s="140" t="s">
        <v>3885</v>
      </c>
      <c r="I261" s="140" t="s">
        <v>3885</v>
      </c>
      <c r="J261" s="140" t="s">
        <v>3885</v>
      </c>
      <c r="K261" s="140" t="s">
        <v>3885</v>
      </c>
      <c r="L261" s="140" t="s">
        <v>3885</v>
      </c>
      <c r="M261" s="140" t="s">
        <v>3885</v>
      </c>
      <c r="N261" s="140" t="s">
        <v>3885</v>
      </c>
    </row>
    <row r="262" spans="1:14">
      <c r="A262" s="139" t="s">
        <v>3885</v>
      </c>
      <c r="B262" s="139" t="s">
        <v>3885</v>
      </c>
      <c r="C262" s="139" t="s">
        <v>3885</v>
      </c>
      <c r="D262" s="140" t="s">
        <v>3885</v>
      </c>
      <c r="E262" s="140" t="s">
        <v>3885</v>
      </c>
      <c r="F262" s="140" t="s">
        <v>3885</v>
      </c>
      <c r="G262" s="140" t="s">
        <v>3885</v>
      </c>
      <c r="H262" s="140" t="s">
        <v>3885</v>
      </c>
      <c r="I262" s="140" t="s">
        <v>3885</v>
      </c>
      <c r="J262" s="140" t="s">
        <v>3885</v>
      </c>
      <c r="K262" s="140" t="s">
        <v>3885</v>
      </c>
      <c r="L262" s="140" t="s">
        <v>3885</v>
      </c>
      <c r="M262" s="140" t="s">
        <v>3885</v>
      </c>
      <c r="N262" s="140" t="s">
        <v>3885</v>
      </c>
    </row>
    <row r="263" spans="1:14">
      <c r="A263" s="101" t="s">
        <v>217</v>
      </c>
      <c r="B263" s="139" t="s">
        <v>3885</v>
      </c>
      <c r="C263" s="139" t="s">
        <v>3885</v>
      </c>
      <c r="D263" s="140" t="s">
        <v>3885</v>
      </c>
      <c r="E263" s="140" t="s">
        <v>3885</v>
      </c>
      <c r="F263" s="140" t="s">
        <v>3885</v>
      </c>
      <c r="G263" s="140" t="s">
        <v>3885</v>
      </c>
      <c r="H263" s="140" t="s">
        <v>3885</v>
      </c>
      <c r="I263" s="140" t="s">
        <v>3885</v>
      </c>
      <c r="J263" s="140" t="s">
        <v>3885</v>
      </c>
      <c r="K263" s="140" t="s">
        <v>3885</v>
      </c>
      <c r="L263" s="140" t="s">
        <v>3885</v>
      </c>
      <c r="M263" s="140" t="s">
        <v>3885</v>
      </c>
      <c r="N263" s="140" t="s">
        <v>3885</v>
      </c>
    </row>
    <row r="264" spans="1:14">
      <c r="A264" s="101" t="s">
        <v>117</v>
      </c>
      <c r="B264" s="139" t="s">
        <v>3885</v>
      </c>
      <c r="C264" s="139" t="s">
        <v>3885</v>
      </c>
      <c r="D264" s="140" t="s">
        <v>3885</v>
      </c>
      <c r="E264" s="140" t="s">
        <v>3885</v>
      </c>
      <c r="F264" s="140" t="s">
        <v>3885</v>
      </c>
      <c r="G264" s="140" t="s">
        <v>3885</v>
      </c>
      <c r="H264" s="140" t="s">
        <v>3885</v>
      </c>
      <c r="I264" s="140" t="s">
        <v>3885</v>
      </c>
      <c r="J264" s="140" t="s">
        <v>3885</v>
      </c>
      <c r="K264" s="140" t="s">
        <v>3885</v>
      </c>
      <c r="L264" s="140" t="s">
        <v>3885</v>
      </c>
      <c r="M264" s="140" t="s">
        <v>3885</v>
      </c>
      <c r="N264" s="140" t="s">
        <v>3885</v>
      </c>
    </row>
    <row r="265" spans="1:14">
      <c r="A265" s="101" t="s">
        <v>200</v>
      </c>
      <c r="B265" s="139" t="s">
        <v>3885</v>
      </c>
      <c r="C265" s="139" t="s">
        <v>3885</v>
      </c>
      <c r="D265" s="140" t="s">
        <v>3885</v>
      </c>
      <c r="E265" s="140" t="s">
        <v>3885</v>
      </c>
      <c r="F265" s="140" t="s">
        <v>3885</v>
      </c>
      <c r="G265" s="140" t="s">
        <v>3885</v>
      </c>
      <c r="H265" s="140" t="s">
        <v>3885</v>
      </c>
      <c r="I265" s="140" t="s">
        <v>3885</v>
      </c>
      <c r="J265" s="140" t="s">
        <v>3885</v>
      </c>
      <c r="K265" s="140" t="s">
        <v>3885</v>
      </c>
      <c r="L265" s="140" t="s">
        <v>3885</v>
      </c>
      <c r="M265" s="140" t="s">
        <v>3885</v>
      </c>
      <c r="N265" s="140" t="s">
        <v>3885</v>
      </c>
    </row>
    <row r="266" spans="1:14">
      <c r="A266" s="101" t="s">
        <v>208</v>
      </c>
      <c r="B266" s="139" t="s">
        <v>3885</v>
      </c>
      <c r="C266" s="139" t="s">
        <v>3885</v>
      </c>
      <c r="D266" s="140" t="s">
        <v>3885</v>
      </c>
      <c r="E266" s="140" t="s">
        <v>3885</v>
      </c>
      <c r="F266" s="140" t="s">
        <v>3885</v>
      </c>
      <c r="G266" s="140" t="s">
        <v>3885</v>
      </c>
      <c r="H266" s="140" t="s">
        <v>3885</v>
      </c>
      <c r="I266" s="140" t="s">
        <v>3885</v>
      </c>
      <c r="J266" s="140" t="s">
        <v>3885</v>
      </c>
      <c r="K266" s="140" t="s">
        <v>3885</v>
      </c>
      <c r="L266" s="140" t="s">
        <v>3885</v>
      </c>
      <c r="M266" s="140" t="s">
        <v>3885</v>
      </c>
      <c r="N266" s="140" t="s">
        <v>3885</v>
      </c>
    </row>
    <row r="267" spans="1:14">
      <c r="A267" s="101" t="s">
        <v>214</v>
      </c>
      <c r="B267" s="139" t="s">
        <v>3885</v>
      </c>
      <c r="C267" s="139" t="s">
        <v>3885</v>
      </c>
      <c r="D267" s="140" t="s">
        <v>3885</v>
      </c>
      <c r="E267" s="140" t="s">
        <v>3885</v>
      </c>
      <c r="F267" s="140" t="s">
        <v>3885</v>
      </c>
      <c r="G267" s="140" t="s">
        <v>3885</v>
      </c>
      <c r="H267" s="140" t="s">
        <v>3885</v>
      </c>
      <c r="I267" s="140" t="s">
        <v>3885</v>
      </c>
      <c r="J267" s="140" t="s">
        <v>3885</v>
      </c>
      <c r="K267" s="140" t="s">
        <v>3885</v>
      </c>
      <c r="L267" s="140" t="s">
        <v>3885</v>
      </c>
      <c r="M267" s="140" t="s">
        <v>3885</v>
      </c>
      <c r="N267" s="140" t="s">
        <v>3885</v>
      </c>
    </row>
    <row r="268" spans="1:14" hidden="1">
      <c r="D268" s="1"/>
      <c r="E268" s="1"/>
      <c r="F268" s="1"/>
    </row>
    <row r="269" spans="1:14" hidden="1">
      <c r="D269" s="1"/>
      <c r="E269" s="1"/>
      <c r="F269" s="1"/>
    </row>
    <row r="270" spans="1:14" hidden="1">
      <c r="D270" s="1"/>
      <c r="E270" s="1"/>
      <c r="F270" s="1"/>
    </row>
    <row r="271" spans="1:14" hidden="1">
      <c r="A271" s="31"/>
      <c r="D271" s="1"/>
      <c r="E271" s="1"/>
      <c r="F271" s="1"/>
    </row>
    <row r="272" spans="1:14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sortState xmlns:xlrd2="http://schemas.microsoft.com/office/spreadsheetml/2017/richdata2" ref="A218:N259">
    <sortCondition ref="A218:A259"/>
  </sortState>
  <mergeCells count="1">
    <mergeCell ref="A5:N5"/>
  </mergeCells>
  <phoneticPr fontId="3" type="noConversion"/>
  <dataValidations count="3">
    <dataValidation allowBlank="1" showInputMessage="1" showErrorMessage="1" sqref="A32 J7 A34:H34 A265 A267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zoomScale="55" zoomScaleNormal="55" workbookViewId="0"/>
  </sheetViews>
  <sheetFormatPr defaultColWidth="0" defaultRowHeight="18" zeroHeight="1"/>
  <cols>
    <col min="1" max="1" width="54.140625" style="2" bestFit="1" customWidth="1"/>
    <col min="2" max="2" width="48.42578125" style="2" bestFit="1" customWidth="1"/>
    <col min="3" max="3" width="12.7109375" style="2" customWidth="1"/>
    <col min="4" max="4" width="13.7109375" style="2" customWidth="1"/>
    <col min="5" max="5" width="11.7109375" style="2" customWidth="1"/>
    <col min="6" max="6" width="12" style="2" bestFit="1" customWidth="1"/>
    <col min="7" max="7" width="14.28515625" style="1" bestFit="1" customWidth="1"/>
    <col min="8" max="8" width="10.7109375" style="1" bestFit="1" customWidth="1"/>
    <col min="9" max="9" width="31.140625" style="1" customWidth="1"/>
    <col min="10" max="10" width="13.140625" style="1" bestFit="1" customWidth="1"/>
    <col min="11" max="11" width="22.140625" style="1" customWidth="1"/>
    <col min="12" max="12" width="26.42578125" style="1" customWidth="1"/>
    <col min="13" max="13" width="24.710937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150</v>
      </c>
      <c r="B1" s="36" t="s" vm="1">
        <v>225</v>
      </c>
    </row>
    <row r="2" spans="1:13">
      <c r="A2" s="36" t="s">
        <v>149</v>
      </c>
      <c r="B2" s="36" t="s">
        <v>226</v>
      </c>
    </row>
    <row r="3" spans="1:13">
      <c r="A3" s="36" t="s">
        <v>151</v>
      </c>
      <c r="B3" s="36" t="s">
        <v>227</v>
      </c>
    </row>
    <row r="4" spans="1:13">
      <c r="A4" s="36" t="s">
        <v>152</v>
      </c>
      <c r="B4" s="36">
        <v>2102</v>
      </c>
    </row>
    <row r="5" spans="1:13" ht="18.75">
      <c r="A5" s="166" t="s">
        <v>223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8"/>
    </row>
    <row r="6" spans="1:13" s="3" customFormat="1">
      <c r="A6" s="37" t="s">
        <v>120</v>
      </c>
      <c r="B6" s="38" t="s">
        <v>48</v>
      </c>
      <c r="C6" s="38" t="s">
        <v>124</v>
      </c>
      <c r="D6" s="38" t="s">
        <v>122</v>
      </c>
      <c r="E6" s="38" t="s">
        <v>70</v>
      </c>
      <c r="F6" s="38" t="s">
        <v>108</v>
      </c>
      <c r="G6" s="38" t="s">
        <v>202</v>
      </c>
      <c r="H6" s="38" t="s">
        <v>201</v>
      </c>
      <c r="I6" s="38" t="s">
        <v>216</v>
      </c>
      <c r="J6" s="38" t="s">
        <v>66</v>
      </c>
      <c r="K6" s="38" t="s">
        <v>63</v>
      </c>
      <c r="L6" s="38" t="s">
        <v>153</v>
      </c>
      <c r="M6" s="41" t="s">
        <v>155</v>
      </c>
    </row>
    <row r="7" spans="1:13" s="3" customFormat="1">
      <c r="A7" s="130" t="s">
        <v>3885</v>
      </c>
      <c r="B7" s="131" t="s">
        <v>3885</v>
      </c>
      <c r="C7" s="131" t="s">
        <v>3885</v>
      </c>
      <c r="D7" s="131" t="s">
        <v>3885</v>
      </c>
      <c r="E7" s="131" t="s">
        <v>3885</v>
      </c>
      <c r="F7" s="131" t="s">
        <v>3885</v>
      </c>
      <c r="G7" s="26" t="s">
        <v>209</v>
      </c>
      <c r="H7" s="131" t="s">
        <v>3885</v>
      </c>
      <c r="I7" s="12" t="s">
        <v>205</v>
      </c>
      <c r="J7" s="12" t="s">
        <v>205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32" t="s">
        <v>3885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4" t="s">
        <v>219</v>
      </c>
      <c r="B9" s="133" t="s">
        <v>3885</v>
      </c>
      <c r="C9" s="133" t="s">
        <v>3885</v>
      </c>
      <c r="D9" s="133" t="s">
        <v>3885</v>
      </c>
      <c r="E9" s="133" t="s">
        <v>3885</v>
      </c>
      <c r="F9" s="133" t="s">
        <v>3885</v>
      </c>
      <c r="G9" s="133" t="s">
        <v>3885</v>
      </c>
      <c r="H9" s="133" t="s">
        <v>3885</v>
      </c>
      <c r="I9" s="62">
        <v>10.383315203</v>
      </c>
      <c r="J9" s="62">
        <v>7162976.227273142</v>
      </c>
      <c r="K9" s="133" t="s">
        <v>3885</v>
      </c>
      <c r="L9" s="63">
        <f>IFERROR(J9/$J$9,0)</f>
        <v>1</v>
      </c>
      <c r="M9" s="63">
        <f>J9/'סכום נכסי הקרן'!$C$41</f>
        <v>0.11430594896643465</v>
      </c>
    </row>
    <row r="10" spans="1:13">
      <c r="A10" s="55" t="s">
        <v>194</v>
      </c>
      <c r="B10" s="134" t="s">
        <v>3885</v>
      </c>
      <c r="C10" s="134" t="s">
        <v>3885</v>
      </c>
      <c r="D10" s="134" t="s">
        <v>3885</v>
      </c>
      <c r="E10" s="134" t="s">
        <v>3885</v>
      </c>
      <c r="F10" s="134" t="s">
        <v>3885</v>
      </c>
      <c r="G10" s="134" t="s">
        <v>3885</v>
      </c>
      <c r="H10" s="134" t="s">
        <v>3885</v>
      </c>
      <c r="I10" s="134" t="s">
        <v>3885</v>
      </c>
      <c r="J10" s="64">
        <v>1406210.6810717781</v>
      </c>
      <c r="K10" s="134" t="s">
        <v>3885</v>
      </c>
      <c r="L10" s="65">
        <f t="shared" ref="L10:L70" si="0">IFERROR(J10/$J$9,0)</f>
        <v>0.19631653609537461</v>
      </c>
      <c r="M10" s="65">
        <f>J10/'סכום נכסי הקרן'!$C$41</f>
        <v>2.2440147956185114E-2</v>
      </c>
    </row>
    <row r="11" spans="1:13">
      <c r="A11" s="74" t="s">
        <v>220</v>
      </c>
      <c r="B11" s="134" t="s">
        <v>3885</v>
      </c>
      <c r="C11" s="134" t="s">
        <v>3885</v>
      </c>
      <c r="D11" s="134" t="s">
        <v>3885</v>
      </c>
      <c r="E11" s="134" t="s">
        <v>3885</v>
      </c>
      <c r="F11" s="134" t="s">
        <v>3885</v>
      </c>
      <c r="G11" s="134" t="s">
        <v>3885</v>
      </c>
      <c r="H11" s="134" t="s">
        <v>3885</v>
      </c>
      <c r="I11" s="134" t="s">
        <v>3885</v>
      </c>
      <c r="J11" s="64">
        <v>1388615.021582427</v>
      </c>
      <c r="K11" s="134" t="s">
        <v>3885</v>
      </c>
      <c r="L11" s="65">
        <f t="shared" si="0"/>
        <v>0.19386006284583968</v>
      </c>
      <c r="M11" s="65">
        <f>J11/'סכום נכסי הקרן'!$C$41</f>
        <v>2.2159358450286364E-2</v>
      </c>
    </row>
    <row r="12" spans="1:13">
      <c r="A12" s="61" t="s">
        <v>1639</v>
      </c>
      <c r="B12" s="58" t="s">
        <v>1640</v>
      </c>
      <c r="C12" s="70" t="s">
        <v>125</v>
      </c>
      <c r="D12" s="58" t="s">
        <v>1641</v>
      </c>
      <c r="E12" s="70" t="s">
        <v>1642</v>
      </c>
      <c r="F12" s="70" t="s">
        <v>137</v>
      </c>
      <c r="G12" s="67">
        <v>10121987.150645999</v>
      </c>
      <c r="H12" s="69">
        <v>1855</v>
      </c>
      <c r="I12" s="135" t="s">
        <v>3885</v>
      </c>
      <c r="J12" s="67">
        <v>187762.861644483</v>
      </c>
      <c r="K12" s="68">
        <v>9.8984917773969339E-2</v>
      </c>
      <c r="L12" s="68">
        <f t="shared" si="0"/>
        <v>2.621296730395014E-2</v>
      </c>
      <c r="M12" s="68">
        <f>J12/'סכום נכסי הקרן'!$C$41</f>
        <v>2.9962981029041445E-3</v>
      </c>
    </row>
    <row r="13" spans="1:13">
      <c r="A13" s="61" t="s">
        <v>1643</v>
      </c>
      <c r="B13" s="58" t="s">
        <v>1644</v>
      </c>
      <c r="C13" s="70" t="s">
        <v>125</v>
      </c>
      <c r="D13" s="58" t="s">
        <v>1641</v>
      </c>
      <c r="E13" s="70" t="s">
        <v>1642</v>
      </c>
      <c r="F13" s="70" t="s">
        <v>137</v>
      </c>
      <c r="G13" s="67">
        <v>4559249.6579700001</v>
      </c>
      <c r="H13" s="69">
        <v>3429</v>
      </c>
      <c r="I13" s="135" t="s">
        <v>3885</v>
      </c>
      <c r="J13" s="67">
        <v>156336.670771793</v>
      </c>
      <c r="K13" s="68">
        <v>6.6486082398387839E-2</v>
      </c>
      <c r="L13" s="68">
        <f t="shared" si="0"/>
        <v>2.1825658191707901E-2</v>
      </c>
      <c r="M13" s="68">
        <f>J13/'סכום נכסי הקרן'!$C$41</f>
        <v>2.4948025714202093E-3</v>
      </c>
    </row>
    <row r="14" spans="1:13">
      <c r="A14" s="61" t="s">
        <v>1645</v>
      </c>
      <c r="B14" s="58" t="s">
        <v>1646</v>
      </c>
      <c r="C14" s="70" t="s">
        <v>125</v>
      </c>
      <c r="D14" s="58" t="s">
        <v>1647</v>
      </c>
      <c r="E14" s="70" t="s">
        <v>1642</v>
      </c>
      <c r="F14" s="70" t="s">
        <v>137</v>
      </c>
      <c r="G14" s="67">
        <v>2327752.99126</v>
      </c>
      <c r="H14" s="69">
        <v>1848</v>
      </c>
      <c r="I14" s="135" t="s">
        <v>3885</v>
      </c>
      <c r="J14" s="67">
        <v>43016.875278485</v>
      </c>
      <c r="K14" s="68">
        <v>3.452105058793007E-2</v>
      </c>
      <c r="L14" s="68">
        <f t="shared" si="0"/>
        <v>6.0054471652017478E-3</v>
      </c>
      <c r="M14" s="68">
        <f>J14/'סכום נכסי הקרן'!$C$41</f>
        <v>6.8645833718617051E-4</v>
      </c>
    </row>
    <row r="15" spans="1:13">
      <c r="A15" s="61" t="s">
        <v>1648</v>
      </c>
      <c r="B15" s="58" t="s">
        <v>1649</v>
      </c>
      <c r="C15" s="70" t="s">
        <v>125</v>
      </c>
      <c r="D15" s="58" t="s">
        <v>1647</v>
      </c>
      <c r="E15" s="70" t="s">
        <v>1642</v>
      </c>
      <c r="F15" s="70" t="s">
        <v>137</v>
      </c>
      <c r="G15" s="67">
        <v>4446566.9737139996</v>
      </c>
      <c r="H15" s="69">
        <v>3393</v>
      </c>
      <c r="I15" s="135" t="s">
        <v>3885</v>
      </c>
      <c r="J15" s="67">
        <v>150872.01741812102</v>
      </c>
      <c r="K15" s="68">
        <v>3.4824168858437782E-2</v>
      </c>
      <c r="L15" s="68">
        <f t="shared" si="0"/>
        <v>2.1062755568512639E-2</v>
      </c>
      <c r="M15" s="68">
        <f>J15/'סכום נכסי הקרן'!$C$41</f>
        <v>2.4075982631068926E-3</v>
      </c>
    </row>
    <row r="16" spans="1:13">
      <c r="A16" s="61" t="s">
        <v>1650</v>
      </c>
      <c r="B16" s="58" t="s">
        <v>1651</v>
      </c>
      <c r="C16" s="70" t="s">
        <v>125</v>
      </c>
      <c r="D16" s="58" t="s">
        <v>1652</v>
      </c>
      <c r="E16" s="70" t="s">
        <v>1642</v>
      </c>
      <c r="F16" s="70" t="s">
        <v>137</v>
      </c>
      <c r="G16" s="67">
        <v>221136.53417</v>
      </c>
      <c r="H16" s="69">
        <v>18340</v>
      </c>
      <c r="I16" s="135" t="s">
        <v>3885</v>
      </c>
      <c r="J16" s="67">
        <v>40556.440366723</v>
      </c>
      <c r="K16" s="68">
        <v>2.125416475032741E-2</v>
      </c>
      <c r="L16" s="68">
        <f t="shared" si="0"/>
        <v>5.6619537856769271E-3</v>
      </c>
      <c r="M16" s="68">
        <f>J16/'סכום נכסי הקרן'!$C$41</f>
        <v>6.4719500047589822E-4</v>
      </c>
    </row>
    <row r="17" spans="1:13">
      <c r="A17" s="61" t="s">
        <v>1653</v>
      </c>
      <c r="B17" s="58" t="s">
        <v>1654</v>
      </c>
      <c r="C17" s="70" t="s">
        <v>125</v>
      </c>
      <c r="D17" s="58" t="s">
        <v>1652</v>
      </c>
      <c r="E17" s="70" t="s">
        <v>1642</v>
      </c>
      <c r="F17" s="70" t="s">
        <v>137</v>
      </c>
      <c r="G17" s="67">
        <v>316721.44902399997</v>
      </c>
      <c r="H17" s="69">
        <v>33260</v>
      </c>
      <c r="I17" s="135" t="s">
        <v>3885</v>
      </c>
      <c r="J17" s="67">
        <v>105341.55394533899</v>
      </c>
      <c r="K17" s="68">
        <v>3.7910395210231637E-2</v>
      </c>
      <c r="L17" s="68">
        <f t="shared" si="0"/>
        <v>1.4706394465508543E-2</v>
      </c>
      <c r="M17" s="68">
        <f>J17/'סכום נכסי הקרן'!$C$41</f>
        <v>1.6810283752546763E-3</v>
      </c>
    </row>
    <row r="18" spans="1:13">
      <c r="A18" s="61" t="s">
        <v>1655</v>
      </c>
      <c r="B18" s="58" t="s">
        <v>1656</v>
      </c>
      <c r="C18" s="70" t="s">
        <v>125</v>
      </c>
      <c r="D18" s="58" t="s">
        <v>1652</v>
      </c>
      <c r="E18" s="70" t="s">
        <v>1642</v>
      </c>
      <c r="F18" s="70" t="s">
        <v>137</v>
      </c>
      <c r="G18" s="67">
        <v>968110.9737209999</v>
      </c>
      <c r="H18" s="69">
        <v>18500</v>
      </c>
      <c r="I18" s="135" t="s">
        <v>3885</v>
      </c>
      <c r="J18" s="67">
        <v>179100.53013829299</v>
      </c>
      <c r="K18" s="68">
        <v>3.0902792577866028E-2</v>
      </c>
      <c r="L18" s="68">
        <f t="shared" si="0"/>
        <v>2.5003647151077366E-2</v>
      </c>
      <c r="M18" s="68">
        <f>J18/'סכום נכסי הקרן'!$C$41</f>
        <v>2.8580656152257882E-3</v>
      </c>
    </row>
    <row r="19" spans="1:13">
      <c r="A19" s="61" t="s">
        <v>1657</v>
      </c>
      <c r="B19" s="58" t="s">
        <v>1658</v>
      </c>
      <c r="C19" s="70" t="s">
        <v>125</v>
      </c>
      <c r="D19" s="58" t="s">
        <v>1659</v>
      </c>
      <c r="E19" s="70" t="s">
        <v>1642</v>
      </c>
      <c r="F19" s="70" t="s">
        <v>137</v>
      </c>
      <c r="G19" s="67">
        <v>1000759.3293799999</v>
      </c>
      <c r="H19" s="69">
        <v>2759</v>
      </c>
      <c r="I19" s="135" t="s">
        <v>3885</v>
      </c>
      <c r="J19" s="67">
        <v>27610.949897580005</v>
      </c>
      <c r="K19" s="68">
        <v>0.15060621606670041</v>
      </c>
      <c r="L19" s="68">
        <f t="shared" si="0"/>
        <v>3.8546756294472804E-3</v>
      </c>
      <c r="M19" s="68">
        <f>J19/'סכום נכסי הקרן'!$C$41</f>
        <v>4.4061235578176018E-4</v>
      </c>
    </row>
    <row r="20" spans="1:13">
      <c r="A20" s="61" t="s">
        <v>1660</v>
      </c>
      <c r="B20" s="58" t="s">
        <v>1661</v>
      </c>
      <c r="C20" s="70" t="s">
        <v>125</v>
      </c>
      <c r="D20" s="58" t="s">
        <v>1659</v>
      </c>
      <c r="E20" s="70" t="s">
        <v>1642</v>
      </c>
      <c r="F20" s="70" t="s">
        <v>137</v>
      </c>
      <c r="G20" s="67">
        <v>9781796.2691610008</v>
      </c>
      <c r="H20" s="69">
        <v>1860</v>
      </c>
      <c r="I20" s="135" t="s">
        <v>3885</v>
      </c>
      <c r="J20" s="67">
        <v>181941.41060639502</v>
      </c>
      <c r="K20" s="68">
        <v>4.7720199593628332E-2</v>
      </c>
      <c r="L20" s="68">
        <f t="shared" si="0"/>
        <v>2.5400253307228678E-2</v>
      </c>
      <c r="M20" s="68">
        <f>J20/'סכום נכסי הקרן'!$C$41</f>
        <v>2.9034000582705936E-3</v>
      </c>
    </row>
    <row r="21" spans="1:13">
      <c r="A21" s="61" t="s">
        <v>1662</v>
      </c>
      <c r="B21" s="58" t="s">
        <v>1663</v>
      </c>
      <c r="C21" s="70" t="s">
        <v>125</v>
      </c>
      <c r="D21" s="58" t="s">
        <v>1659</v>
      </c>
      <c r="E21" s="70" t="s">
        <v>1642</v>
      </c>
      <c r="F21" s="70" t="s">
        <v>137</v>
      </c>
      <c r="G21" s="67">
        <v>2060460.743976</v>
      </c>
      <c r="H21" s="69">
        <v>1841</v>
      </c>
      <c r="I21" s="135" t="s">
        <v>3885</v>
      </c>
      <c r="J21" s="67">
        <v>37933.082297203</v>
      </c>
      <c r="K21" s="68">
        <v>2.8022907439124087E-2</v>
      </c>
      <c r="L21" s="68">
        <f t="shared" si="0"/>
        <v>5.2957152297633215E-3</v>
      </c>
      <c r="M21" s="68">
        <f>J21/'סכום נכסי הקרן'!$C$41</f>
        <v>6.0533175479409698E-4</v>
      </c>
    </row>
    <row r="22" spans="1:13">
      <c r="A22" s="61" t="s">
        <v>1664</v>
      </c>
      <c r="B22" s="58" t="s">
        <v>1665</v>
      </c>
      <c r="C22" s="70" t="s">
        <v>125</v>
      </c>
      <c r="D22" s="58" t="s">
        <v>1659</v>
      </c>
      <c r="E22" s="70" t="s">
        <v>1642</v>
      </c>
      <c r="F22" s="70" t="s">
        <v>137</v>
      </c>
      <c r="G22" s="67">
        <v>8226637.9538010005</v>
      </c>
      <c r="H22" s="69">
        <v>3381</v>
      </c>
      <c r="I22" s="135" t="s">
        <v>3885</v>
      </c>
      <c r="J22" s="67">
        <v>278142.62921801198</v>
      </c>
      <c r="K22" s="68">
        <v>5.1942180384101394E-2</v>
      </c>
      <c r="L22" s="68">
        <f t="shared" si="0"/>
        <v>3.8830595047765155E-2</v>
      </c>
      <c r="M22" s="68">
        <f>J22/'סכום נכסי הקרן'!$C$41</f>
        <v>4.4385680158661334E-3</v>
      </c>
    </row>
    <row r="23" spans="1:13">
      <c r="A23" s="137" t="s">
        <v>3885</v>
      </c>
      <c r="B23" s="135" t="s">
        <v>3885</v>
      </c>
      <c r="C23" s="135" t="s">
        <v>3885</v>
      </c>
      <c r="D23" s="135" t="s">
        <v>3885</v>
      </c>
      <c r="E23" s="135" t="s">
        <v>3885</v>
      </c>
      <c r="F23" s="135" t="s">
        <v>3885</v>
      </c>
      <c r="G23" s="135" t="s">
        <v>3885</v>
      </c>
      <c r="H23" s="135" t="s">
        <v>3885</v>
      </c>
      <c r="I23" s="135" t="s">
        <v>3885</v>
      </c>
      <c r="J23" s="135" t="s">
        <v>3885</v>
      </c>
      <c r="K23" s="135" t="s">
        <v>3885</v>
      </c>
      <c r="L23" s="135" t="s">
        <v>3885</v>
      </c>
      <c r="M23" s="135" t="s">
        <v>3885</v>
      </c>
    </row>
    <row r="24" spans="1:13">
      <c r="A24" s="74" t="s">
        <v>221</v>
      </c>
      <c r="B24" s="134" t="s">
        <v>3885</v>
      </c>
      <c r="C24" s="134" t="s">
        <v>3885</v>
      </c>
      <c r="D24" s="134" t="s">
        <v>3885</v>
      </c>
      <c r="E24" s="134" t="s">
        <v>3885</v>
      </c>
      <c r="F24" s="134" t="s">
        <v>3885</v>
      </c>
      <c r="G24" s="134" t="s">
        <v>3885</v>
      </c>
      <c r="H24" s="134" t="s">
        <v>3885</v>
      </c>
      <c r="I24" s="134" t="s">
        <v>3885</v>
      </c>
      <c r="J24" s="64">
        <v>17595.659489351001</v>
      </c>
      <c r="K24" s="134" t="s">
        <v>3885</v>
      </c>
      <c r="L24" s="65">
        <f t="shared" si="0"/>
        <v>2.4564732495349151E-3</v>
      </c>
      <c r="M24" s="65">
        <f>J24/'סכום נכסי הקרן'!$C$41</f>
        <v>2.8078950589874985E-4</v>
      </c>
    </row>
    <row r="25" spans="1:13">
      <c r="A25" s="61" t="s">
        <v>1666</v>
      </c>
      <c r="B25" s="58" t="s">
        <v>1667</v>
      </c>
      <c r="C25" s="70" t="s">
        <v>125</v>
      </c>
      <c r="D25" s="58" t="s">
        <v>1641</v>
      </c>
      <c r="E25" s="70" t="s">
        <v>1668</v>
      </c>
      <c r="F25" s="70" t="s">
        <v>137</v>
      </c>
      <c r="G25" s="67">
        <v>1315058.8</v>
      </c>
      <c r="H25" s="69">
        <v>381.09</v>
      </c>
      <c r="I25" s="135" t="s">
        <v>3885</v>
      </c>
      <c r="J25" s="67">
        <v>5011.55758092</v>
      </c>
      <c r="K25" s="68">
        <v>1.449270014945659E-2</v>
      </c>
      <c r="L25" s="68">
        <f t="shared" si="0"/>
        <v>6.9964738425885289E-4</v>
      </c>
      <c r="M25" s="68">
        <f>J25/'סכום נכסי הקרן'!$C$41</f>
        <v>7.9973858199591918E-5</v>
      </c>
    </row>
    <row r="26" spans="1:13">
      <c r="A26" s="61" t="s">
        <v>1669</v>
      </c>
      <c r="B26" s="58" t="s">
        <v>1670</v>
      </c>
      <c r="C26" s="70" t="s">
        <v>125</v>
      </c>
      <c r="D26" s="58" t="s">
        <v>1641</v>
      </c>
      <c r="E26" s="70" t="s">
        <v>1668</v>
      </c>
      <c r="F26" s="70" t="s">
        <v>137</v>
      </c>
      <c r="G26" s="67">
        <v>2282.7873639999998</v>
      </c>
      <c r="H26" s="69">
        <v>352.49</v>
      </c>
      <c r="I26" s="135" t="s">
        <v>3885</v>
      </c>
      <c r="J26" s="67">
        <v>8.0465972570000002</v>
      </c>
      <c r="K26" s="68">
        <v>1.45588643757617E-5</v>
      </c>
      <c r="L26" s="68">
        <f t="shared" si="0"/>
        <v>1.1233594809881481E-6</v>
      </c>
      <c r="M26" s="68">
        <f>J26/'סכום נכסי הקרן'!$C$41</f>
        <v>1.2840667150479176E-7</v>
      </c>
    </row>
    <row r="27" spans="1:13">
      <c r="A27" s="61" t="s">
        <v>1671</v>
      </c>
      <c r="B27" s="58" t="s">
        <v>1672</v>
      </c>
      <c r="C27" s="70" t="s">
        <v>125</v>
      </c>
      <c r="D27" s="58" t="s">
        <v>1652</v>
      </c>
      <c r="E27" s="70" t="s">
        <v>1668</v>
      </c>
      <c r="F27" s="70" t="s">
        <v>137</v>
      </c>
      <c r="G27" s="67">
        <v>150921.71754899999</v>
      </c>
      <c r="H27" s="69">
        <v>3822.41</v>
      </c>
      <c r="I27" s="135" t="s">
        <v>3885</v>
      </c>
      <c r="J27" s="67">
        <v>5768.8468239740005</v>
      </c>
      <c r="K27" s="68">
        <v>1.3946931987024288E-2</v>
      </c>
      <c r="L27" s="68">
        <f t="shared" si="0"/>
        <v>8.0537009211464753E-4</v>
      </c>
      <c r="M27" s="68">
        <f>J27/'סכום נכסי הקרן'!$C$41</f>
        <v>9.2058592648349658E-5</v>
      </c>
    </row>
    <row r="28" spans="1:13">
      <c r="A28" s="61" t="s">
        <v>1673</v>
      </c>
      <c r="B28" s="58" t="s">
        <v>1674</v>
      </c>
      <c r="C28" s="70" t="s">
        <v>125</v>
      </c>
      <c r="D28" s="58" t="s">
        <v>1659</v>
      </c>
      <c r="E28" s="70" t="s">
        <v>1668</v>
      </c>
      <c r="F28" s="70" t="s">
        <v>137</v>
      </c>
      <c r="G28" s="67">
        <v>177919.72</v>
      </c>
      <c r="H28" s="69">
        <v>3826</v>
      </c>
      <c r="I28" s="135" t="s">
        <v>3885</v>
      </c>
      <c r="J28" s="67">
        <v>6807.2084872000005</v>
      </c>
      <c r="K28" s="68">
        <v>1.047337405939187E-2</v>
      </c>
      <c r="L28" s="68">
        <f t="shared" si="0"/>
        <v>9.5033241368042652E-4</v>
      </c>
      <c r="M28" s="68">
        <f>J28/'סכום נכסי הקרן'!$C$41</f>
        <v>1.0862864837930348E-4</v>
      </c>
    </row>
    <row r="29" spans="1:13">
      <c r="A29" s="137" t="s">
        <v>3885</v>
      </c>
      <c r="B29" s="135" t="s">
        <v>3885</v>
      </c>
      <c r="C29" s="135" t="s">
        <v>3885</v>
      </c>
      <c r="D29" s="135" t="s">
        <v>3885</v>
      </c>
      <c r="E29" s="135" t="s">
        <v>3885</v>
      </c>
      <c r="F29" s="135" t="s">
        <v>3885</v>
      </c>
      <c r="G29" s="135" t="s">
        <v>3885</v>
      </c>
      <c r="H29" s="135" t="s">
        <v>3885</v>
      </c>
      <c r="I29" s="135" t="s">
        <v>3885</v>
      </c>
      <c r="J29" s="135" t="s">
        <v>3885</v>
      </c>
      <c r="K29" s="135" t="s">
        <v>3885</v>
      </c>
      <c r="L29" s="135" t="s">
        <v>3885</v>
      </c>
      <c r="M29" s="135" t="s">
        <v>3885</v>
      </c>
    </row>
    <row r="30" spans="1:13">
      <c r="A30" s="55" t="s">
        <v>193</v>
      </c>
      <c r="B30" s="134" t="s">
        <v>3885</v>
      </c>
      <c r="C30" s="134" t="s">
        <v>3885</v>
      </c>
      <c r="D30" s="134" t="s">
        <v>3885</v>
      </c>
      <c r="E30" s="134" t="s">
        <v>3885</v>
      </c>
      <c r="F30" s="134" t="s">
        <v>3885</v>
      </c>
      <c r="G30" s="134" t="s">
        <v>3885</v>
      </c>
      <c r="H30" s="134" t="s">
        <v>3885</v>
      </c>
      <c r="I30" s="64">
        <v>10.383315203</v>
      </c>
      <c r="J30" s="64">
        <v>5756765.546201366</v>
      </c>
      <c r="K30" s="134" t="s">
        <v>3885</v>
      </c>
      <c r="L30" s="65">
        <f t="shared" si="0"/>
        <v>0.80368346390462564</v>
      </c>
      <c r="M30" s="65">
        <f>J30/'סכום נכסי הקרן'!$C$41</f>
        <v>9.1865801010249562E-2</v>
      </c>
    </row>
    <row r="31" spans="1:13">
      <c r="A31" s="74" t="s">
        <v>222</v>
      </c>
      <c r="B31" s="134" t="s">
        <v>3885</v>
      </c>
      <c r="C31" s="134" t="s">
        <v>3885</v>
      </c>
      <c r="D31" s="134" t="s">
        <v>3885</v>
      </c>
      <c r="E31" s="134" t="s">
        <v>3885</v>
      </c>
      <c r="F31" s="134" t="s">
        <v>3885</v>
      </c>
      <c r="G31" s="134" t="s">
        <v>3885</v>
      </c>
      <c r="H31" s="134" t="s">
        <v>3885</v>
      </c>
      <c r="I31" s="64">
        <v>10.383315203</v>
      </c>
      <c r="J31" s="64">
        <v>5756765.546201366</v>
      </c>
      <c r="K31" s="134" t="s">
        <v>3885</v>
      </c>
      <c r="L31" s="65">
        <f t="shared" si="0"/>
        <v>0.80368346390462564</v>
      </c>
      <c r="M31" s="65">
        <f>J31/'סכום נכסי הקרן'!$C$41</f>
        <v>9.1865801010249562E-2</v>
      </c>
    </row>
    <row r="32" spans="1:13">
      <c r="A32" s="61" t="s">
        <v>1675</v>
      </c>
      <c r="B32" s="58" t="s">
        <v>1676</v>
      </c>
      <c r="C32" s="70" t="s">
        <v>27</v>
      </c>
      <c r="D32" s="135" t="s">
        <v>3885</v>
      </c>
      <c r="E32" s="70" t="s">
        <v>1642</v>
      </c>
      <c r="F32" s="70" t="s">
        <v>136</v>
      </c>
      <c r="G32" s="67">
        <v>1769002.8024839996</v>
      </c>
      <c r="H32" s="69">
        <v>6579.6</v>
      </c>
      <c r="I32" s="135" t="s">
        <v>3885</v>
      </c>
      <c r="J32" s="67">
        <v>422158.52954185405</v>
      </c>
      <c r="K32" s="68">
        <v>3.9564872140894547E-2</v>
      </c>
      <c r="L32" s="68">
        <f t="shared" si="0"/>
        <v>5.8936190229764963E-2</v>
      </c>
      <c r="M32" s="68">
        <f>J32/'סכום נכסי הקרן'!$C$41</f>
        <v>6.7367571526795976E-3</v>
      </c>
    </row>
    <row r="33" spans="1:13">
      <c r="A33" s="61" t="s">
        <v>1677</v>
      </c>
      <c r="B33" s="58" t="s">
        <v>1678</v>
      </c>
      <c r="C33" s="70" t="s">
        <v>27</v>
      </c>
      <c r="D33" s="135" t="s">
        <v>3885</v>
      </c>
      <c r="E33" s="70" t="s">
        <v>1642</v>
      </c>
      <c r="F33" s="70" t="s">
        <v>136</v>
      </c>
      <c r="G33" s="67">
        <v>1346508.3280000002</v>
      </c>
      <c r="H33" s="69">
        <v>1866.48</v>
      </c>
      <c r="I33" s="135" t="s">
        <v>3885</v>
      </c>
      <c r="J33" s="67">
        <v>91154.883438927995</v>
      </c>
      <c r="K33" s="68">
        <v>8.8843545142336847E-2</v>
      </c>
      <c r="L33" s="68">
        <f t="shared" si="0"/>
        <v>1.2725839168899427E-2</v>
      </c>
      <c r="M33" s="68">
        <f>J33/'סכום נכסי הקרן'!$C$41</f>
        <v>1.4546391225952729E-3</v>
      </c>
    </row>
    <row r="34" spans="1:13">
      <c r="A34" s="61" t="s">
        <v>1679</v>
      </c>
      <c r="B34" s="58" t="s">
        <v>1680</v>
      </c>
      <c r="C34" s="70" t="s">
        <v>27</v>
      </c>
      <c r="D34" s="135" t="s">
        <v>3885</v>
      </c>
      <c r="E34" s="70" t="s">
        <v>1642</v>
      </c>
      <c r="F34" s="70" t="s">
        <v>136</v>
      </c>
      <c r="G34" s="67">
        <v>191404.4896</v>
      </c>
      <c r="H34" s="69">
        <v>4831.8</v>
      </c>
      <c r="I34" s="135" t="s">
        <v>3885</v>
      </c>
      <c r="J34" s="67">
        <v>33543.519280042994</v>
      </c>
      <c r="K34" s="68">
        <v>1.0369497014261679E-2</v>
      </c>
      <c r="L34" s="68">
        <f t="shared" si="0"/>
        <v>4.682902499707528E-3</v>
      </c>
      <c r="M34" s="68">
        <f>J34/'סכום נכסי הקרן'!$C$41</f>
        <v>5.3528361414635791E-4</v>
      </c>
    </row>
    <row r="35" spans="1:13">
      <c r="A35" s="61" t="s">
        <v>1681</v>
      </c>
      <c r="B35" s="58" t="s">
        <v>1682</v>
      </c>
      <c r="C35" s="70" t="s">
        <v>1497</v>
      </c>
      <c r="D35" s="135" t="s">
        <v>3885</v>
      </c>
      <c r="E35" s="70" t="s">
        <v>1642</v>
      </c>
      <c r="F35" s="70" t="s">
        <v>136</v>
      </c>
      <c r="G35" s="67">
        <v>475634.14744500001</v>
      </c>
      <c r="H35" s="69">
        <v>7266</v>
      </c>
      <c r="I35" s="135" t="s">
        <v>3885</v>
      </c>
      <c r="J35" s="67">
        <v>125347.586335096</v>
      </c>
      <c r="K35" s="68">
        <v>2.1097101239520959E-3</v>
      </c>
      <c r="L35" s="68">
        <f t="shared" si="0"/>
        <v>1.7499372098686176E-2</v>
      </c>
      <c r="M35" s="68">
        <f>J35/'סכום נכסי הקרן'!$C$41</f>
        <v>2.0002823340570723E-3</v>
      </c>
    </row>
    <row r="36" spans="1:13">
      <c r="A36" s="61" t="s">
        <v>1683</v>
      </c>
      <c r="B36" s="58" t="s">
        <v>1684</v>
      </c>
      <c r="C36" s="70" t="s">
        <v>1497</v>
      </c>
      <c r="D36" s="135" t="s">
        <v>3885</v>
      </c>
      <c r="E36" s="70" t="s">
        <v>1642</v>
      </c>
      <c r="F36" s="70" t="s">
        <v>136</v>
      </c>
      <c r="G36" s="67">
        <v>149543.43747100001</v>
      </c>
      <c r="H36" s="69">
        <v>17881</v>
      </c>
      <c r="I36" s="135" t="s">
        <v>3885</v>
      </c>
      <c r="J36" s="67">
        <v>96985.479671198991</v>
      </c>
      <c r="K36" s="68">
        <v>1.3669012093991504E-3</v>
      </c>
      <c r="L36" s="68">
        <f t="shared" si="0"/>
        <v>1.3539829896674136E-2</v>
      </c>
      <c r="M36" s="68">
        <f>J36/'סכום נכסי הקרן'!$C$41</f>
        <v>1.5476831051834397E-3</v>
      </c>
    </row>
    <row r="37" spans="1:13">
      <c r="A37" s="61" t="s">
        <v>1685</v>
      </c>
      <c r="B37" s="58" t="s">
        <v>1686</v>
      </c>
      <c r="C37" s="70" t="s">
        <v>1497</v>
      </c>
      <c r="D37" s="135" t="s">
        <v>3885</v>
      </c>
      <c r="E37" s="70" t="s">
        <v>1642</v>
      </c>
      <c r="F37" s="70" t="s">
        <v>136</v>
      </c>
      <c r="G37" s="67">
        <v>564766.54442100006</v>
      </c>
      <c r="H37" s="69">
        <v>3760</v>
      </c>
      <c r="I37" s="135" t="s">
        <v>3885</v>
      </c>
      <c r="J37" s="67">
        <v>77020.150448604996</v>
      </c>
      <c r="K37" s="68">
        <v>6.2415803580228527E-4</v>
      </c>
      <c r="L37" s="68">
        <f t="shared" si="0"/>
        <v>1.0752534701336797E-2</v>
      </c>
      <c r="M37" s="68">
        <f>J37/'סכום נכסי הקרן'!$C$41</f>
        <v>1.2290786828308216E-3</v>
      </c>
    </row>
    <row r="38" spans="1:13">
      <c r="A38" s="61" t="s">
        <v>1687</v>
      </c>
      <c r="B38" s="58" t="s">
        <v>1688</v>
      </c>
      <c r="C38" s="70" t="s">
        <v>1497</v>
      </c>
      <c r="D38" s="135" t="s">
        <v>3885</v>
      </c>
      <c r="E38" s="70" t="s">
        <v>1642</v>
      </c>
      <c r="F38" s="70" t="s">
        <v>136</v>
      </c>
      <c r="G38" s="67">
        <v>615387.69039999996</v>
      </c>
      <c r="H38" s="69">
        <v>3487.98</v>
      </c>
      <c r="I38" s="67">
        <v>10.383315203</v>
      </c>
      <c r="J38" s="67">
        <v>77862.485932652999</v>
      </c>
      <c r="K38" s="68">
        <v>3.180298141602067E-2</v>
      </c>
      <c r="L38" s="68">
        <f t="shared" si="0"/>
        <v>1.0870130440499075E-2</v>
      </c>
      <c r="M38" s="68">
        <f>J38/'סכום נכסי הקרן'!$C$41</f>
        <v>1.242520575390175E-3</v>
      </c>
    </row>
    <row r="39" spans="1:13">
      <c r="A39" s="61" t="s">
        <v>1689</v>
      </c>
      <c r="B39" s="58" t="s">
        <v>1690</v>
      </c>
      <c r="C39" s="70" t="s">
        <v>27</v>
      </c>
      <c r="D39" s="135" t="s">
        <v>3885</v>
      </c>
      <c r="E39" s="70" t="s">
        <v>1642</v>
      </c>
      <c r="F39" s="70" t="s">
        <v>144</v>
      </c>
      <c r="G39" s="67">
        <v>859872.42854300002</v>
      </c>
      <c r="H39" s="69">
        <v>5340</v>
      </c>
      <c r="I39" s="135" t="s">
        <v>3885</v>
      </c>
      <c r="J39" s="67">
        <v>125771.768785744</v>
      </c>
      <c r="K39" s="68">
        <v>1.2315193186920436E-2</v>
      </c>
      <c r="L39" s="68">
        <f t="shared" si="0"/>
        <v>1.7558590842011463E-2</v>
      </c>
      <c r="M39" s="68">
        <f>J39/'סכום נכסי הקרן'!$C$41</f>
        <v>2.0070513887094688E-3</v>
      </c>
    </row>
    <row r="40" spans="1:13">
      <c r="A40" s="61" t="s">
        <v>1691</v>
      </c>
      <c r="B40" s="58" t="s">
        <v>1692</v>
      </c>
      <c r="C40" s="70" t="s">
        <v>126</v>
      </c>
      <c r="D40" s="135" t="s">
        <v>3885</v>
      </c>
      <c r="E40" s="70" t="s">
        <v>1642</v>
      </c>
      <c r="F40" s="70" t="s">
        <v>136</v>
      </c>
      <c r="G40" s="67">
        <v>2080973.6589029997</v>
      </c>
      <c r="H40" s="69">
        <v>1022.25</v>
      </c>
      <c r="I40" s="135" t="s">
        <v>3885</v>
      </c>
      <c r="J40" s="67">
        <v>77156.275959532009</v>
      </c>
      <c r="K40" s="68">
        <v>1.074154061690135E-2</v>
      </c>
      <c r="L40" s="68">
        <f t="shared" si="0"/>
        <v>1.0771538744713169E-2</v>
      </c>
      <c r="M40" s="68">
        <f>J40/'סכום נכסי הקרן'!$C$41</f>
        <v>1.2312509580431569E-3</v>
      </c>
    </row>
    <row r="41" spans="1:13">
      <c r="A41" s="61" t="s">
        <v>1693</v>
      </c>
      <c r="B41" s="58" t="s">
        <v>1694</v>
      </c>
      <c r="C41" s="70" t="s">
        <v>1497</v>
      </c>
      <c r="D41" s="135" t="s">
        <v>3885</v>
      </c>
      <c r="E41" s="70" t="s">
        <v>1642</v>
      </c>
      <c r="F41" s="70" t="s">
        <v>136</v>
      </c>
      <c r="G41" s="67">
        <v>678150.55792000005</v>
      </c>
      <c r="H41" s="69">
        <v>11399</v>
      </c>
      <c r="I41" s="135" t="s">
        <v>3885</v>
      </c>
      <c r="J41" s="67">
        <v>280375.73986690998</v>
      </c>
      <c r="K41" s="68">
        <v>5.0149420815523644E-3</v>
      </c>
      <c r="L41" s="68">
        <f t="shared" si="0"/>
        <v>3.914235242040523E-2</v>
      </c>
      <c r="M41" s="68">
        <f>J41/'סכום נכסי הקרן'!$C$41</f>
        <v>4.4742037381930392E-3</v>
      </c>
    </row>
    <row r="42" spans="1:13">
      <c r="A42" s="61" t="s">
        <v>1695</v>
      </c>
      <c r="B42" s="58" t="s">
        <v>1696</v>
      </c>
      <c r="C42" s="70" t="s">
        <v>27</v>
      </c>
      <c r="D42" s="135" t="s">
        <v>3885</v>
      </c>
      <c r="E42" s="70" t="s">
        <v>1642</v>
      </c>
      <c r="F42" s="70" t="s">
        <v>136</v>
      </c>
      <c r="G42" s="67">
        <v>294896.45200000005</v>
      </c>
      <c r="H42" s="69">
        <v>4819</v>
      </c>
      <c r="I42" s="135" t="s">
        <v>3885</v>
      </c>
      <c r="J42" s="67">
        <v>51543.514699360006</v>
      </c>
      <c r="K42" s="68">
        <v>3.5033779313522126E-2</v>
      </c>
      <c r="L42" s="68">
        <f t="shared" si="0"/>
        <v>7.1958237838494121E-3</v>
      </c>
      <c r="M42" s="68">
        <f>J42/'סכום נכסי הקרן'!$C$41</f>
        <v>8.2252546620814745E-4</v>
      </c>
    </row>
    <row r="43" spans="1:13">
      <c r="A43" s="61" t="s">
        <v>1697</v>
      </c>
      <c r="B43" s="58" t="s">
        <v>1698</v>
      </c>
      <c r="C43" s="70" t="s">
        <v>1497</v>
      </c>
      <c r="D43" s="135" t="s">
        <v>3885</v>
      </c>
      <c r="E43" s="70" t="s">
        <v>1642</v>
      </c>
      <c r="F43" s="70" t="s">
        <v>136</v>
      </c>
      <c r="G43" s="67">
        <v>833277.21983999992</v>
      </c>
      <c r="H43" s="69">
        <v>6526.5</v>
      </c>
      <c r="I43" s="135" t="s">
        <v>3885</v>
      </c>
      <c r="J43" s="67">
        <v>197250.17952961501</v>
      </c>
      <c r="K43" s="68">
        <v>2.1649785794026623E-2</v>
      </c>
      <c r="L43" s="68">
        <f t="shared" si="0"/>
        <v>2.7537461143397616E-2</v>
      </c>
      <c r="M43" s="68">
        <f>J43/'סכום נכסי הקרן'!$C$41</f>
        <v>3.1476956281223851E-3</v>
      </c>
    </row>
    <row r="44" spans="1:13">
      <c r="A44" s="61" t="s">
        <v>1699</v>
      </c>
      <c r="B44" s="58" t="s">
        <v>1700</v>
      </c>
      <c r="C44" s="70" t="s">
        <v>1497</v>
      </c>
      <c r="D44" s="135" t="s">
        <v>3885</v>
      </c>
      <c r="E44" s="70" t="s">
        <v>1642</v>
      </c>
      <c r="F44" s="70" t="s">
        <v>136</v>
      </c>
      <c r="G44" s="67">
        <v>245598.66776000001</v>
      </c>
      <c r="H44" s="69">
        <v>5335</v>
      </c>
      <c r="I44" s="135" t="s">
        <v>3885</v>
      </c>
      <c r="J44" s="67">
        <v>47523.452732073005</v>
      </c>
      <c r="K44" s="68">
        <v>7.4677288907808326E-3</v>
      </c>
      <c r="L44" s="68">
        <f t="shared" si="0"/>
        <v>6.6345959031843113E-3</v>
      </c>
      <c r="M44" s="68">
        <f>J44/'סכום נכסי הקרן'!$C$41</f>
        <v>7.5837378072230225E-4</v>
      </c>
    </row>
    <row r="45" spans="1:13">
      <c r="A45" s="61" t="s">
        <v>1701</v>
      </c>
      <c r="B45" s="58" t="s">
        <v>1702</v>
      </c>
      <c r="C45" s="70" t="s">
        <v>126</v>
      </c>
      <c r="D45" s="135" t="s">
        <v>3885</v>
      </c>
      <c r="E45" s="70" t="s">
        <v>1642</v>
      </c>
      <c r="F45" s="70" t="s">
        <v>136</v>
      </c>
      <c r="G45" s="67">
        <v>11403222.928455999</v>
      </c>
      <c r="H45" s="69">
        <v>855.35</v>
      </c>
      <c r="I45" s="135" t="s">
        <v>3885</v>
      </c>
      <c r="J45" s="67">
        <v>353768.39396875398</v>
      </c>
      <c r="K45" s="68">
        <v>1.1388016976296246E-2</v>
      </c>
      <c r="L45" s="68">
        <f t="shared" si="0"/>
        <v>4.9388464060759467E-2</v>
      </c>
      <c r="M45" s="68">
        <f>J45/'סכום נכסי הקרן'!$C$41</f>
        <v>5.6453952524597624E-3</v>
      </c>
    </row>
    <row r="46" spans="1:13">
      <c r="A46" s="61" t="s">
        <v>1703</v>
      </c>
      <c r="B46" s="58" t="s">
        <v>1704</v>
      </c>
      <c r="C46" s="70" t="s">
        <v>27</v>
      </c>
      <c r="D46" s="135" t="s">
        <v>3885</v>
      </c>
      <c r="E46" s="70" t="s">
        <v>1642</v>
      </c>
      <c r="F46" s="70" t="s">
        <v>138</v>
      </c>
      <c r="G46" s="67">
        <v>3811050.1185960001</v>
      </c>
      <c r="H46" s="69">
        <v>2972.5</v>
      </c>
      <c r="I46" s="135" t="s">
        <v>3885</v>
      </c>
      <c r="J46" s="67">
        <v>454447.94729644188</v>
      </c>
      <c r="K46" s="68">
        <v>1.578289903838765E-2</v>
      </c>
      <c r="L46" s="68">
        <f t="shared" si="0"/>
        <v>6.3444011661817942E-2</v>
      </c>
      <c r="M46" s="68">
        <f>J46/'סכום נכסי הקרן'!$C$41</f>
        <v>7.2520279592416456E-3</v>
      </c>
    </row>
    <row r="47" spans="1:13">
      <c r="A47" s="61" t="s">
        <v>1705</v>
      </c>
      <c r="B47" s="58" t="s">
        <v>1706</v>
      </c>
      <c r="C47" s="70" t="s">
        <v>1497</v>
      </c>
      <c r="D47" s="135" t="s">
        <v>3885</v>
      </c>
      <c r="E47" s="70" t="s">
        <v>1642</v>
      </c>
      <c r="F47" s="70" t="s">
        <v>136</v>
      </c>
      <c r="G47" s="67">
        <v>77897.176000000007</v>
      </c>
      <c r="H47" s="69">
        <v>5397</v>
      </c>
      <c r="I47" s="135" t="s">
        <v>3885</v>
      </c>
      <c r="J47" s="67">
        <v>15248.309105287</v>
      </c>
      <c r="K47" s="68">
        <v>7.8131570712136416E-4</v>
      </c>
      <c r="L47" s="68">
        <f t="shared" si="0"/>
        <v>2.1287672360587808E-3</v>
      </c>
      <c r="M47" s="68">
        <f>J47/'סכום נכסי הקרן'!$C$41</f>
        <v>2.4333075904635313E-4</v>
      </c>
    </row>
    <row r="48" spans="1:13">
      <c r="A48" s="61" t="s">
        <v>1707</v>
      </c>
      <c r="B48" s="58" t="s">
        <v>1708</v>
      </c>
      <c r="C48" s="70" t="s">
        <v>27</v>
      </c>
      <c r="D48" s="135" t="s">
        <v>3885</v>
      </c>
      <c r="E48" s="70" t="s">
        <v>1642</v>
      </c>
      <c r="F48" s="70" t="s">
        <v>136</v>
      </c>
      <c r="G48" s="67">
        <v>581731.65910100006</v>
      </c>
      <c r="H48" s="69">
        <v>4281.5</v>
      </c>
      <c r="I48" s="135" t="s">
        <v>3885</v>
      </c>
      <c r="J48" s="67">
        <v>90337.112250666003</v>
      </c>
      <c r="K48" s="68">
        <v>7.5275835804994827E-3</v>
      </c>
      <c r="L48" s="68">
        <f t="shared" si="0"/>
        <v>1.2611672771816003E-2</v>
      </c>
      <c r="M48" s="68">
        <f>J48/'סכום נכסי הקרן'!$C$41</f>
        <v>1.4415892242365734E-3</v>
      </c>
    </row>
    <row r="49" spans="1:13">
      <c r="A49" s="61" t="s">
        <v>1709</v>
      </c>
      <c r="B49" s="58" t="s">
        <v>1710</v>
      </c>
      <c r="C49" s="70" t="s">
        <v>126</v>
      </c>
      <c r="D49" s="135" t="s">
        <v>3885</v>
      </c>
      <c r="E49" s="70" t="s">
        <v>1642</v>
      </c>
      <c r="F49" s="70" t="s">
        <v>136</v>
      </c>
      <c r="G49" s="67">
        <v>3631184.6489549996</v>
      </c>
      <c r="H49" s="69">
        <v>491.97</v>
      </c>
      <c r="I49" s="135" t="s">
        <v>3885</v>
      </c>
      <c r="J49" s="67">
        <v>64793.957975129</v>
      </c>
      <c r="K49" s="68">
        <v>2.5157769673887564E-2</v>
      </c>
      <c r="L49" s="68">
        <f t="shared" si="0"/>
        <v>9.0456754174926633E-3</v>
      </c>
      <c r="M49" s="68">
        <f>J49/'סכום נכסי הקרן'!$C$41</f>
        <v>1.0339745126388487E-3</v>
      </c>
    </row>
    <row r="50" spans="1:13">
      <c r="A50" s="61" t="s">
        <v>1711</v>
      </c>
      <c r="B50" s="58" t="s">
        <v>1712</v>
      </c>
      <c r="C50" s="70" t="s">
        <v>126</v>
      </c>
      <c r="D50" s="135" t="s">
        <v>3885</v>
      </c>
      <c r="E50" s="70" t="s">
        <v>1642</v>
      </c>
      <c r="F50" s="70" t="s">
        <v>136</v>
      </c>
      <c r="G50" s="67">
        <v>424205.76416000008</v>
      </c>
      <c r="H50" s="69">
        <v>3962.75</v>
      </c>
      <c r="I50" s="135" t="s">
        <v>3885</v>
      </c>
      <c r="J50" s="67">
        <v>60970.645886234</v>
      </c>
      <c r="K50" s="68">
        <v>4.1416985697118559E-3</v>
      </c>
      <c r="L50" s="68">
        <f t="shared" si="0"/>
        <v>8.5119151525433426E-3</v>
      </c>
      <c r="M50" s="68">
        <f>J50/'סכום נכסי הקרן'!$C$41</f>
        <v>9.7296253903324096E-4</v>
      </c>
    </row>
    <row r="51" spans="1:13">
      <c r="A51" s="61" t="s">
        <v>1713</v>
      </c>
      <c r="B51" s="58" t="s">
        <v>1714</v>
      </c>
      <c r="C51" s="70" t="s">
        <v>27</v>
      </c>
      <c r="D51" s="135" t="s">
        <v>3885</v>
      </c>
      <c r="E51" s="70" t="s">
        <v>1642</v>
      </c>
      <c r="F51" s="70" t="s">
        <v>138</v>
      </c>
      <c r="G51" s="67">
        <v>3227168.72</v>
      </c>
      <c r="H51" s="69">
        <v>690</v>
      </c>
      <c r="I51" s="135" t="s">
        <v>3885</v>
      </c>
      <c r="J51" s="67">
        <v>89328.159256348998</v>
      </c>
      <c r="K51" s="68">
        <v>1.5296305128222266E-2</v>
      </c>
      <c r="L51" s="68">
        <f t="shared" si="0"/>
        <v>1.2470816099630577E-2</v>
      </c>
      <c r="M51" s="68">
        <f>J51/'סכום נכסי הקרן'!$C$41</f>
        <v>1.4254884686541642E-3</v>
      </c>
    </row>
    <row r="52" spans="1:13">
      <c r="A52" s="61" t="s">
        <v>1715</v>
      </c>
      <c r="B52" s="58" t="s">
        <v>1716</v>
      </c>
      <c r="C52" s="70" t="s">
        <v>126</v>
      </c>
      <c r="D52" s="135" t="s">
        <v>3885</v>
      </c>
      <c r="E52" s="70" t="s">
        <v>1642</v>
      </c>
      <c r="F52" s="70" t="s">
        <v>136</v>
      </c>
      <c r="G52" s="67">
        <v>3293937.7280000001</v>
      </c>
      <c r="H52" s="69">
        <v>1064</v>
      </c>
      <c r="I52" s="135" t="s">
        <v>3885</v>
      </c>
      <c r="J52" s="67">
        <v>127117.27316381199</v>
      </c>
      <c r="K52" s="68">
        <v>1.6876644795644921E-2</v>
      </c>
      <c r="L52" s="68">
        <f t="shared" si="0"/>
        <v>1.774643236701122E-2</v>
      </c>
      <c r="M52" s="68">
        <f>J52/'סכום נכסי הקרן'!$C$41</f>
        <v>2.0285227924798682E-3</v>
      </c>
    </row>
    <row r="53" spans="1:13">
      <c r="A53" s="61" t="s">
        <v>1717</v>
      </c>
      <c r="B53" s="58" t="s">
        <v>1718</v>
      </c>
      <c r="C53" s="70" t="s">
        <v>1497</v>
      </c>
      <c r="D53" s="135" t="s">
        <v>3885</v>
      </c>
      <c r="E53" s="70" t="s">
        <v>1642</v>
      </c>
      <c r="F53" s="70" t="s">
        <v>136</v>
      </c>
      <c r="G53" s="67">
        <v>152742.785771</v>
      </c>
      <c r="H53" s="69">
        <v>40564</v>
      </c>
      <c r="I53" s="135" t="s">
        <v>3885</v>
      </c>
      <c r="J53" s="67">
        <v>224723.78278924196</v>
      </c>
      <c r="K53" s="68">
        <v>8.2787417762059615E-3</v>
      </c>
      <c r="L53" s="68">
        <f t="shared" si="0"/>
        <v>3.1372962251864346E-2</v>
      </c>
      <c r="M53" s="68">
        <f>J53/'סכום נכסי הקרן'!$C$41</f>
        <v>3.5861162220874863E-3</v>
      </c>
    </row>
    <row r="54" spans="1:13">
      <c r="A54" s="61" t="s">
        <v>1719</v>
      </c>
      <c r="B54" s="58" t="s">
        <v>1720</v>
      </c>
      <c r="C54" s="70" t="s">
        <v>27</v>
      </c>
      <c r="D54" s="135" t="s">
        <v>3885</v>
      </c>
      <c r="E54" s="70" t="s">
        <v>1642</v>
      </c>
      <c r="F54" s="70" t="s">
        <v>136</v>
      </c>
      <c r="G54" s="67">
        <v>2092095.584</v>
      </c>
      <c r="H54" s="69">
        <v>772.45</v>
      </c>
      <c r="I54" s="135" t="s">
        <v>3885</v>
      </c>
      <c r="J54" s="67">
        <v>58613.743012130995</v>
      </c>
      <c r="K54" s="68">
        <v>4.4444045854234674E-3</v>
      </c>
      <c r="L54" s="68">
        <f t="shared" si="0"/>
        <v>8.1828755467536346E-3</v>
      </c>
      <c r="M54" s="68">
        <f>J54/'סכום נכסי הקרן'!$C$41</f>
        <v>9.3535135464590689E-4</v>
      </c>
    </row>
    <row r="55" spans="1:13">
      <c r="A55" s="61" t="s">
        <v>1721</v>
      </c>
      <c r="B55" s="58" t="s">
        <v>1722</v>
      </c>
      <c r="C55" s="70" t="s">
        <v>27</v>
      </c>
      <c r="D55" s="135" t="s">
        <v>3885</v>
      </c>
      <c r="E55" s="70" t="s">
        <v>1642</v>
      </c>
      <c r="F55" s="70" t="s">
        <v>136</v>
      </c>
      <c r="G55" s="67">
        <v>2158864.5920000002</v>
      </c>
      <c r="H55" s="69">
        <v>567.15</v>
      </c>
      <c r="I55" s="135" t="s">
        <v>3885</v>
      </c>
      <c r="J55" s="67">
        <v>44408.989935106001</v>
      </c>
      <c r="K55" s="68">
        <v>7.3933718904109588E-2</v>
      </c>
      <c r="L55" s="68">
        <f t="shared" si="0"/>
        <v>6.1997958008038739E-3</v>
      </c>
      <c r="M55" s="68">
        <f>J55/'סכום נכסי הקרן'!$C$41</f>
        <v>7.086735424090034E-4</v>
      </c>
    </row>
    <row r="56" spans="1:13">
      <c r="A56" s="61" t="s">
        <v>1723</v>
      </c>
      <c r="B56" s="58" t="s">
        <v>1724</v>
      </c>
      <c r="C56" s="70" t="s">
        <v>27</v>
      </c>
      <c r="D56" s="135" t="s">
        <v>3885</v>
      </c>
      <c r="E56" s="70" t="s">
        <v>1642</v>
      </c>
      <c r="F56" s="70" t="s">
        <v>138</v>
      </c>
      <c r="G56" s="67">
        <v>721200.76608199999</v>
      </c>
      <c r="H56" s="69">
        <v>21775</v>
      </c>
      <c r="I56" s="135" t="s">
        <v>3885</v>
      </c>
      <c r="J56" s="67">
        <v>629987.54827173601</v>
      </c>
      <c r="K56" s="68">
        <v>2.3431366882605175E-2</v>
      </c>
      <c r="L56" s="68">
        <f t="shared" si="0"/>
        <v>8.7950528981661114E-2</v>
      </c>
      <c r="M56" s="68">
        <f>J56/'סכום נכסי הקרן'!$C$41</f>
        <v>1.0053268677348685E-2</v>
      </c>
    </row>
    <row r="57" spans="1:13">
      <c r="A57" s="61" t="s">
        <v>1725</v>
      </c>
      <c r="B57" s="58" t="s">
        <v>1726</v>
      </c>
      <c r="C57" s="70" t="s">
        <v>27</v>
      </c>
      <c r="D57" s="135" t="s">
        <v>3885</v>
      </c>
      <c r="E57" s="70" t="s">
        <v>1642</v>
      </c>
      <c r="F57" s="70" t="s">
        <v>138</v>
      </c>
      <c r="G57" s="67">
        <v>444013.9032</v>
      </c>
      <c r="H57" s="69">
        <v>9116.7000000000007</v>
      </c>
      <c r="I57" s="135" t="s">
        <v>3885</v>
      </c>
      <c r="J57" s="67">
        <v>162387.22327119799</v>
      </c>
      <c r="K57" s="68">
        <v>9.7801970251510592E-2</v>
      </c>
      <c r="L57" s="68">
        <f t="shared" si="0"/>
        <v>2.2670356304256064E-2</v>
      </c>
      <c r="M57" s="68">
        <f>J57/'סכום נכסי הקרן'!$C$41</f>
        <v>2.5913565907651833E-3</v>
      </c>
    </row>
    <row r="58" spans="1:13">
      <c r="A58" s="61" t="s">
        <v>1727</v>
      </c>
      <c r="B58" s="58" t="s">
        <v>1728</v>
      </c>
      <c r="C58" s="70" t="s">
        <v>27</v>
      </c>
      <c r="D58" s="135" t="s">
        <v>3885</v>
      </c>
      <c r="E58" s="70" t="s">
        <v>1642</v>
      </c>
      <c r="F58" s="70" t="s">
        <v>138</v>
      </c>
      <c r="G58" s="67">
        <v>693640.74521200021</v>
      </c>
      <c r="H58" s="69">
        <v>2553.8000000000002</v>
      </c>
      <c r="I58" s="135" t="s">
        <v>3885</v>
      </c>
      <c r="J58" s="67">
        <v>71062.274092223</v>
      </c>
      <c r="K58" s="68">
        <v>3.3955245601644181E-2</v>
      </c>
      <c r="L58" s="68">
        <f t="shared" si="0"/>
        <v>9.920774806099774E-3</v>
      </c>
      <c r="M58" s="68">
        <f>J58/'סכום נכסי הקרן'!$C$41</f>
        <v>1.1340035786935314E-3</v>
      </c>
    </row>
    <row r="59" spans="1:13">
      <c r="A59" s="61" t="s">
        <v>1729</v>
      </c>
      <c r="B59" s="58" t="s">
        <v>1730</v>
      </c>
      <c r="C59" s="70" t="s">
        <v>127</v>
      </c>
      <c r="D59" s="135" t="s">
        <v>3885</v>
      </c>
      <c r="E59" s="70" t="s">
        <v>1642</v>
      </c>
      <c r="F59" s="70" t="s">
        <v>145</v>
      </c>
      <c r="G59" s="67">
        <v>4956454.6457660003</v>
      </c>
      <c r="H59" s="69">
        <v>247450</v>
      </c>
      <c r="I59" s="135" t="s">
        <v>3885</v>
      </c>
      <c r="J59" s="67">
        <v>314431.31937821</v>
      </c>
      <c r="K59" s="68">
        <v>6.1521436191041342E-4</v>
      </c>
      <c r="L59" s="68">
        <f t="shared" si="0"/>
        <v>4.389674199685431E-2</v>
      </c>
      <c r="M59" s="68">
        <f>J59/'סכום נכסי הקרן'!$C$41</f>
        <v>5.017658750485177E-3</v>
      </c>
    </row>
    <row r="60" spans="1:13">
      <c r="A60" s="61" t="s">
        <v>1731</v>
      </c>
      <c r="B60" s="58" t="s">
        <v>1732</v>
      </c>
      <c r="C60" s="70" t="s">
        <v>1497</v>
      </c>
      <c r="D60" s="135" t="s">
        <v>3885</v>
      </c>
      <c r="E60" s="70" t="s">
        <v>1642</v>
      </c>
      <c r="F60" s="70" t="s">
        <v>136</v>
      </c>
      <c r="G60" s="67">
        <v>1224098.48</v>
      </c>
      <c r="H60" s="69">
        <v>4006</v>
      </c>
      <c r="I60" s="135" t="s">
        <v>3885</v>
      </c>
      <c r="J60" s="67">
        <v>177858.59578961798</v>
      </c>
      <c r="K60" s="68">
        <v>8.5571372247465922E-3</v>
      </c>
      <c r="L60" s="68">
        <f t="shared" si="0"/>
        <v>2.4830264703716125E-2</v>
      </c>
      <c r="M60" s="68">
        <f>J60/'סכום נכסי הקרן'!$C$41</f>
        <v>2.8382469700460383E-3</v>
      </c>
    </row>
    <row r="61" spans="1:13">
      <c r="A61" s="61" t="s">
        <v>1733</v>
      </c>
      <c r="B61" s="58" t="s">
        <v>1734</v>
      </c>
      <c r="C61" s="70" t="s">
        <v>126</v>
      </c>
      <c r="D61" s="135" t="s">
        <v>3885</v>
      </c>
      <c r="E61" s="70" t="s">
        <v>1642</v>
      </c>
      <c r="F61" s="70" t="s">
        <v>136</v>
      </c>
      <c r="G61" s="67">
        <v>50165.781343999995</v>
      </c>
      <c r="H61" s="69">
        <v>93137</v>
      </c>
      <c r="I61" s="135" t="s">
        <v>3885</v>
      </c>
      <c r="J61" s="67">
        <v>169463.97197599101</v>
      </c>
      <c r="K61" s="68">
        <v>2.6300290346698641E-3</v>
      </c>
      <c r="L61" s="68">
        <f t="shared" si="0"/>
        <v>2.3658318358052668E-2</v>
      </c>
      <c r="M61" s="68">
        <f>J61/'סכום נכסי הקרן'!$C$41</f>
        <v>2.7042865308672319E-3</v>
      </c>
    </row>
    <row r="62" spans="1:13">
      <c r="A62" s="61" t="s">
        <v>1735</v>
      </c>
      <c r="B62" s="58" t="s">
        <v>1736</v>
      </c>
      <c r="C62" s="70" t="s">
        <v>126</v>
      </c>
      <c r="D62" s="135" t="s">
        <v>3885</v>
      </c>
      <c r="E62" s="70" t="s">
        <v>1642</v>
      </c>
      <c r="F62" s="70" t="s">
        <v>136</v>
      </c>
      <c r="G62" s="67">
        <v>432329.32679999998</v>
      </c>
      <c r="H62" s="69">
        <v>5893.5</v>
      </c>
      <c r="I62" s="135" t="s">
        <v>3885</v>
      </c>
      <c r="J62" s="67">
        <v>92413.525828915997</v>
      </c>
      <c r="K62" s="68">
        <v>6.1323308765957443E-2</v>
      </c>
      <c r="L62" s="68">
        <f t="shared" si="0"/>
        <v>1.290155417200047E-2</v>
      </c>
      <c r="M62" s="68">
        <f>J62/'סכום נכסי הקרן'!$C$41</f>
        <v>1.4747243927723777E-3</v>
      </c>
    </row>
    <row r="63" spans="1:13">
      <c r="A63" s="61" t="s">
        <v>1737</v>
      </c>
      <c r="B63" s="58" t="s">
        <v>1738</v>
      </c>
      <c r="C63" s="70" t="s">
        <v>27</v>
      </c>
      <c r="D63" s="135" t="s">
        <v>3885</v>
      </c>
      <c r="E63" s="70" t="s">
        <v>1642</v>
      </c>
      <c r="F63" s="70" t="s">
        <v>138</v>
      </c>
      <c r="G63" s="67">
        <v>85152.296409000002</v>
      </c>
      <c r="H63" s="69">
        <v>19498</v>
      </c>
      <c r="I63" s="135" t="s">
        <v>3885</v>
      </c>
      <c r="J63" s="67">
        <v>66604.573753944016</v>
      </c>
      <c r="K63" s="68">
        <v>1.634557950071984E-2</v>
      </c>
      <c r="L63" s="68">
        <f t="shared" si="0"/>
        <v>9.298449644485219E-3</v>
      </c>
      <c r="M63" s="68">
        <f>J63/'סכום נכסי הקרן'!$C$41</f>
        <v>1.0628681105294897E-3</v>
      </c>
    </row>
    <row r="64" spans="1:13">
      <c r="A64" s="61" t="s">
        <v>1739</v>
      </c>
      <c r="B64" s="58" t="s">
        <v>1740</v>
      </c>
      <c r="C64" s="70" t="s">
        <v>1497</v>
      </c>
      <c r="D64" s="135" t="s">
        <v>3885</v>
      </c>
      <c r="E64" s="70" t="s">
        <v>1642</v>
      </c>
      <c r="F64" s="70" t="s">
        <v>136</v>
      </c>
      <c r="G64" s="67">
        <v>173599.42079999999</v>
      </c>
      <c r="H64" s="69">
        <v>4602</v>
      </c>
      <c r="I64" s="135" t="s">
        <v>3885</v>
      </c>
      <c r="J64" s="67">
        <v>28976.267467098001</v>
      </c>
      <c r="K64" s="68">
        <v>3.9363057529345864E-3</v>
      </c>
      <c r="L64" s="68">
        <f t="shared" si="0"/>
        <v>4.0452832101788103E-3</v>
      </c>
      <c r="M64" s="68">
        <f>J64/'סכום נכסי הקרן'!$C$41</f>
        <v>4.6239993617747403E-4</v>
      </c>
    </row>
    <row r="65" spans="1:13">
      <c r="A65" s="61" t="s">
        <v>1741</v>
      </c>
      <c r="B65" s="58" t="s">
        <v>1742</v>
      </c>
      <c r="C65" s="70" t="s">
        <v>27</v>
      </c>
      <c r="D65" s="135" t="s">
        <v>3885</v>
      </c>
      <c r="E65" s="70" t="s">
        <v>1642</v>
      </c>
      <c r="F65" s="70" t="s">
        <v>138</v>
      </c>
      <c r="G65" s="67">
        <v>197858.82704000006</v>
      </c>
      <c r="H65" s="69">
        <v>20075</v>
      </c>
      <c r="I65" s="135" t="s">
        <v>3885</v>
      </c>
      <c r="J65" s="67">
        <v>159341.39196364704</v>
      </c>
      <c r="K65" s="68">
        <v>4.82406014970133E-2</v>
      </c>
      <c r="L65" s="68">
        <f t="shared" si="0"/>
        <v>2.2245137622675926E-2</v>
      </c>
      <c r="M65" s="68">
        <f>J65/'סכום נכסי הקרן'!$C$41</f>
        <v>2.5427515658489096E-3</v>
      </c>
    </row>
    <row r="66" spans="1:13">
      <c r="A66" s="61" t="s">
        <v>1743</v>
      </c>
      <c r="B66" s="58" t="s">
        <v>1744</v>
      </c>
      <c r="C66" s="70" t="s">
        <v>1497</v>
      </c>
      <c r="D66" s="135" t="s">
        <v>3885</v>
      </c>
      <c r="E66" s="70" t="s">
        <v>1642</v>
      </c>
      <c r="F66" s="70" t="s">
        <v>136</v>
      </c>
      <c r="G66" s="67">
        <v>133317.010584</v>
      </c>
      <c r="H66" s="69">
        <v>8929</v>
      </c>
      <c r="I66" s="135" t="s">
        <v>3885</v>
      </c>
      <c r="J66" s="67">
        <v>43175.357797785997</v>
      </c>
      <c r="K66" s="68">
        <v>1.7026438133333334E-3</v>
      </c>
      <c r="L66" s="68">
        <f t="shared" si="0"/>
        <v>6.0275723983831131E-3</v>
      </c>
      <c r="M66" s="68">
        <f>J66/'סכום נכסי הקרן'!$C$41</f>
        <v>6.8898738296107015E-4</v>
      </c>
    </row>
    <row r="67" spans="1:13">
      <c r="A67" s="61" t="s">
        <v>1745</v>
      </c>
      <c r="B67" s="58" t="s">
        <v>1746</v>
      </c>
      <c r="C67" s="70" t="s">
        <v>126</v>
      </c>
      <c r="D67" s="135" t="s">
        <v>3885</v>
      </c>
      <c r="E67" s="70" t="s">
        <v>1642</v>
      </c>
      <c r="F67" s="70" t="s">
        <v>136</v>
      </c>
      <c r="G67" s="67">
        <v>921412.31039999996</v>
      </c>
      <c r="H67" s="69">
        <v>3163.375</v>
      </c>
      <c r="I67" s="135" t="s">
        <v>3885</v>
      </c>
      <c r="J67" s="67">
        <v>105718.80464813199</v>
      </c>
      <c r="K67" s="68">
        <v>3.6856492415999996E-2</v>
      </c>
      <c r="L67" s="68">
        <f t="shared" si="0"/>
        <v>1.4759061218939416E-2</v>
      </c>
      <c r="M67" s="68">
        <f>J67/'סכום נכסי הקרן'!$C$41</f>
        <v>1.6870484984845733E-3</v>
      </c>
    </row>
    <row r="68" spans="1:13">
      <c r="A68" s="61" t="s">
        <v>1747</v>
      </c>
      <c r="B68" s="58" t="s">
        <v>1748</v>
      </c>
      <c r="C68" s="70" t="s">
        <v>1497</v>
      </c>
      <c r="D68" s="135" t="s">
        <v>3885</v>
      </c>
      <c r="E68" s="70" t="s">
        <v>1642</v>
      </c>
      <c r="F68" s="70" t="s">
        <v>136</v>
      </c>
      <c r="G68" s="67">
        <v>207640.931839</v>
      </c>
      <c r="H68" s="69">
        <v>19248</v>
      </c>
      <c r="I68" s="135" t="s">
        <v>3885</v>
      </c>
      <c r="J68" s="67">
        <v>144959.31723384198</v>
      </c>
      <c r="K68" s="68">
        <v>6.8357827416598268E-4</v>
      </c>
      <c r="L68" s="68">
        <f t="shared" si="0"/>
        <v>2.0237302572903588E-2</v>
      </c>
      <c r="M68" s="68">
        <f>J68/'סכום נכסי הקרן'!$C$41</f>
        <v>2.3132440751166138E-3</v>
      </c>
    </row>
    <row r="69" spans="1:13">
      <c r="A69" s="61" t="s">
        <v>1749</v>
      </c>
      <c r="B69" s="58" t="s">
        <v>1750</v>
      </c>
      <c r="C69" s="70" t="s">
        <v>1497</v>
      </c>
      <c r="D69" s="135" t="s">
        <v>3885</v>
      </c>
      <c r="E69" s="70" t="s">
        <v>1642</v>
      </c>
      <c r="F69" s="70" t="s">
        <v>136</v>
      </c>
      <c r="G69" s="67">
        <v>594244.17119999998</v>
      </c>
      <c r="H69" s="69">
        <v>6333</v>
      </c>
      <c r="I69" s="135" t="s">
        <v>3885</v>
      </c>
      <c r="J69" s="67">
        <v>136496.64415432198</v>
      </c>
      <c r="K69" s="68">
        <v>2.6443270327498386E-3</v>
      </c>
      <c r="L69" s="68">
        <f t="shared" si="0"/>
        <v>1.9055856088787355E-2</v>
      </c>
      <c r="M69" s="68">
        <f>J69/'סכום נכסי הקרן'!$C$41</f>
        <v>2.1781977135966503E-3</v>
      </c>
    </row>
    <row r="70" spans="1:13">
      <c r="A70" s="61" t="s">
        <v>1751</v>
      </c>
      <c r="B70" s="58" t="s">
        <v>1752</v>
      </c>
      <c r="C70" s="70" t="s">
        <v>128</v>
      </c>
      <c r="D70" s="135" t="s">
        <v>3885</v>
      </c>
      <c r="E70" s="70" t="s">
        <v>1642</v>
      </c>
      <c r="F70" s="70" t="s">
        <v>140</v>
      </c>
      <c r="G70" s="67">
        <v>712202.75199999998</v>
      </c>
      <c r="H70" s="69">
        <v>9441</v>
      </c>
      <c r="I70" s="135" t="s">
        <v>3885</v>
      </c>
      <c r="J70" s="67">
        <v>166436.849713937</v>
      </c>
      <c r="K70" s="68">
        <v>4.7589125444416529E-3</v>
      </c>
      <c r="L70" s="68">
        <f t="shared" si="0"/>
        <v>2.3235711585950284E-2</v>
      </c>
      <c r="M70" s="68">
        <f>J70/'סכום נכסי הקרן'!$C$41</f>
        <v>2.6559800627424272E-3</v>
      </c>
    </row>
    <row r="71" spans="1:13">
      <c r="A71" s="139" t="s">
        <v>3885</v>
      </c>
      <c r="B71" s="139" t="s">
        <v>3885</v>
      </c>
      <c r="C71" s="140" t="s">
        <v>3885</v>
      </c>
      <c r="D71" s="140" t="s">
        <v>3885</v>
      </c>
      <c r="E71" s="140" t="s">
        <v>3885</v>
      </c>
      <c r="F71" s="140" t="s">
        <v>3885</v>
      </c>
      <c r="G71" s="140" t="s">
        <v>3885</v>
      </c>
      <c r="H71" s="140" t="s">
        <v>3885</v>
      </c>
      <c r="I71" s="140" t="s">
        <v>3885</v>
      </c>
      <c r="J71" s="140" t="s">
        <v>3885</v>
      </c>
      <c r="K71" s="140" t="s">
        <v>3885</v>
      </c>
      <c r="L71" s="140" t="s">
        <v>3885</v>
      </c>
      <c r="M71" s="140" t="s">
        <v>3885</v>
      </c>
    </row>
    <row r="72" spans="1:13">
      <c r="A72" s="139" t="s">
        <v>3885</v>
      </c>
      <c r="B72" s="139" t="s">
        <v>3885</v>
      </c>
      <c r="C72" s="140" t="s">
        <v>3885</v>
      </c>
      <c r="D72" s="140" t="s">
        <v>3885</v>
      </c>
      <c r="E72" s="140" t="s">
        <v>3885</v>
      </c>
      <c r="F72" s="140" t="s">
        <v>3885</v>
      </c>
      <c r="G72" s="140" t="s">
        <v>3885</v>
      </c>
      <c r="H72" s="140" t="s">
        <v>3885</v>
      </c>
      <c r="I72" s="140" t="s">
        <v>3885</v>
      </c>
      <c r="J72" s="140" t="s">
        <v>3885</v>
      </c>
      <c r="K72" s="140" t="s">
        <v>3885</v>
      </c>
      <c r="L72" s="140" t="s">
        <v>3885</v>
      </c>
      <c r="M72" s="140" t="s">
        <v>3885</v>
      </c>
    </row>
    <row r="73" spans="1:13">
      <c r="A73" s="139" t="s">
        <v>3885</v>
      </c>
      <c r="B73" s="139" t="s">
        <v>3885</v>
      </c>
      <c r="C73" s="140" t="s">
        <v>3885</v>
      </c>
      <c r="D73" s="140" t="s">
        <v>3885</v>
      </c>
      <c r="E73" s="140" t="s">
        <v>3885</v>
      </c>
      <c r="F73" s="140" t="s">
        <v>3885</v>
      </c>
      <c r="G73" s="140" t="s">
        <v>3885</v>
      </c>
      <c r="H73" s="140" t="s">
        <v>3885</v>
      </c>
      <c r="I73" s="140" t="s">
        <v>3885</v>
      </c>
      <c r="J73" s="140" t="s">
        <v>3885</v>
      </c>
      <c r="K73" s="140" t="s">
        <v>3885</v>
      </c>
      <c r="L73" s="140" t="s">
        <v>3885</v>
      </c>
      <c r="M73" s="140" t="s">
        <v>3885</v>
      </c>
    </row>
    <row r="74" spans="1:13">
      <c r="A74" s="101" t="s">
        <v>217</v>
      </c>
      <c r="B74" s="139" t="s">
        <v>3885</v>
      </c>
      <c r="C74" s="140" t="s">
        <v>3885</v>
      </c>
      <c r="D74" s="140" t="s">
        <v>3885</v>
      </c>
      <c r="E74" s="140" t="s">
        <v>3885</v>
      </c>
      <c r="F74" s="140" t="s">
        <v>3885</v>
      </c>
      <c r="G74" s="140" t="s">
        <v>3885</v>
      </c>
      <c r="H74" s="140" t="s">
        <v>3885</v>
      </c>
      <c r="I74" s="140" t="s">
        <v>3885</v>
      </c>
      <c r="J74" s="140" t="s">
        <v>3885</v>
      </c>
      <c r="K74" s="140" t="s">
        <v>3885</v>
      </c>
      <c r="L74" s="140" t="s">
        <v>3885</v>
      </c>
      <c r="M74" s="140" t="s">
        <v>3885</v>
      </c>
    </row>
    <row r="75" spans="1:13">
      <c r="A75" s="101" t="s">
        <v>117</v>
      </c>
      <c r="B75" s="139" t="s">
        <v>3885</v>
      </c>
      <c r="C75" s="140" t="s">
        <v>3885</v>
      </c>
      <c r="D75" s="140" t="s">
        <v>3885</v>
      </c>
      <c r="E75" s="140" t="s">
        <v>3885</v>
      </c>
      <c r="F75" s="140" t="s">
        <v>3885</v>
      </c>
      <c r="G75" s="140" t="s">
        <v>3885</v>
      </c>
      <c r="H75" s="140" t="s">
        <v>3885</v>
      </c>
      <c r="I75" s="140" t="s">
        <v>3885</v>
      </c>
      <c r="J75" s="140" t="s">
        <v>3885</v>
      </c>
      <c r="K75" s="140" t="s">
        <v>3885</v>
      </c>
      <c r="L75" s="140" t="s">
        <v>3885</v>
      </c>
      <c r="M75" s="140" t="s">
        <v>3885</v>
      </c>
    </row>
    <row r="76" spans="1:13">
      <c r="A76" s="101" t="s">
        <v>200</v>
      </c>
      <c r="B76" s="139" t="s">
        <v>3885</v>
      </c>
      <c r="C76" s="140" t="s">
        <v>3885</v>
      </c>
      <c r="D76" s="140" t="s">
        <v>3885</v>
      </c>
      <c r="E76" s="140" t="s">
        <v>3885</v>
      </c>
      <c r="F76" s="140" t="s">
        <v>3885</v>
      </c>
      <c r="G76" s="140" t="s">
        <v>3885</v>
      </c>
      <c r="H76" s="140" t="s">
        <v>3885</v>
      </c>
      <c r="I76" s="140" t="s">
        <v>3885</v>
      </c>
      <c r="J76" s="140" t="s">
        <v>3885</v>
      </c>
      <c r="K76" s="140" t="s">
        <v>3885</v>
      </c>
      <c r="L76" s="140" t="s">
        <v>3885</v>
      </c>
      <c r="M76" s="140" t="s">
        <v>3885</v>
      </c>
    </row>
    <row r="77" spans="1:13">
      <c r="A77" s="101" t="s">
        <v>208</v>
      </c>
      <c r="B77" s="139" t="s">
        <v>3885</v>
      </c>
      <c r="C77" s="140" t="s">
        <v>3885</v>
      </c>
      <c r="D77" s="140" t="s">
        <v>3885</v>
      </c>
      <c r="E77" s="140" t="s">
        <v>3885</v>
      </c>
      <c r="F77" s="140" t="s">
        <v>3885</v>
      </c>
      <c r="G77" s="140" t="s">
        <v>3885</v>
      </c>
      <c r="H77" s="140" t="s">
        <v>3885</v>
      </c>
      <c r="I77" s="140" t="s">
        <v>3885</v>
      </c>
      <c r="J77" s="140" t="s">
        <v>3885</v>
      </c>
      <c r="K77" s="140" t="s">
        <v>3885</v>
      </c>
      <c r="L77" s="140" t="s">
        <v>3885</v>
      </c>
      <c r="M77" s="140" t="s">
        <v>3885</v>
      </c>
    </row>
    <row r="78" spans="1:13">
      <c r="A78" s="101" t="s">
        <v>215</v>
      </c>
      <c r="B78" s="139" t="s">
        <v>3885</v>
      </c>
      <c r="C78" s="140" t="s">
        <v>3885</v>
      </c>
      <c r="D78" s="140" t="s">
        <v>3885</v>
      </c>
      <c r="E78" s="140" t="s">
        <v>3885</v>
      </c>
      <c r="F78" s="140" t="s">
        <v>3885</v>
      </c>
      <c r="G78" s="140" t="s">
        <v>3885</v>
      </c>
      <c r="H78" s="140" t="s">
        <v>3885</v>
      </c>
      <c r="I78" s="140" t="s">
        <v>3885</v>
      </c>
      <c r="J78" s="140" t="s">
        <v>3885</v>
      </c>
      <c r="K78" s="140" t="s">
        <v>3885</v>
      </c>
      <c r="L78" s="140" t="s">
        <v>3885</v>
      </c>
      <c r="M78" s="140" t="s">
        <v>3885</v>
      </c>
    </row>
    <row r="79" spans="1:13" hidden="1">
      <c r="C79" s="1"/>
      <c r="D79" s="1"/>
      <c r="E79" s="1"/>
      <c r="F79" s="1"/>
    </row>
    <row r="80" spans="1:13" hidden="1">
      <c r="C80" s="1"/>
      <c r="D80" s="1"/>
      <c r="E80" s="1"/>
      <c r="F80" s="1"/>
    </row>
    <row r="81" spans="3:6" hidden="1">
      <c r="C81" s="1"/>
      <c r="D81" s="1"/>
      <c r="E81" s="1"/>
      <c r="F81" s="1"/>
    </row>
    <row r="82" spans="3:6" hidden="1">
      <c r="C82" s="1"/>
      <c r="D82" s="1"/>
      <c r="E82" s="1"/>
      <c r="F82" s="1"/>
    </row>
    <row r="83" spans="3:6" hidden="1">
      <c r="C83" s="1"/>
      <c r="D83" s="1"/>
      <c r="E83" s="1"/>
      <c r="F83" s="1"/>
    </row>
    <row r="84" spans="3:6" hidden="1">
      <c r="C84" s="1"/>
      <c r="D84" s="1"/>
      <c r="E84" s="1"/>
      <c r="F84" s="1"/>
    </row>
    <row r="85" spans="3:6" hidden="1">
      <c r="C85" s="1"/>
      <c r="D85" s="1"/>
      <c r="E85" s="1"/>
      <c r="F85" s="1"/>
    </row>
    <row r="86" spans="3:6" hidden="1">
      <c r="C86" s="1"/>
      <c r="D86" s="1"/>
      <c r="E86" s="1"/>
      <c r="F86" s="1"/>
    </row>
    <row r="87" spans="3:6" hidden="1">
      <c r="C87" s="1"/>
      <c r="D87" s="1"/>
      <c r="E87" s="1"/>
      <c r="F87" s="1"/>
    </row>
    <row r="88" spans="3:6" hidden="1">
      <c r="C88" s="1"/>
      <c r="D88" s="1"/>
      <c r="E88" s="1"/>
      <c r="F88" s="1"/>
    </row>
    <row r="89" spans="3:6" hidden="1">
      <c r="C89" s="1"/>
      <c r="D89" s="1"/>
      <c r="E89" s="1"/>
      <c r="F89" s="1"/>
    </row>
    <row r="90" spans="3:6" hidden="1">
      <c r="C90" s="1"/>
      <c r="D90" s="1"/>
      <c r="E90" s="1"/>
      <c r="F90" s="1"/>
    </row>
    <row r="91" spans="3:6" hidden="1">
      <c r="C91" s="1"/>
      <c r="D91" s="1"/>
      <c r="E91" s="1"/>
      <c r="F91" s="1"/>
    </row>
    <row r="92" spans="3:6" hidden="1">
      <c r="C92" s="1"/>
      <c r="D92" s="1"/>
      <c r="E92" s="1"/>
      <c r="F92" s="1"/>
    </row>
    <row r="93" spans="3:6" hidden="1">
      <c r="C93" s="1"/>
      <c r="D93" s="1"/>
      <c r="E93" s="1"/>
      <c r="F93" s="1"/>
    </row>
    <row r="94" spans="3:6" hidden="1">
      <c r="C94" s="1"/>
      <c r="D94" s="1"/>
      <c r="E94" s="1"/>
      <c r="F94" s="1"/>
    </row>
    <row r="95" spans="3:6" hidden="1">
      <c r="C95" s="1"/>
      <c r="D95" s="1"/>
      <c r="E95" s="1"/>
      <c r="F95" s="1"/>
    </row>
    <row r="96" spans="3:6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43:A73 I1:I5 A1:A41 I7:I1048576 C1:H1048576 B5:B1048576 A75:A1048576 J1:AY1048576 BA1:XFD1048576 AZ1:AZ9999 AZ10001:AZ1048576" xr:uid="{00000000-0002-0000-0600-000000000000}"/>
  </dataValidations>
  <pageMargins left="0" right="0" top="0.5" bottom="0.5" header="0" footer="0.25"/>
  <pageSetup paperSize="9" scale="3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48.425781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1.28515625" style="1" bestFit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150</v>
      </c>
      <c r="B1" s="36" t="s" vm="1">
        <v>225</v>
      </c>
    </row>
    <row r="2" spans="1:14">
      <c r="A2" s="36" t="s">
        <v>149</v>
      </c>
      <c r="B2" s="36" t="s">
        <v>226</v>
      </c>
    </row>
    <row r="3" spans="1:14">
      <c r="A3" s="36" t="s">
        <v>151</v>
      </c>
      <c r="B3" s="36" t="s">
        <v>227</v>
      </c>
    </row>
    <row r="4" spans="1:14">
      <c r="A4" s="36" t="s">
        <v>152</v>
      </c>
      <c r="B4" s="36">
        <v>2102</v>
      </c>
    </row>
    <row r="5" spans="1:14" ht="18.75">
      <c r="A5" s="166" t="s">
        <v>98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s="3" customFormat="1">
      <c r="A6" s="37" t="s">
        <v>120</v>
      </c>
      <c r="B6" s="38" t="s">
        <v>48</v>
      </c>
      <c r="C6" s="38" t="s">
        <v>124</v>
      </c>
      <c r="D6" s="38" t="s">
        <v>122</v>
      </c>
      <c r="E6" s="38" t="s">
        <v>70</v>
      </c>
      <c r="F6" s="38" t="s">
        <v>14</v>
      </c>
      <c r="G6" s="38" t="s">
        <v>71</v>
      </c>
      <c r="H6" s="38" t="s">
        <v>108</v>
      </c>
      <c r="I6" s="38" t="s">
        <v>202</v>
      </c>
      <c r="J6" s="38" t="s">
        <v>201</v>
      </c>
      <c r="K6" s="38" t="s">
        <v>66</v>
      </c>
      <c r="L6" s="38" t="s">
        <v>63</v>
      </c>
      <c r="M6" s="38" t="s">
        <v>153</v>
      </c>
      <c r="N6" s="148" t="s">
        <v>155</v>
      </c>
    </row>
    <row r="7" spans="1:14" s="3" customFormat="1">
      <c r="A7" s="130" t="s">
        <v>3885</v>
      </c>
      <c r="B7" s="131" t="s">
        <v>3885</v>
      </c>
      <c r="C7" s="131" t="s">
        <v>3885</v>
      </c>
      <c r="D7" s="131" t="s">
        <v>3885</v>
      </c>
      <c r="E7" s="131" t="s">
        <v>3885</v>
      </c>
      <c r="F7" s="131" t="s">
        <v>3885</v>
      </c>
      <c r="G7" s="131" t="s">
        <v>3885</v>
      </c>
      <c r="H7" s="131" t="s">
        <v>3885</v>
      </c>
      <c r="I7" s="26" t="s">
        <v>209</v>
      </c>
      <c r="J7" s="131" t="s">
        <v>3885</v>
      </c>
      <c r="K7" s="26" t="s">
        <v>205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32" t="s">
        <v>3885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8" t="s">
        <v>31</v>
      </c>
      <c r="B9" s="135" t="s">
        <v>3885</v>
      </c>
      <c r="C9" s="135" t="s">
        <v>3885</v>
      </c>
      <c r="D9" s="135" t="s">
        <v>3885</v>
      </c>
      <c r="E9" s="135" t="s">
        <v>3885</v>
      </c>
      <c r="F9" s="135" t="s">
        <v>3885</v>
      </c>
      <c r="G9" s="135" t="s">
        <v>3885</v>
      </c>
      <c r="H9" s="135" t="s">
        <v>3885</v>
      </c>
      <c r="I9" s="135" t="s">
        <v>3885</v>
      </c>
      <c r="J9" s="135" t="s">
        <v>3885</v>
      </c>
      <c r="K9" s="67">
        <v>437483.46215894102</v>
      </c>
      <c r="L9" s="135" t="s">
        <v>3885</v>
      </c>
      <c r="M9" s="68">
        <f>IFERROR(K9/$K$9,0)</f>
        <v>1</v>
      </c>
      <c r="N9" s="68">
        <f>K9/'סכום נכסי הקרן'!$C$41</f>
        <v>6.9813106608949465E-3</v>
      </c>
    </row>
    <row r="10" spans="1:14" s="4" customFormat="1" ht="20.25">
      <c r="A10" s="73" t="s">
        <v>193</v>
      </c>
      <c r="B10" s="135" t="s">
        <v>3885</v>
      </c>
      <c r="C10" s="135" t="s">
        <v>3885</v>
      </c>
      <c r="D10" s="135" t="s">
        <v>3885</v>
      </c>
      <c r="E10" s="135" t="s">
        <v>3885</v>
      </c>
      <c r="F10" s="135" t="s">
        <v>3885</v>
      </c>
      <c r="G10" s="135" t="s">
        <v>3885</v>
      </c>
      <c r="H10" s="135" t="s">
        <v>3885</v>
      </c>
      <c r="I10" s="135" t="s">
        <v>3885</v>
      </c>
      <c r="J10" s="135" t="s">
        <v>3885</v>
      </c>
      <c r="K10" s="67">
        <v>437483.46215894102</v>
      </c>
      <c r="L10" s="135" t="s">
        <v>3885</v>
      </c>
      <c r="M10" s="68">
        <f t="shared" ref="M10:M23" si="0">IFERROR(K10/$K$9,0)</f>
        <v>1</v>
      </c>
      <c r="N10" s="68">
        <f>K10/'סכום נכסי הקרן'!$C$41</f>
        <v>6.9813106608949465E-3</v>
      </c>
    </row>
    <row r="11" spans="1:14">
      <c r="A11" s="74" t="s">
        <v>56</v>
      </c>
      <c r="B11" s="134" t="s">
        <v>3885</v>
      </c>
      <c r="C11" s="134" t="s">
        <v>3885</v>
      </c>
      <c r="D11" s="134" t="s">
        <v>3885</v>
      </c>
      <c r="E11" s="134" t="s">
        <v>3885</v>
      </c>
      <c r="F11" s="134" t="s">
        <v>3885</v>
      </c>
      <c r="G11" s="134" t="s">
        <v>3885</v>
      </c>
      <c r="H11" s="134" t="s">
        <v>3885</v>
      </c>
      <c r="I11" s="134" t="s">
        <v>3885</v>
      </c>
      <c r="J11" s="134" t="s">
        <v>3885</v>
      </c>
      <c r="K11" s="64">
        <v>140726.413626831</v>
      </c>
      <c r="L11" s="134" t="s">
        <v>3885</v>
      </c>
      <c r="M11" s="65">
        <f t="shared" si="0"/>
        <v>0.32167253347671471</v>
      </c>
      <c r="N11" s="65">
        <f>K11/'סכום נכסי הקרן'!$C$41</f>
        <v>2.245695887278075E-3</v>
      </c>
    </row>
    <row r="12" spans="1:14">
      <c r="A12" s="61" t="s">
        <v>1753</v>
      </c>
      <c r="B12" s="58" t="s">
        <v>1754</v>
      </c>
      <c r="C12" s="70" t="s">
        <v>27</v>
      </c>
      <c r="D12" s="135" t="s">
        <v>3885</v>
      </c>
      <c r="E12" s="70" t="s">
        <v>1668</v>
      </c>
      <c r="F12" s="58" t="s">
        <v>792</v>
      </c>
      <c r="G12" s="58" t="s">
        <v>793</v>
      </c>
      <c r="H12" s="70" t="s">
        <v>138</v>
      </c>
      <c r="I12" s="67">
        <v>3438.768767</v>
      </c>
      <c r="J12" s="69">
        <v>109226.59639999999</v>
      </c>
      <c r="K12" s="67">
        <v>15067.770512948999</v>
      </c>
      <c r="L12" s="68">
        <v>1.1093222281648794E-2</v>
      </c>
      <c r="M12" s="68">
        <f t="shared" si="0"/>
        <v>3.4441920246746985E-2</v>
      </c>
      <c r="N12" s="68">
        <f>K12/'סכום נכסי הקרן'!$C$41</f>
        <v>2.4044974500030824E-4</v>
      </c>
    </row>
    <row r="13" spans="1:14">
      <c r="A13" s="61" t="s">
        <v>1755</v>
      </c>
      <c r="B13" s="58" t="s">
        <v>1756</v>
      </c>
      <c r="C13" s="70" t="s">
        <v>27</v>
      </c>
      <c r="D13" s="135" t="s">
        <v>3885</v>
      </c>
      <c r="E13" s="70" t="s">
        <v>1668</v>
      </c>
      <c r="F13" s="58" t="s">
        <v>805</v>
      </c>
      <c r="G13" s="58" t="s">
        <v>793</v>
      </c>
      <c r="H13" s="70" t="s">
        <v>136</v>
      </c>
      <c r="I13" s="67">
        <v>601.05479700000001</v>
      </c>
      <c r="J13" s="69">
        <v>1016194</v>
      </c>
      <c r="K13" s="67">
        <v>22153.281432989999</v>
      </c>
      <c r="L13" s="68">
        <v>4.1796998136206286E-3</v>
      </c>
      <c r="M13" s="68">
        <f t="shared" si="0"/>
        <v>5.0637986002180689E-2</v>
      </c>
      <c r="N13" s="68">
        <f>K13/'סכום נכסי הקרן'!$C$41</f>
        <v>3.5351951152327312E-4</v>
      </c>
    </row>
    <row r="14" spans="1:14">
      <c r="A14" s="61" t="s">
        <v>1757</v>
      </c>
      <c r="B14" s="58" t="s">
        <v>1758</v>
      </c>
      <c r="C14" s="70" t="s">
        <v>27</v>
      </c>
      <c r="D14" s="135" t="s">
        <v>3885</v>
      </c>
      <c r="E14" s="70" t="s">
        <v>1668</v>
      </c>
      <c r="F14" s="58" t="s">
        <v>1759</v>
      </c>
      <c r="G14" s="58" t="s">
        <v>793</v>
      </c>
      <c r="H14" s="70" t="s">
        <v>138</v>
      </c>
      <c r="I14" s="67">
        <v>2078.7768569999998</v>
      </c>
      <c r="J14" s="69">
        <v>244579</v>
      </c>
      <c r="K14" s="67">
        <v>20395.983910636998</v>
      </c>
      <c r="L14" s="68">
        <v>8.1872401019502019E-3</v>
      </c>
      <c r="M14" s="68">
        <f t="shared" si="0"/>
        <v>4.6621154111711277E-2</v>
      </c>
      <c r="N14" s="68">
        <f>K14/'סכום נכסי הקרן'!$C$41</f>
        <v>3.2547676022331621E-4</v>
      </c>
    </row>
    <row r="15" spans="1:14">
      <c r="A15" s="61" t="s">
        <v>1760</v>
      </c>
      <c r="B15" s="58" t="s">
        <v>1761</v>
      </c>
      <c r="C15" s="70" t="s">
        <v>27</v>
      </c>
      <c r="D15" s="135" t="s">
        <v>3885</v>
      </c>
      <c r="E15" s="70" t="s">
        <v>1668</v>
      </c>
      <c r="F15" s="58" t="s">
        <v>1762</v>
      </c>
      <c r="G15" s="58" t="s">
        <v>793</v>
      </c>
      <c r="H15" s="70" t="s">
        <v>136</v>
      </c>
      <c r="I15" s="67">
        <v>8106.4261450000004</v>
      </c>
      <c r="J15" s="69">
        <v>129297.8</v>
      </c>
      <c r="K15" s="67">
        <v>38016.147100670998</v>
      </c>
      <c r="L15" s="68">
        <v>1.4588800385607996E-2</v>
      </c>
      <c r="M15" s="68">
        <f t="shared" si="0"/>
        <v>8.6897335302835846E-2</v>
      </c>
      <c r="N15" s="68">
        <f>K15/'סכום נכסי הקרן'!$C$41</f>
        <v>6.0665729335305076E-4</v>
      </c>
    </row>
    <row r="16" spans="1:14">
      <c r="A16" s="61" t="s">
        <v>1763</v>
      </c>
      <c r="B16" s="58" t="s">
        <v>1764</v>
      </c>
      <c r="C16" s="70" t="s">
        <v>27</v>
      </c>
      <c r="D16" s="135" t="s">
        <v>3885</v>
      </c>
      <c r="E16" s="70" t="s">
        <v>1668</v>
      </c>
      <c r="F16" s="58" t="s">
        <v>1762</v>
      </c>
      <c r="G16" s="58" t="s">
        <v>793</v>
      </c>
      <c r="H16" s="70" t="s">
        <v>139</v>
      </c>
      <c r="I16" s="67">
        <v>1334122.6001309999</v>
      </c>
      <c r="J16" s="69">
        <v>129.5</v>
      </c>
      <c r="K16" s="67">
        <v>8168.4224404040006</v>
      </c>
      <c r="L16" s="68">
        <v>5.8822271106093588E-3</v>
      </c>
      <c r="M16" s="68">
        <f t="shared" si="0"/>
        <v>1.8671385656713925E-2</v>
      </c>
      <c r="N16" s="68">
        <f>K16/'סכום נכסי הקרן'!$C$41</f>
        <v>1.3035074373889791E-4</v>
      </c>
    </row>
    <row r="17" spans="1:14">
      <c r="A17" s="61" t="s">
        <v>1765</v>
      </c>
      <c r="B17" s="58" t="s">
        <v>1766</v>
      </c>
      <c r="C17" s="70" t="s">
        <v>27</v>
      </c>
      <c r="D17" s="135" t="s">
        <v>3885</v>
      </c>
      <c r="E17" s="70" t="s">
        <v>1668</v>
      </c>
      <c r="F17" s="58" t="s">
        <v>634</v>
      </c>
      <c r="G17" s="135" t="s">
        <v>3885</v>
      </c>
      <c r="H17" s="70" t="s">
        <v>139</v>
      </c>
      <c r="I17" s="67">
        <v>47922.605618000001</v>
      </c>
      <c r="J17" s="69">
        <v>16674.439999999999</v>
      </c>
      <c r="K17" s="67">
        <v>36924.808229180002</v>
      </c>
      <c r="L17" s="68">
        <v>6.3664709414274046E-2</v>
      </c>
      <c r="M17" s="68">
        <f t="shared" si="0"/>
        <v>8.4402752156525956E-2</v>
      </c>
      <c r="N17" s="68">
        <f>K17/'סכום נכסי הקרן'!$C$41</f>
        <v>5.8924183343922866E-4</v>
      </c>
    </row>
    <row r="18" spans="1:14">
      <c r="A18" s="137" t="s">
        <v>3885</v>
      </c>
      <c r="B18" s="135" t="s">
        <v>3885</v>
      </c>
      <c r="C18" s="135" t="s">
        <v>3885</v>
      </c>
      <c r="D18" s="135" t="s">
        <v>3885</v>
      </c>
      <c r="E18" s="135" t="s">
        <v>3885</v>
      </c>
      <c r="F18" s="135" t="s">
        <v>3885</v>
      </c>
      <c r="G18" s="135" t="s">
        <v>3885</v>
      </c>
      <c r="H18" s="135" t="s">
        <v>3885</v>
      </c>
      <c r="I18" s="135" t="s">
        <v>3885</v>
      </c>
      <c r="J18" s="135" t="s">
        <v>3885</v>
      </c>
      <c r="K18" s="135" t="s">
        <v>3885</v>
      </c>
      <c r="L18" s="135" t="s">
        <v>3885</v>
      </c>
      <c r="M18" s="135" t="s">
        <v>3885</v>
      </c>
      <c r="N18" s="135" t="s">
        <v>3885</v>
      </c>
    </row>
    <row r="19" spans="1:14">
      <c r="A19" s="74" t="s">
        <v>29</v>
      </c>
      <c r="B19" s="134" t="s">
        <v>3885</v>
      </c>
      <c r="C19" s="134" t="s">
        <v>3885</v>
      </c>
      <c r="D19" s="134" t="s">
        <v>3885</v>
      </c>
      <c r="E19" s="134" t="s">
        <v>3885</v>
      </c>
      <c r="F19" s="134" t="s">
        <v>3885</v>
      </c>
      <c r="G19" s="134" t="s">
        <v>3885</v>
      </c>
      <c r="H19" s="134" t="s">
        <v>3885</v>
      </c>
      <c r="I19" s="134" t="s">
        <v>3885</v>
      </c>
      <c r="J19" s="134" t="s">
        <v>3885</v>
      </c>
      <c r="K19" s="64">
        <v>296757.04853211006</v>
      </c>
      <c r="L19" s="134" t="s">
        <v>3885</v>
      </c>
      <c r="M19" s="65">
        <f t="shared" si="0"/>
        <v>0.67832746652328535</v>
      </c>
      <c r="N19" s="65">
        <f>K19/'סכום נכסי הקרן'!$C$41</f>
        <v>4.7356147736168728E-3</v>
      </c>
    </row>
    <row r="20" spans="1:14">
      <c r="A20" s="61" t="s">
        <v>1767</v>
      </c>
      <c r="B20" s="58" t="s">
        <v>1768</v>
      </c>
      <c r="C20" s="70" t="s">
        <v>27</v>
      </c>
      <c r="D20" s="135" t="s">
        <v>3885</v>
      </c>
      <c r="E20" s="70" t="s">
        <v>1642</v>
      </c>
      <c r="F20" s="58" t="s">
        <v>634</v>
      </c>
      <c r="G20" s="135" t="s">
        <v>3885</v>
      </c>
      <c r="H20" s="70" t="s">
        <v>136</v>
      </c>
      <c r="I20" s="67">
        <v>50566.395391999999</v>
      </c>
      <c r="J20" s="69">
        <v>22796</v>
      </c>
      <c r="K20" s="67">
        <v>41808.847894252998</v>
      </c>
      <c r="L20" s="68">
        <v>5.9315145115669604E-3</v>
      </c>
      <c r="M20" s="68">
        <f t="shared" si="0"/>
        <v>9.5566693396660393E-2</v>
      </c>
      <c r="N20" s="68">
        <f>K20/'סכום נכסי הקרן'!$C$41</f>
        <v>6.6718077543658394E-4</v>
      </c>
    </row>
    <row r="21" spans="1:14">
      <c r="A21" s="61" t="s">
        <v>1769</v>
      </c>
      <c r="B21" s="58" t="s">
        <v>1770</v>
      </c>
      <c r="C21" s="70" t="s">
        <v>27</v>
      </c>
      <c r="D21" s="135" t="s">
        <v>3885</v>
      </c>
      <c r="E21" s="70" t="s">
        <v>1642</v>
      </c>
      <c r="F21" s="58" t="s">
        <v>634</v>
      </c>
      <c r="G21" s="135" t="s">
        <v>3885</v>
      </c>
      <c r="H21" s="70" t="s">
        <v>136</v>
      </c>
      <c r="I21" s="67">
        <v>284266.82592600002</v>
      </c>
      <c r="J21" s="69">
        <v>4107</v>
      </c>
      <c r="K21" s="67">
        <v>42344.639386670002</v>
      </c>
      <c r="L21" s="68">
        <v>3.9354538022154245E-3</v>
      </c>
      <c r="M21" s="68">
        <f t="shared" si="0"/>
        <v>9.6791405960131763E-2</v>
      </c>
      <c r="N21" s="68">
        <f>K21/'סכום נכסי הקרן'!$C$41</f>
        <v>6.7573087431247857E-4</v>
      </c>
    </row>
    <row r="22" spans="1:14">
      <c r="A22" s="61" t="s">
        <v>1771</v>
      </c>
      <c r="B22" s="58" t="s">
        <v>1772</v>
      </c>
      <c r="C22" s="70" t="s">
        <v>27</v>
      </c>
      <c r="D22" s="135" t="s">
        <v>3885</v>
      </c>
      <c r="E22" s="70" t="s">
        <v>1642</v>
      </c>
      <c r="F22" s="58" t="s">
        <v>634</v>
      </c>
      <c r="G22" s="135" t="s">
        <v>3885</v>
      </c>
      <c r="H22" s="70" t="s">
        <v>136</v>
      </c>
      <c r="I22" s="67">
        <v>747812.88959999988</v>
      </c>
      <c r="J22" s="69">
        <v>1264.03</v>
      </c>
      <c r="K22" s="67">
        <v>34284.505007416999</v>
      </c>
      <c r="L22" s="68">
        <v>2.4446582805413468E-3</v>
      </c>
      <c r="M22" s="68">
        <f t="shared" si="0"/>
        <v>7.8367545228398103E-2</v>
      </c>
      <c r="N22" s="68">
        <f>K22/'סכום נכסי הקרן'!$C$41</f>
        <v>5.4710817897118263E-4</v>
      </c>
    </row>
    <row r="23" spans="1:14">
      <c r="A23" s="61" t="s">
        <v>1773</v>
      </c>
      <c r="B23" s="58" t="s">
        <v>1774</v>
      </c>
      <c r="C23" s="70" t="s">
        <v>129</v>
      </c>
      <c r="D23" s="135" t="s">
        <v>3885</v>
      </c>
      <c r="E23" s="70" t="s">
        <v>1642</v>
      </c>
      <c r="F23" s="58" t="s">
        <v>634</v>
      </c>
      <c r="G23" s="135" t="s">
        <v>3885</v>
      </c>
      <c r="H23" s="70" t="s">
        <v>136</v>
      </c>
      <c r="I23" s="67">
        <v>385726.69360100006</v>
      </c>
      <c r="J23" s="69">
        <v>12745.9</v>
      </c>
      <c r="K23" s="67">
        <v>178319.05624377</v>
      </c>
      <c r="L23" s="68">
        <v>4.2154905296192041E-3</v>
      </c>
      <c r="M23" s="68">
        <f t="shared" si="0"/>
        <v>0.40760182193809502</v>
      </c>
      <c r="N23" s="68">
        <f>K23/'סכום נכסי הקרן'!$C$41</f>
        <v>2.8455949448966266E-3</v>
      </c>
    </row>
    <row r="24" spans="1:14">
      <c r="A24" s="137" t="s">
        <v>3885</v>
      </c>
      <c r="B24" s="135" t="s">
        <v>3885</v>
      </c>
      <c r="C24" s="135" t="s">
        <v>3885</v>
      </c>
      <c r="D24" s="135" t="s">
        <v>3885</v>
      </c>
      <c r="E24" s="135" t="s">
        <v>3885</v>
      </c>
      <c r="F24" s="135" t="s">
        <v>3885</v>
      </c>
      <c r="G24" s="135" t="s">
        <v>3885</v>
      </c>
      <c r="H24" s="135" t="s">
        <v>3885</v>
      </c>
      <c r="I24" s="135" t="s">
        <v>3885</v>
      </c>
      <c r="J24" s="135" t="s">
        <v>3885</v>
      </c>
      <c r="K24" s="135" t="s">
        <v>3885</v>
      </c>
      <c r="L24" s="135" t="s">
        <v>3885</v>
      </c>
      <c r="M24" s="135" t="s">
        <v>3885</v>
      </c>
      <c r="N24" s="135" t="s">
        <v>3885</v>
      </c>
    </row>
    <row r="25" spans="1:14">
      <c r="A25" s="135" t="s">
        <v>3885</v>
      </c>
      <c r="B25" s="135" t="s">
        <v>3885</v>
      </c>
      <c r="C25" s="135" t="s">
        <v>3885</v>
      </c>
      <c r="D25" s="135" t="s">
        <v>3885</v>
      </c>
      <c r="E25" s="135" t="s">
        <v>3885</v>
      </c>
      <c r="F25" s="135" t="s">
        <v>3885</v>
      </c>
      <c r="G25" s="135" t="s">
        <v>3885</v>
      </c>
      <c r="H25" s="135" t="s">
        <v>3885</v>
      </c>
      <c r="I25" s="135" t="s">
        <v>3885</v>
      </c>
      <c r="J25" s="135" t="s">
        <v>3885</v>
      </c>
      <c r="K25" s="135" t="s">
        <v>3885</v>
      </c>
      <c r="L25" s="135" t="s">
        <v>3885</v>
      </c>
      <c r="M25" s="135" t="s">
        <v>3885</v>
      </c>
      <c r="N25" s="135" t="s">
        <v>3885</v>
      </c>
    </row>
    <row r="26" spans="1:14">
      <c r="A26" s="135" t="s">
        <v>3885</v>
      </c>
      <c r="B26" s="135" t="s">
        <v>3885</v>
      </c>
      <c r="C26" s="135" t="s">
        <v>3885</v>
      </c>
      <c r="D26" s="135" t="s">
        <v>3885</v>
      </c>
      <c r="E26" s="135" t="s">
        <v>3885</v>
      </c>
      <c r="F26" s="135" t="s">
        <v>3885</v>
      </c>
      <c r="G26" s="135" t="s">
        <v>3885</v>
      </c>
      <c r="H26" s="135" t="s">
        <v>3885</v>
      </c>
      <c r="I26" s="135" t="s">
        <v>3885</v>
      </c>
      <c r="J26" s="135" t="s">
        <v>3885</v>
      </c>
      <c r="K26" s="135" t="s">
        <v>3885</v>
      </c>
      <c r="L26" s="135" t="s">
        <v>3885</v>
      </c>
      <c r="M26" s="135" t="s">
        <v>3885</v>
      </c>
      <c r="N26" s="135" t="s">
        <v>3885</v>
      </c>
    </row>
    <row r="27" spans="1:14">
      <c r="A27" s="101" t="s">
        <v>217</v>
      </c>
      <c r="B27" s="135" t="s">
        <v>3885</v>
      </c>
      <c r="C27" s="135" t="s">
        <v>3885</v>
      </c>
      <c r="D27" s="135" t="s">
        <v>3885</v>
      </c>
      <c r="E27" s="135" t="s">
        <v>3885</v>
      </c>
      <c r="F27" s="135" t="s">
        <v>3885</v>
      </c>
      <c r="G27" s="135" t="s">
        <v>3885</v>
      </c>
      <c r="H27" s="135" t="s">
        <v>3885</v>
      </c>
      <c r="I27" s="135" t="s">
        <v>3885</v>
      </c>
      <c r="J27" s="135" t="s">
        <v>3885</v>
      </c>
      <c r="K27" s="135" t="s">
        <v>3885</v>
      </c>
      <c r="L27" s="135" t="s">
        <v>3885</v>
      </c>
      <c r="M27" s="135" t="s">
        <v>3885</v>
      </c>
      <c r="N27" s="135" t="s">
        <v>3885</v>
      </c>
    </row>
    <row r="28" spans="1:14">
      <c r="A28" s="101" t="s">
        <v>117</v>
      </c>
      <c r="B28" s="135" t="s">
        <v>3885</v>
      </c>
      <c r="C28" s="135" t="s">
        <v>3885</v>
      </c>
      <c r="D28" s="135" t="s">
        <v>3885</v>
      </c>
      <c r="E28" s="135" t="s">
        <v>3885</v>
      </c>
      <c r="F28" s="135" t="s">
        <v>3885</v>
      </c>
      <c r="G28" s="135" t="s">
        <v>3885</v>
      </c>
      <c r="H28" s="135" t="s">
        <v>3885</v>
      </c>
      <c r="I28" s="135" t="s">
        <v>3885</v>
      </c>
      <c r="J28" s="135" t="s">
        <v>3885</v>
      </c>
      <c r="K28" s="135" t="s">
        <v>3885</v>
      </c>
      <c r="L28" s="135" t="s">
        <v>3885</v>
      </c>
      <c r="M28" s="135" t="s">
        <v>3885</v>
      </c>
      <c r="N28" s="135" t="s">
        <v>3885</v>
      </c>
    </row>
    <row r="29" spans="1:14">
      <c r="A29" s="101" t="s">
        <v>200</v>
      </c>
      <c r="B29" s="135" t="s">
        <v>3885</v>
      </c>
      <c r="C29" s="135" t="s">
        <v>3885</v>
      </c>
      <c r="D29" s="135" t="s">
        <v>3885</v>
      </c>
      <c r="E29" s="135" t="s">
        <v>3885</v>
      </c>
      <c r="F29" s="135" t="s">
        <v>3885</v>
      </c>
      <c r="G29" s="135" t="s">
        <v>3885</v>
      </c>
      <c r="H29" s="135" t="s">
        <v>3885</v>
      </c>
      <c r="I29" s="135" t="s">
        <v>3885</v>
      </c>
      <c r="J29" s="135" t="s">
        <v>3885</v>
      </c>
      <c r="K29" s="135" t="s">
        <v>3885</v>
      </c>
      <c r="L29" s="135" t="s">
        <v>3885</v>
      </c>
      <c r="M29" s="135" t="s">
        <v>3885</v>
      </c>
      <c r="N29" s="135" t="s">
        <v>3885</v>
      </c>
    </row>
    <row r="30" spans="1:14">
      <c r="A30" s="101" t="s">
        <v>208</v>
      </c>
      <c r="B30" s="135" t="s">
        <v>3885</v>
      </c>
      <c r="C30" s="135" t="s">
        <v>3885</v>
      </c>
      <c r="D30" s="135" t="s">
        <v>3885</v>
      </c>
      <c r="E30" s="135" t="s">
        <v>3885</v>
      </c>
      <c r="F30" s="135" t="s">
        <v>3885</v>
      </c>
      <c r="G30" s="135" t="s">
        <v>3885</v>
      </c>
      <c r="H30" s="135" t="s">
        <v>3885</v>
      </c>
      <c r="I30" s="135" t="s">
        <v>3885</v>
      </c>
      <c r="J30" s="135" t="s">
        <v>3885</v>
      </c>
      <c r="K30" s="135" t="s">
        <v>3885</v>
      </c>
      <c r="L30" s="135" t="s">
        <v>3885</v>
      </c>
      <c r="M30" s="135" t="s">
        <v>3885</v>
      </c>
      <c r="N30" s="135" t="s">
        <v>3885</v>
      </c>
    </row>
    <row r="31" spans="1:14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14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1:14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4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59" spans="1:14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1:14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1:14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1:14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4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14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1:14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14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4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1:14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1:14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1:14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1:14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14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1:14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1:14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</row>
    <row r="86" spans="1:14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</row>
    <row r="87" spans="1:14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1:14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1:14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1:14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</row>
    <row r="91" spans="1:14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</row>
    <row r="92" spans="1:14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1:14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</row>
    <row r="94" spans="1:14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</row>
    <row r="95" spans="1:14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</row>
    <row r="96" spans="1:14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1:14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1:14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1:14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1:14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</row>
    <row r="101" spans="1:14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</row>
    <row r="102" spans="1:14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</row>
    <row r="103" spans="1:14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1:14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</row>
    <row r="105" spans="1:14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</row>
    <row r="106" spans="1:14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</row>
    <row r="107" spans="1:14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</row>
    <row r="108" spans="1:14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</row>
    <row r="109" spans="1:14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</row>
    <row r="110" spans="1:14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</row>
    <row r="111" spans="1:14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</row>
    <row r="112" spans="1:14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</row>
    <row r="113" spans="1:14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</row>
    <row r="114" spans="1:14" hidden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</row>
    <row r="115" spans="1:14" hidden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</row>
    <row r="116" spans="1:14" hidden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</row>
    <row r="117" spans="1:14" hidden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</row>
    <row r="118" spans="1:14" hidden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</row>
    <row r="119" spans="1:14" hidden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</row>
    <row r="120" spans="1:14" hidden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</row>
    <row r="121" spans="1:14" hidden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</row>
    <row r="122" spans="1:14" hidden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</row>
    <row r="123" spans="1:14" hidden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28:A35 A1:A26 A37:A1048576 B5:B1048576 C1:AY1048576 BA1:XFD1048576 AZ1:AZ9999 AZ10001:AZ1048576" xr:uid="{00000000-0002-0000-07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48.425781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150</v>
      </c>
      <c r="B1" s="36" t="s" vm="1">
        <v>225</v>
      </c>
    </row>
    <row r="2" spans="1:11">
      <c r="A2" s="36" t="s">
        <v>149</v>
      </c>
      <c r="B2" s="36" t="s">
        <v>226</v>
      </c>
    </row>
    <row r="3" spans="1:11">
      <c r="A3" s="36" t="s">
        <v>151</v>
      </c>
      <c r="B3" s="36" t="s">
        <v>227</v>
      </c>
    </row>
    <row r="4" spans="1:11">
      <c r="A4" s="36" t="s">
        <v>152</v>
      </c>
      <c r="B4" s="36">
        <v>2102</v>
      </c>
    </row>
    <row r="5" spans="1:11" ht="18.75">
      <c r="A5" s="169" t="s">
        <v>99</v>
      </c>
      <c r="B5" s="170"/>
      <c r="C5" s="170"/>
      <c r="D5" s="170"/>
      <c r="E5" s="170"/>
      <c r="F5" s="170"/>
      <c r="G5" s="170"/>
      <c r="H5" s="170"/>
      <c r="I5" s="170"/>
      <c r="J5" s="170"/>
      <c r="K5" s="171"/>
    </row>
    <row r="6" spans="1:11" s="3" customFormat="1">
      <c r="A6" s="17" t="s">
        <v>121</v>
      </c>
      <c r="B6" s="25" t="s">
        <v>48</v>
      </c>
      <c r="C6" s="25" t="s">
        <v>124</v>
      </c>
      <c r="D6" s="25" t="s">
        <v>70</v>
      </c>
      <c r="E6" s="25" t="s">
        <v>108</v>
      </c>
      <c r="F6" s="25" t="s">
        <v>202</v>
      </c>
      <c r="G6" s="25" t="s">
        <v>201</v>
      </c>
      <c r="H6" s="25" t="s">
        <v>66</v>
      </c>
      <c r="I6" s="25" t="s">
        <v>63</v>
      </c>
      <c r="J6" s="25" t="s">
        <v>153</v>
      </c>
      <c r="K6" s="52" t="s">
        <v>155</v>
      </c>
    </row>
    <row r="7" spans="1:11" s="3" customFormat="1">
      <c r="A7" s="130" t="s">
        <v>3885</v>
      </c>
      <c r="B7" s="131" t="s">
        <v>3885</v>
      </c>
      <c r="C7" s="131" t="s">
        <v>3885</v>
      </c>
      <c r="D7" s="131" t="s">
        <v>3885</v>
      </c>
      <c r="E7" s="131" t="s">
        <v>3885</v>
      </c>
      <c r="F7" s="12" t="s">
        <v>209</v>
      </c>
      <c r="G7" s="131" t="s">
        <v>3885</v>
      </c>
      <c r="H7" s="12" t="s">
        <v>205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32" t="s">
        <v>3885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8" t="s">
        <v>52</v>
      </c>
      <c r="B9" s="135" t="s">
        <v>3885</v>
      </c>
      <c r="C9" s="135" t="s">
        <v>3885</v>
      </c>
      <c r="D9" s="135" t="s">
        <v>3885</v>
      </c>
      <c r="E9" s="135" t="s">
        <v>3885</v>
      </c>
      <c r="F9" s="135" t="s">
        <v>3885</v>
      </c>
      <c r="G9" s="135" t="s">
        <v>3885</v>
      </c>
      <c r="H9" s="67">
        <v>1185.302582153</v>
      </c>
      <c r="I9" s="135" t="s">
        <v>3885</v>
      </c>
      <c r="J9" s="68">
        <f>IFERROR(H9/$H$9,0)</f>
        <v>1</v>
      </c>
      <c r="K9" s="68">
        <f>H9/'סכום נכסי הקרן'!$C$41</f>
        <v>1.8914921977472807E-5</v>
      </c>
    </row>
    <row r="10" spans="1:11" s="4" customFormat="1" ht="20.25">
      <c r="A10" s="73" t="s">
        <v>25</v>
      </c>
      <c r="B10" s="135" t="s">
        <v>3885</v>
      </c>
      <c r="C10" s="135" t="s">
        <v>3885</v>
      </c>
      <c r="D10" s="135" t="s">
        <v>3885</v>
      </c>
      <c r="E10" s="135" t="s">
        <v>3885</v>
      </c>
      <c r="F10" s="135" t="s">
        <v>3885</v>
      </c>
      <c r="G10" s="135" t="s">
        <v>3885</v>
      </c>
      <c r="H10" s="67">
        <v>1158.7122809130001</v>
      </c>
      <c r="I10" s="135" t="s">
        <v>3885</v>
      </c>
      <c r="J10" s="68">
        <f t="shared" ref="J10:J20" si="0">IFERROR(H10/$H$9,0)</f>
        <v>0.97756665543434407</v>
      </c>
      <c r="K10" s="68">
        <f>H10/'סכום נכסי הקרן'!$C$41</f>
        <v>1.8490597015319662E-5</v>
      </c>
    </row>
    <row r="11" spans="1:11">
      <c r="A11" s="74" t="s">
        <v>1775</v>
      </c>
      <c r="B11" s="134" t="s">
        <v>3885</v>
      </c>
      <c r="C11" s="134" t="s">
        <v>3885</v>
      </c>
      <c r="D11" s="134" t="s">
        <v>3885</v>
      </c>
      <c r="E11" s="134" t="s">
        <v>3885</v>
      </c>
      <c r="F11" s="134" t="s">
        <v>3885</v>
      </c>
      <c r="G11" s="134" t="s">
        <v>3885</v>
      </c>
      <c r="H11" s="64">
        <v>1158.7122809130001</v>
      </c>
      <c r="I11" s="134" t="s">
        <v>3885</v>
      </c>
      <c r="J11" s="65">
        <f t="shared" si="0"/>
        <v>0.97756665543434407</v>
      </c>
      <c r="K11" s="65">
        <f>H11/'סכום נכסי הקרן'!$C$41</f>
        <v>1.8490597015319662E-5</v>
      </c>
    </row>
    <row r="12" spans="1:11">
      <c r="A12" s="61" t="s">
        <v>1776</v>
      </c>
      <c r="B12" s="58" t="s">
        <v>1777</v>
      </c>
      <c r="C12" s="70" t="s">
        <v>125</v>
      </c>
      <c r="D12" s="70" t="s">
        <v>1365</v>
      </c>
      <c r="E12" s="70" t="s">
        <v>137</v>
      </c>
      <c r="F12" s="67">
        <v>166980.13962999999</v>
      </c>
      <c r="G12" s="69">
        <v>90</v>
      </c>
      <c r="H12" s="67">
        <v>150.28212566699997</v>
      </c>
      <c r="I12" s="68">
        <v>5.0600042312121209E-2</v>
      </c>
      <c r="J12" s="68">
        <f t="shared" si="0"/>
        <v>0.12678798471359562</v>
      </c>
      <c r="K12" s="68">
        <f>H12/'סכום נכסי הקרן'!$C$41</f>
        <v>2.3981848385386761E-6</v>
      </c>
    </row>
    <row r="13" spans="1:11">
      <c r="A13" s="61" t="s">
        <v>1778</v>
      </c>
      <c r="B13" s="58" t="s">
        <v>1779</v>
      </c>
      <c r="C13" s="70" t="s">
        <v>125</v>
      </c>
      <c r="D13" s="70" t="s">
        <v>321</v>
      </c>
      <c r="E13" s="70" t="s">
        <v>137</v>
      </c>
      <c r="F13" s="67">
        <v>3689114.6550139999</v>
      </c>
      <c r="G13" s="69">
        <v>17.3</v>
      </c>
      <c r="H13" s="67">
        <v>638.216835317</v>
      </c>
      <c r="I13" s="68">
        <v>4.2247688760379792E-2</v>
      </c>
      <c r="J13" s="68">
        <f t="shared" si="0"/>
        <v>0.53844212011901138</v>
      </c>
      <c r="K13" s="68">
        <f>H13/'סכום נכסי הקרן'!$C$41</f>
        <v>1.0184590691436142E-5</v>
      </c>
    </row>
    <row r="14" spans="1:11">
      <c r="A14" s="61" t="s">
        <v>1780</v>
      </c>
      <c r="B14" s="58" t="s">
        <v>1781</v>
      </c>
      <c r="C14" s="70" t="s">
        <v>125</v>
      </c>
      <c r="D14" s="70" t="s">
        <v>162</v>
      </c>
      <c r="E14" s="70" t="s">
        <v>137</v>
      </c>
      <c r="F14" s="67">
        <v>990665.75377499999</v>
      </c>
      <c r="G14" s="69">
        <v>12.9</v>
      </c>
      <c r="H14" s="67">
        <v>127.795882237</v>
      </c>
      <c r="I14" s="68">
        <v>6.6064872504125946E-2</v>
      </c>
      <c r="J14" s="68">
        <f t="shared" si="0"/>
        <v>0.10781709595609738</v>
      </c>
      <c r="K14" s="68">
        <f>H14/'סכום נכסי הקרן'!$C$41</f>
        <v>2.0393519578472811E-6</v>
      </c>
    </row>
    <row r="15" spans="1:11">
      <c r="A15" s="61" t="s">
        <v>1782</v>
      </c>
      <c r="B15" s="58" t="s">
        <v>1783</v>
      </c>
      <c r="C15" s="70" t="s">
        <v>125</v>
      </c>
      <c r="D15" s="70" t="s">
        <v>321</v>
      </c>
      <c r="E15" s="70" t="s">
        <v>137</v>
      </c>
      <c r="F15" s="67">
        <v>717211.35117000004</v>
      </c>
      <c r="G15" s="69">
        <v>33.799999999999997</v>
      </c>
      <c r="H15" s="67">
        <v>242.41743769199999</v>
      </c>
      <c r="I15" s="68">
        <v>4.3593954101131149E-2</v>
      </c>
      <c r="J15" s="68">
        <f t="shared" si="0"/>
        <v>0.20451945464563961</v>
      </c>
      <c r="K15" s="68">
        <f>H15/'סכום נכסי הקרן'!$C$41</f>
        <v>3.868469527497562E-6</v>
      </c>
    </row>
    <row r="16" spans="1:11">
      <c r="A16" s="137" t="s">
        <v>3885</v>
      </c>
      <c r="B16" s="135" t="s">
        <v>3885</v>
      </c>
      <c r="C16" s="135" t="s">
        <v>3885</v>
      </c>
      <c r="D16" s="135" t="s">
        <v>3885</v>
      </c>
      <c r="E16" s="135" t="s">
        <v>3885</v>
      </c>
      <c r="F16" s="135" t="s">
        <v>3885</v>
      </c>
      <c r="G16" s="135" t="s">
        <v>3885</v>
      </c>
      <c r="H16" s="135" t="s">
        <v>3885</v>
      </c>
      <c r="I16" s="135" t="s">
        <v>3885</v>
      </c>
      <c r="J16" s="135" t="s">
        <v>3885</v>
      </c>
      <c r="K16" s="135" t="s">
        <v>3885</v>
      </c>
    </row>
    <row r="17" spans="1:11">
      <c r="A17" s="73" t="s">
        <v>43</v>
      </c>
      <c r="B17" s="135" t="s">
        <v>3885</v>
      </c>
      <c r="C17" s="135" t="s">
        <v>3885</v>
      </c>
      <c r="D17" s="135" t="s">
        <v>3885</v>
      </c>
      <c r="E17" s="135" t="s">
        <v>3885</v>
      </c>
      <c r="F17" s="135" t="s">
        <v>3885</v>
      </c>
      <c r="G17" s="135" t="s">
        <v>3885</v>
      </c>
      <c r="H17" s="67">
        <v>26.590301239999999</v>
      </c>
      <c r="I17" s="135" t="s">
        <v>3885</v>
      </c>
      <c r="J17" s="68">
        <f t="shared" si="0"/>
        <v>2.2433344565655974E-2</v>
      </c>
      <c r="K17" s="68">
        <f>H17/'סכום נכסי הקרן'!$C$41</f>
        <v>4.2432496215314645E-7</v>
      </c>
    </row>
    <row r="18" spans="1:11">
      <c r="A18" s="74" t="s">
        <v>1784</v>
      </c>
      <c r="B18" s="134" t="s">
        <v>3885</v>
      </c>
      <c r="C18" s="134" t="s">
        <v>3885</v>
      </c>
      <c r="D18" s="134" t="s">
        <v>3885</v>
      </c>
      <c r="E18" s="134" t="s">
        <v>3885</v>
      </c>
      <c r="F18" s="134" t="s">
        <v>3885</v>
      </c>
      <c r="G18" s="134" t="s">
        <v>3885</v>
      </c>
      <c r="H18" s="64">
        <v>26.590301239999999</v>
      </c>
      <c r="I18" s="134" t="s">
        <v>3885</v>
      </c>
      <c r="J18" s="65">
        <f t="shared" si="0"/>
        <v>2.2433344565655974E-2</v>
      </c>
      <c r="K18" s="65">
        <f>H18/'סכום נכסי הקרן'!$C$41</f>
        <v>4.2432496215314645E-7</v>
      </c>
    </row>
    <row r="19" spans="1:11">
      <c r="A19" s="61" t="s">
        <v>1785</v>
      </c>
      <c r="B19" s="58" t="s">
        <v>1786</v>
      </c>
      <c r="C19" s="70" t="s">
        <v>1475</v>
      </c>
      <c r="D19" s="70" t="s">
        <v>3594</v>
      </c>
      <c r="E19" s="70" t="s">
        <v>136</v>
      </c>
      <c r="F19" s="67">
        <v>149534.4534</v>
      </c>
      <c r="G19" s="69">
        <v>4.1100000000000003</v>
      </c>
      <c r="H19" s="67">
        <v>22.291056107999999</v>
      </c>
      <c r="I19" s="68">
        <v>4.4770794431137724E-3</v>
      </c>
      <c r="J19" s="68">
        <f t="shared" si="0"/>
        <v>1.8806215766028464E-2</v>
      </c>
      <c r="K19" s="68">
        <f>H19/'סכום נכסי הקרן'!$C$41</f>
        <v>3.5571810390594744E-7</v>
      </c>
    </row>
    <row r="20" spans="1:11">
      <c r="A20" s="61" t="s">
        <v>1787</v>
      </c>
      <c r="B20" s="58" t="s">
        <v>1788</v>
      </c>
      <c r="C20" s="70" t="s">
        <v>1497</v>
      </c>
      <c r="D20" s="70" t="s">
        <v>938</v>
      </c>
      <c r="E20" s="70" t="s">
        <v>136</v>
      </c>
      <c r="F20" s="67">
        <v>39511.488621999997</v>
      </c>
      <c r="G20" s="69">
        <v>3</v>
      </c>
      <c r="H20" s="67">
        <v>4.2992451320000002</v>
      </c>
      <c r="I20" s="68">
        <v>1.5617189178656126E-3</v>
      </c>
      <c r="J20" s="68">
        <f t="shared" si="0"/>
        <v>3.6271287996275112E-3</v>
      </c>
      <c r="K20" s="68">
        <f>H20/'סכום נכסי הקרן'!$C$41</f>
        <v>6.8606858247198983E-8</v>
      </c>
    </row>
    <row r="21" spans="1:11">
      <c r="A21" s="137" t="s">
        <v>3885</v>
      </c>
      <c r="B21" s="135" t="s">
        <v>3885</v>
      </c>
      <c r="C21" s="135" t="s">
        <v>3885</v>
      </c>
      <c r="D21" s="135" t="s">
        <v>3885</v>
      </c>
      <c r="E21" s="135" t="s">
        <v>3885</v>
      </c>
      <c r="F21" s="135" t="s">
        <v>3885</v>
      </c>
      <c r="G21" s="135" t="s">
        <v>3885</v>
      </c>
      <c r="H21" s="135" t="s">
        <v>3885</v>
      </c>
      <c r="I21" s="135" t="s">
        <v>3885</v>
      </c>
      <c r="J21" s="135" t="s">
        <v>3885</v>
      </c>
      <c r="K21" s="135" t="s">
        <v>3885</v>
      </c>
    </row>
    <row r="22" spans="1:11">
      <c r="A22" s="135" t="s">
        <v>3885</v>
      </c>
      <c r="B22" s="135" t="s">
        <v>3885</v>
      </c>
      <c r="C22" s="135" t="s">
        <v>3885</v>
      </c>
      <c r="D22" s="135" t="s">
        <v>3885</v>
      </c>
      <c r="E22" s="135" t="s">
        <v>3885</v>
      </c>
      <c r="F22" s="135" t="s">
        <v>3885</v>
      </c>
      <c r="G22" s="135" t="s">
        <v>3885</v>
      </c>
      <c r="H22" s="135" t="s">
        <v>3885</v>
      </c>
      <c r="I22" s="135" t="s">
        <v>3885</v>
      </c>
      <c r="J22" s="135" t="s">
        <v>3885</v>
      </c>
      <c r="K22" s="135" t="s">
        <v>3885</v>
      </c>
    </row>
    <row r="23" spans="1:11">
      <c r="A23" s="135" t="s">
        <v>3885</v>
      </c>
      <c r="B23" s="135" t="s">
        <v>3885</v>
      </c>
      <c r="C23" s="135" t="s">
        <v>3885</v>
      </c>
      <c r="D23" s="135" t="s">
        <v>3885</v>
      </c>
      <c r="E23" s="135" t="s">
        <v>3885</v>
      </c>
      <c r="F23" s="135" t="s">
        <v>3885</v>
      </c>
      <c r="G23" s="135" t="s">
        <v>3885</v>
      </c>
      <c r="H23" s="135" t="s">
        <v>3885</v>
      </c>
      <c r="I23" s="135" t="s">
        <v>3885</v>
      </c>
      <c r="J23" s="135" t="s">
        <v>3885</v>
      </c>
      <c r="K23" s="135" t="s">
        <v>3885</v>
      </c>
    </row>
    <row r="24" spans="1:11">
      <c r="A24" s="101" t="s">
        <v>217</v>
      </c>
      <c r="B24" s="135" t="s">
        <v>3885</v>
      </c>
      <c r="C24" s="135" t="s">
        <v>3885</v>
      </c>
      <c r="D24" s="135" t="s">
        <v>3885</v>
      </c>
      <c r="E24" s="135" t="s">
        <v>3885</v>
      </c>
      <c r="F24" s="135" t="s">
        <v>3885</v>
      </c>
      <c r="G24" s="135" t="s">
        <v>3885</v>
      </c>
      <c r="H24" s="135" t="s">
        <v>3885</v>
      </c>
      <c r="I24" s="135" t="s">
        <v>3885</v>
      </c>
      <c r="J24" s="135" t="s">
        <v>3885</v>
      </c>
      <c r="K24" s="135" t="s">
        <v>3885</v>
      </c>
    </row>
    <row r="25" spans="1:11">
      <c r="A25" s="101" t="s">
        <v>117</v>
      </c>
      <c r="B25" s="135" t="s">
        <v>3885</v>
      </c>
      <c r="C25" s="135" t="s">
        <v>3885</v>
      </c>
      <c r="D25" s="135" t="s">
        <v>3885</v>
      </c>
      <c r="E25" s="135" t="s">
        <v>3885</v>
      </c>
      <c r="F25" s="135" t="s">
        <v>3885</v>
      </c>
      <c r="G25" s="135" t="s">
        <v>3885</v>
      </c>
      <c r="H25" s="135" t="s">
        <v>3885</v>
      </c>
      <c r="I25" s="135" t="s">
        <v>3885</v>
      </c>
      <c r="J25" s="135" t="s">
        <v>3885</v>
      </c>
      <c r="K25" s="135" t="s">
        <v>3885</v>
      </c>
    </row>
    <row r="26" spans="1:11">
      <c r="A26" s="101" t="s">
        <v>200</v>
      </c>
      <c r="B26" s="135" t="s">
        <v>3885</v>
      </c>
      <c r="C26" s="135" t="s">
        <v>3885</v>
      </c>
      <c r="D26" s="135" t="s">
        <v>3885</v>
      </c>
      <c r="E26" s="135" t="s">
        <v>3885</v>
      </c>
      <c r="F26" s="135" t="s">
        <v>3885</v>
      </c>
      <c r="G26" s="135" t="s">
        <v>3885</v>
      </c>
      <c r="H26" s="135" t="s">
        <v>3885</v>
      </c>
      <c r="I26" s="135" t="s">
        <v>3885</v>
      </c>
      <c r="J26" s="135" t="s">
        <v>3885</v>
      </c>
      <c r="K26" s="135" t="s">
        <v>3885</v>
      </c>
    </row>
    <row r="27" spans="1:11">
      <c r="A27" s="101" t="s">
        <v>208</v>
      </c>
      <c r="B27" s="135" t="s">
        <v>3885</v>
      </c>
      <c r="C27" s="135" t="s">
        <v>3885</v>
      </c>
      <c r="D27" s="135" t="s">
        <v>3885</v>
      </c>
      <c r="E27" s="135" t="s">
        <v>3885</v>
      </c>
      <c r="F27" s="135" t="s">
        <v>3885</v>
      </c>
      <c r="G27" s="135" t="s">
        <v>3885</v>
      </c>
      <c r="H27" s="135" t="s">
        <v>3885</v>
      </c>
      <c r="I27" s="135" t="s">
        <v>3885</v>
      </c>
      <c r="J27" s="135" t="s">
        <v>3885</v>
      </c>
      <c r="K27" s="135" t="s">
        <v>3885</v>
      </c>
    </row>
    <row r="28" spans="1:11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1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1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spans="1:11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spans="1:11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11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1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</row>
    <row r="59" spans="1:11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0" spans="1:11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spans="1:11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spans="1:11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</row>
    <row r="64" spans="1:11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</row>
    <row r="65" spans="1:11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</row>
    <row r="66" spans="1:11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</row>
    <row r="68" spans="1:11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</row>
    <row r="69" spans="1:11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</row>
    <row r="70" spans="1:11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</row>
    <row r="71" spans="1:11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</row>
    <row r="72" spans="1:11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</row>
    <row r="73" spans="1:11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</row>
    <row r="74" spans="1:11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</row>
    <row r="75" spans="1:11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</row>
    <row r="76" spans="1:11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</row>
    <row r="77" spans="1:11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</row>
    <row r="78" spans="1:11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</row>
    <row r="79" spans="1:11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</row>
    <row r="80" spans="1:11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</row>
    <row r="81" spans="1:11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</row>
    <row r="82" spans="1:11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</row>
    <row r="83" spans="1:11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</row>
    <row r="84" spans="1:11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</row>
    <row r="85" spans="1:11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</row>
    <row r="86" spans="1:11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</row>
    <row r="87" spans="1:11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</row>
    <row r="88" spans="1:11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</row>
    <row r="89" spans="1:11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</row>
    <row r="90" spans="1:11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</row>
    <row r="91" spans="1:11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</row>
    <row r="92" spans="1:11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</row>
    <row r="93" spans="1:11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</row>
    <row r="94" spans="1:11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</row>
    <row r="95" spans="1:11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  <row r="107" spans="1:11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</row>
    <row r="108" spans="1:11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</row>
    <row r="109" spans="1:11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</row>
    <row r="110" spans="1:11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</row>
    <row r="111" spans="1:11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</row>
    <row r="112" spans="1:11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</row>
    <row r="113" spans="1:11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</row>
    <row r="114" spans="1:11" hidden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</row>
    <row r="115" spans="1:11" hidden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</row>
    <row r="116" spans="1:11" hidden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</row>
    <row r="117" spans="1:11" hidden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</row>
    <row r="118" spans="1:11" hidden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</row>
    <row r="119" spans="1:11" hidden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</row>
    <row r="120" spans="1:11" hidden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9:A23 A1:A17 A25:A1048576 B5:B1048576 C1:AY1048576 BA1:XFD1048576 AZ1:AZ9999 AZ10001:AZ1048576" xr:uid="{00000000-0002-0000-08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48.425781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150</v>
      </c>
      <c r="B1" s="36" t="s" vm="1">
        <v>225</v>
      </c>
    </row>
    <row r="2" spans="1:12">
      <c r="A2" s="36" t="s">
        <v>149</v>
      </c>
      <c r="B2" s="36" t="s">
        <v>226</v>
      </c>
    </row>
    <row r="3" spans="1:12">
      <c r="A3" s="36" t="s">
        <v>151</v>
      </c>
      <c r="B3" s="36" t="s">
        <v>227</v>
      </c>
    </row>
    <row r="4" spans="1:12">
      <c r="A4" s="36" t="s">
        <v>152</v>
      </c>
      <c r="B4" s="36">
        <v>2102</v>
      </c>
    </row>
    <row r="5" spans="1:12" ht="18.75">
      <c r="A5" s="166" t="s">
        <v>100</v>
      </c>
      <c r="B5" s="167"/>
      <c r="C5" s="167"/>
      <c r="D5" s="167"/>
      <c r="E5" s="167"/>
      <c r="F5" s="167"/>
      <c r="G5" s="167"/>
      <c r="H5" s="167"/>
      <c r="I5" s="167"/>
      <c r="J5" s="167"/>
      <c r="K5" s="168"/>
      <c r="L5" s="3"/>
    </row>
    <row r="6" spans="1:12" s="3" customFormat="1">
      <c r="A6" s="37" t="s">
        <v>121</v>
      </c>
      <c r="B6" s="38" t="s">
        <v>48</v>
      </c>
      <c r="C6" s="38" t="s">
        <v>124</v>
      </c>
      <c r="D6" s="38" t="s">
        <v>70</v>
      </c>
      <c r="E6" s="38" t="s">
        <v>108</v>
      </c>
      <c r="F6" s="38" t="s">
        <v>202</v>
      </c>
      <c r="G6" s="38" t="s">
        <v>201</v>
      </c>
      <c r="H6" s="38" t="s">
        <v>66</v>
      </c>
      <c r="I6" s="38" t="s">
        <v>63</v>
      </c>
      <c r="J6" s="38" t="s">
        <v>153</v>
      </c>
      <c r="K6" s="40" t="s">
        <v>155</v>
      </c>
    </row>
    <row r="7" spans="1:12" s="3" customFormat="1">
      <c r="A7" s="130" t="s">
        <v>3885</v>
      </c>
      <c r="B7" s="149" t="s">
        <v>3885</v>
      </c>
      <c r="C7" s="149" t="s">
        <v>3885</v>
      </c>
      <c r="D7" s="149" t="s">
        <v>3885</v>
      </c>
      <c r="E7" s="149" t="s">
        <v>3885</v>
      </c>
      <c r="F7" s="12" t="s">
        <v>209</v>
      </c>
      <c r="G7" s="131" t="s">
        <v>3885</v>
      </c>
      <c r="H7" s="12" t="s">
        <v>205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32" t="s">
        <v>3885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56" t="s">
        <v>54</v>
      </c>
      <c r="B9" s="134" t="s">
        <v>3885</v>
      </c>
      <c r="C9" s="134" t="s">
        <v>3885</v>
      </c>
      <c r="D9" s="134" t="s">
        <v>3885</v>
      </c>
      <c r="E9" s="134" t="s">
        <v>3885</v>
      </c>
      <c r="F9" s="134" t="s">
        <v>3885</v>
      </c>
      <c r="G9" s="134" t="s">
        <v>3885</v>
      </c>
      <c r="H9" s="64">
        <v>26625.765389850996</v>
      </c>
      <c r="I9" s="134" t="s">
        <v>3885</v>
      </c>
      <c r="J9" s="65">
        <f>IFERROR(H9/$H$9,0)</f>
        <v>1</v>
      </c>
      <c r="K9" s="65">
        <f>H9/'סכום נכסי הקרן'!$C$41</f>
        <v>4.2489089496855508E-4</v>
      </c>
    </row>
    <row r="10" spans="1:12">
      <c r="A10" s="73" t="s">
        <v>194</v>
      </c>
      <c r="B10" s="135" t="s">
        <v>3885</v>
      </c>
      <c r="C10" s="135" t="s">
        <v>3885</v>
      </c>
      <c r="D10" s="135" t="s">
        <v>3885</v>
      </c>
      <c r="E10" s="135" t="s">
        <v>3885</v>
      </c>
      <c r="F10" s="135" t="s">
        <v>3885</v>
      </c>
      <c r="G10" s="135" t="s">
        <v>3885</v>
      </c>
      <c r="H10" s="67">
        <v>14848.173084806001</v>
      </c>
      <c r="I10" s="135" t="s">
        <v>3885</v>
      </c>
      <c r="J10" s="68">
        <f t="shared" ref="J10:J18" si="0">IFERROR(H10/$H$9,0)</f>
        <v>0.55766183121502733</v>
      </c>
      <c r="K10" s="68">
        <f>H10/'סכום נכסי הקרן'!$C$41</f>
        <v>2.3694543455475626E-4</v>
      </c>
    </row>
    <row r="11" spans="1:12">
      <c r="A11" s="74" t="s">
        <v>185</v>
      </c>
      <c r="B11" s="134" t="s">
        <v>3885</v>
      </c>
      <c r="C11" s="134" t="s">
        <v>3885</v>
      </c>
      <c r="D11" s="134" t="s">
        <v>3885</v>
      </c>
      <c r="E11" s="134" t="s">
        <v>3885</v>
      </c>
      <c r="F11" s="134" t="s">
        <v>3885</v>
      </c>
      <c r="G11" s="134" t="s">
        <v>3885</v>
      </c>
      <c r="H11" s="64">
        <v>14848.173084806001</v>
      </c>
      <c r="I11" s="134" t="s">
        <v>3885</v>
      </c>
      <c r="J11" s="65">
        <f t="shared" si="0"/>
        <v>0.55766183121502733</v>
      </c>
      <c r="K11" s="65">
        <f>H11/'סכום נכסי הקרן'!$C$41</f>
        <v>2.3694543455475626E-4</v>
      </c>
    </row>
    <row r="12" spans="1:12">
      <c r="A12" s="61" t="s">
        <v>1789</v>
      </c>
      <c r="B12" s="58" t="s">
        <v>1790</v>
      </c>
      <c r="C12" s="70" t="s">
        <v>125</v>
      </c>
      <c r="D12" s="70" t="s">
        <v>1797</v>
      </c>
      <c r="E12" s="70" t="s">
        <v>137</v>
      </c>
      <c r="F12" s="67">
        <v>542.06239400000004</v>
      </c>
      <c r="G12" s="69">
        <v>2988900</v>
      </c>
      <c r="H12" s="67">
        <v>16201.702881563</v>
      </c>
      <c r="I12" s="135" t="s">
        <v>3885</v>
      </c>
      <c r="J12" s="68">
        <f t="shared" si="0"/>
        <v>0.6084971697278847</v>
      </c>
      <c r="K12" s="68">
        <f>H12/'סכום נכסי הקרן'!$C$41</f>
        <v>2.5854490703151374E-4</v>
      </c>
    </row>
    <row r="13" spans="1:12">
      <c r="A13" s="61" t="s">
        <v>1791</v>
      </c>
      <c r="B13" s="58" t="s">
        <v>1792</v>
      </c>
      <c r="C13" s="70" t="s">
        <v>125</v>
      </c>
      <c r="D13" s="70" t="s">
        <v>1797</v>
      </c>
      <c r="E13" s="70" t="s">
        <v>137</v>
      </c>
      <c r="F13" s="67">
        <v>-542.06239400000004</v>
      </c>
      <c r="G13" s="69">
        <v>249700</v>
      </c>
      <c r="H13" s="67">
        <v>-1353.529796757</v>
      </c>
      <c r="I13" s="135" t="s">
        <v>3885</v>
      </c>
      <c r="J13" s="68">
        <f t="shared" si="0"/>
        <v>-5.0835338512857473E-2</v>
      </c>
      <c r="K13" s="68">
        <f>H13/'סכום נכסי הקרן'!$C$41</f>
        <v>-2.159947247675747E-5</v>
      </c>
    </row>
    <row r="14" spans="1:12">
      <c r="A14" s="137" t="s">
        <v>3885</v>
      </c>
      <c r="B14" s="135" t="s">
        <v>3885</v>
      </c>
      <c r="C14" s="135" t="s">
        <v>3885</v>
      </c>
      <c r="D14" s="135" t="s">
        <v>3885</v>
      </c>
      <c r="E14" s="135" t="s">
        <v>3885</v>
      </c>
      <c r="F14" s="135" t="s">
        <v>3885</v>
      </c>
      <c r="G14" s="135" t="s">
        <v>3885</v>
      </c>
      <c r="H14" s="135" t="s">
        <v>3885</v>
      </c>
      <c r="I14" s="135" t="s">
        <v>3885</v>
      </c>
      <c r="J14" s="135" t="s">
        <v>3885</v>
      </c>
      <c r="K14" s="135" t="s">
        <v>3885</v>
      </c>
    </row>
    <row r="15" spans="1:12">
      <c r="A15" s="73" t="s">
        <v>193</v>
      </c>
      <c r="B15" s="135" t="s">
        <v>3885</v>
      </c>
      <c r="C15" s="135" t="s">
        <v>3885</v>
      </c>
      <c r="D15" s="135" t="s">
        <v>3885</v>
      </c>
      <c r="E15" s="135" t="s">
        <v>3885</v>
      </c>
      <c r="F15" s="135" t="s">
        <v>3885</v>
      </c>
      <c r="G15" s="135" t="s">
        <v>3885</v>
      </c>
      <c r="H15" s="67">
        <v>11777.592305045</v>
      </c>
      <c r="I15" s="135" t="s">
        <v>3885</v>
      </c>
      <c r="J15" s="68">
        <f t="shared" si="0"/>
        <v>0.4423381687849729</v>
      </c>
      <c r="K15" s="68">
        <f>H15/'סכום נכסי הקרן'!$C$41</f>
        <v>1.8794546041379893E-4</v>
      </c>
    </row>
    <row r="16" spans="1:12">
      <c r="A16" s="74" t="s">
        <v>185</v>
      </c>
      <c r="B16" s="134" t="s">
        <v>3885</v>
      </c>
      <c r="C16" s="134" t="s">
        <v>3885</v>
      </c>
      <c r="D16" s="134" t="s">
        <v>3885</v>
      </c>
      <c r="E16" s="134" t="s">
        <v>3885</v>
      </c>
      <c r="F16" s="134" t="s">
        <v>3885</v>
      </c>
      <c r="G16" s="134" t="s">
        <v>3885</v>
      </c>
      <c r="H16" s="64">
        <v>11777.592305045</v>
      </c>
      <c r="I16" s="134" t="s">
        <v>3885</v>
      </c>
      <c r="J16" s="65">
        <f t="shared" si="0"/>
        <v>0.4423381687849729</v>
      </c>
      <c r="K16" s="65">
        <f>H16/'סכום נכסי הקרן'!$C$41</f>
        <v>1.8794546041379893E-4</v>
      </c>
    </row>
    <row r="17" spans="1:11">
      <c r="A17" s="61" t="s">
        <v>1793</v>
      </c>
      <c r="B17" s="58" t="s">
        <v>1793</v>
      </c>
      <c r="C17" s="70" t="s">
        <v>1475</v>
      </c>
      <c r="D17" s="70" t="s">
        <v>1797</v>
      </c>
      <c r="E17" s="70" t="s">
        <v>136</v>
      </c>
      <c r="F17" s="67">
        <v>12797.3932</v>
      </c>
      <c r="G17" s="69">
        <v>160</v>
      </c>
      <c r="H17" s="67">
        <v>7426.5832218239993</v>
      </c>
      <c r="I17" s="135" t="s">
        <v>3885</v>
      </c>
      <c r="J17" s="68">
        <f t="shared" si="0"/>
        <v>0.27892468490895689</v>
      </c>
      <c r="K17" s="68">
        <f>H17/'סכום נכסי הקרן'!$C$41</f>
        <v>1.1851255899978894E-4</v>
      </c>
    </row>
    <row r="18" spans="1:11">
      <c r="A18" s="61" t="s">
        <v>1794</v>
      </c>
      <c r="B18" s="58" t="s">
        <v>1794</v>
      </c>
      <c r="C18" s="70" t="s">
        <v>1475</v>
      </c>
      <c r="D18" s="70" t="s">
        <v>1797</v>
      </c>
      <c r="E18" s="70" t="s">
        <v>136</v>
      </c>
      <c r="F18" s="67">
        <v>8568.6893600000003</v>
      </c>
      <c r="G18" s="69">
        <v>140</v>
      </c>
      <c r="H18" s="67">
        <v>4351.0090832209999</v>
      </c>
      <c r="I18" s="135" t="s">
        <v>3885</v>
      </c>
      <c r="J18" s="68">
        <f t="shared" si="0"/>
        <v>0.16341348387601598</v>
      </c>
      <c r="K18" s="68">
        <f>H18/'סכום נכסי הקרן'!$C$41</f>
        <v>6.9432901414009972E-5</v>
      </c>
    </row>
    <row r="19" spans="1:11">
      <c r="A19" s="137" t="s">
        <v>3885</v>
      </c>
      <c r="B19" s="135" t="s">
        <v>3885</v>
      </c>
      <c r="C19" s="135" t="s">
        <v>3885</v>
      </c>
      <c r="D19" s="135" t="s">
        <v>3885</v>
      </c>
      <c r="E19" s="135" t="s">
        <v>3885</v>
      </c>
      <c r="F19" s="135" t="s">
        <v>3885</v>
      </c>
      <c r="G19" s="135" t="s">
        <v>3885</v>
      </c>
      <c r="H19" s="135" t="s">
        <v>3885</v>
      </c>
      <c r="I19" s="135" t="s">
        <v>3885</v>
      </c>
      <c r="J19" s="135" t="s">
        <v>3885</v>
      </c>
      <c r="K19" s="135" t="s">
        <v>3885</v>
      </c>
    </row>
    <row r="20" spans="1:11">
      <c r="A20" s="135" t="s">
        <v>3885</v>
      </c>
      <c r="B20" s="135" t="s">
        <v>3885</v>
      </c>
      <c r="C20" s="135" t="s">
        <v>3885</v>
      </c>
      <c r="D20" s="135" t="s">
        <v>3885</v>
      </c>
      <c r="E20" s="135" t="s">
        <v>3885</v>
      </c>
      <c r="F20" s="135" t="s">
        <v>3885</v>
      </c>
      <c r="G20" s="135" t="s">
        <v>3885</v>
      </c>
      <c r="H20" s="135" t="s">
        <v>3885</v>
      </c>
      <c r="I20" s="135" t="s">
        <v>3885</v>
      </c>
      <c r="J20" s="135" t="s">
        <v>3885</v>
      </c>
      <c r="K20" s="135" t="s">
        <v>3885</v>
      </c>
    </row>
    <row r="21" spans="1:11">
      <c r="A21" s="135" t="s">
        <v>3885</v>
      </c>
      <c r="B21" s="135" t="s">
        <v>3885</v>
      </c>
      <c r="C21" s="135" t="s">
        <v>3885</v>
      </c>
      <c r="D21" s="135" t="s">
        <v>3885</v>
      </c>
      <c r="E21" s="135" t="s">
        <v>3885</v>
      </c>
      <c r="F21" s="135" t="s">
        <v>3885</v>
      </c>
      <c r="G21" s="135" t="s">
        <v>3885</v>
      </c>
      <c r="H21" s="135" t="s">
        <v>3885</v>
      </c>
      <c r="I21" s="135" t="s">
        <v>3885</v>
      </c>
      <c r="J21" s="135" t="s">
        <v>3885</v>
      </c>
      <c r="K21" s="135" t="s">
        <v>3885</v>
      </c>
    </row>
    <row r="22" spans="1:11">
      <c r="A22" s="101" t="s">
        <v>217</v>
      </c>
      <c r="B22" s="135" t="s">
        <v>3885</v>
      </c>
      <c r="C22" s="135" t="s">
        <v>3885</v>
      </c>
      <c r="D22" s="135" t="s">
        <v>3885</v>
      </c>
      <c r="E22" s="135" t="s">
        <v>3885</v>
      </c>
      <c r="F22" s="135" t="s">
        <v>3885</v>
      </c>
      <c r="G22" s="135" t="s">
        <v>3885</v>
      </c>
      <c r="H22" s="135" t="s">
        <v>3885</v>
      </c>
      <c r="I22" s="135" t="s">
        <v>3885</v>
      </c>
      <c r="J22" s="135" t="s">
        <v>3885</v>
      </c>
      <c r="K22" s="135" t="s">
        <v>3885</v>
      </c>
    </row>
    <row r="23" spans="1:11">
      <c r="A23" s="101" t="s">
        <v>117</v>
      </c>
      <c r="B23" s="135" t="s">
        <v>3885</v>
      </c>
      <c r="C23" s="135" t="s">
        <v>3885</v>
      </c>
      <c r="D23" s="135" t="s">
        <v>3885</v>
      </c>
      <c r="E23" s="135" t="s">
        <v>3885</v>
      </c>
      <c r="F23" s="135" t="s">
        <v>3885</v>
      </c>
      <c r="G23" s="135" t="s">
        <v>3885</v>
      </c>
      <c r="H23" s="135" t="s">
        <v>3885</v>
      </c>
      <c r="I23" s="135" t="s">
        <v>3885</v>
      </c>
      <c r="J23" s="135" t="s">
        <v>3885</v>
      </c>
      <c r="K23" s="135" t="s">
        <v>3885</v>
      </c>
    </row>
    <row r="24" spans="1:11">
      <c r="A24" s="101" t="s">
        <v>200</v>
      </c>
      <c r="B24" s="135" t="s">
        <v>3885</v>
      </c>
      <c r="C24" s="135" t="s">
        <v>3885</v>
      </c>
      <c r="D24" s="135" t="s">
        <v>3885</v>
      </c>
      <c r="E24" s="135" t="s">
        <v>3885</v>
      </c>
      <c r="F24" s="135" t="s">
        <v>3885</v>
      </c>
      <c r="G24" s="135" t="s">
        <v>3885</v>
      </c>
      <c r="H24" s="135" t="s">
        <v>3885</v>
      </c>
      <c r="I24" s="135" t="s">
        <v>3885</v>
      </c>
      <c r="J24" s="135" t="s">
        <v>3885</v>
      </c>
      <c r="K24" s="135" t="s">
        <v>3885</v>
      </c>
    </row>
    <row r="25" spans="1:11">
      <c r="A25" s="101" t="s">
        <v>208</v>
      </c>
      <c r="B25" s="135" t="s">
        <v>3885</v>
      </c>
      <c r="C25" s="135" t="s">
        <v>3885</v>
      </c>
      <c r="D25" s="135" t="s">
        <v>3885</v>
      </c>
      <c r="E25" s="135" t="s">
        <v>3885</v>
      </c>
      <c r="F25" s="135" t="s">
        <v>3885</v>
      </c>
      <c r="G25" s="135" t="s">
        <v>3885</v>
      </c>
      <c r="H25" s="135" t="s">
        <v>3885</v>
      </c>
      <c r="I25" s="135" t="s">
        <v>3885</v>
      </c>
      <c r="J25" s="135" t="s">
        <v>3885</v>
      </c>
      <c r="K25" s="135" t="s">
        <v>3885</v>
      </c>
    </row>
    <row r="26" spans="1:11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1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1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spans="1:11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spans="1:11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11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1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</row>
    <row r="59" spans="1:11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0" spans="1:11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spans="1:11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spans="1:11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</row>
    <row r="64" spans="1:11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</row>
    <row r="65" spans="1:11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</row>
    <row r="66" spans="1:11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</row>
    <row r="68" spans="1:11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</row>
    <row r="69" spans="1:11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</row>
    <row r="70" spans="1:11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</row>
    <row r="71" spans="1:11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</row>
    <row r="72" spans="1:11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</row>
    <row r="73" spans="1:11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</row>
    <row r="74" spans="1:11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</row>
    <row r="75" spans="1:11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</row>
    <row r="76" spans="1:11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</row>
    <row r="77" spans="1:11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</row>
    <row r="78" spans="1:11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</row>
    <row r="79" spans="1:11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</row>
    <row r="80" spans="1:11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</row>
    <row r="81" spans="1:11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</row>
    <row r="82" spans="1:11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</row>
    <row r="83" spans="1:11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</row>
    <row r="84" spans="1:11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</row>
    <row r="85" spans="1:11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</row>
    <row r="86" spans="1:11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</row>
    <row r="87" spans="1:11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</row>
    <row r="88" spans="1:11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</row>
    <row r="89" spans="1:11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</row>
    <row r="90" spans="1:11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</row>
    <row r="91" spans="1:11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</row>
    <row r="92" spans="1:11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</row>
    <row r="93" spans="1:11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</row>
    <row r="94" spans="1:11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</row>
    <row r="95" spans="1:11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  <row r="107" spans="1:11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</row>
    <row r="108" spans="1:11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</row>
    <row r="109" spans="1:11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</row>
    <row r="110" spans="1:11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</row>
    <row r="111" spans="1:11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</row>
    <row r="112" spans="1:11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</row>
    <row r="113" spans="1:11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</row>
    <row r="114" spans="1:11" hidden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</row>
    <row r="115" spans="1:11" hidden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</row>
    <row r="116" spans="1:11" hidden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</row>
    <row r="117" spans="1:11" hidden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</row>
    <row r="118" spans="1:11" hidden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0.28515625" style="2" bestFit="1" customWidth="1"/>
    <col min="2" max="2" width="48.42578125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1.28515625" style="1" bestFit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150</v>
      </c>
      <c r="B1" s="36" t="s" vm="1">
        <v>225</v>
      </c>
    </row>
    <row r="2" spans="1:10">
      <c r="A2" s="36" t="s">
        <v>149</v>
      </c>
      <c r="B2" s="36" t="s">
        <v>226</v>
      </c>
    </row>
    <row r="3" spans="1:10">
      <c r="A3" s="36" t="s">
        <v>151</v>
      </c>
      <c r="B3" s="36" t="s">
        <v>227</v>
      </c>
    </row>
    <row r="4" spans="1:10">
      <c r="A4" s="36" t="s">
        <v>152</v>
      </c>
      <c r="B4" s="36">
        <v>2102</v>
      </c>
    </row>
    <row r="5" spans="1:10" ht="18.75">
      <c r="A5" s="166" t="s">
        <v>101</v>
      </c>
      <c r="B5" s="167"/>
      <c r="C5" s="167"/>
      <c r="D5" s="167"/>
      <c r="E5" s="167"/>
      <c r="F5" s="167"/>
      <c r="G5" s="167"/>
      <c r="H5" s="167"/>
      <c r="I5" s="167"/>
      <c r="J5" s="168"/>
    </row>
    <row r="6" spans="1:10" s="3" customFormat="1">
      <c r="A6" s="37" t="s">
        <v>121</v>
      </c>
      <c r="B6" s="38" t="s">
        <v>48</v>
      </c>
      <c r="C6" s="38" t="s">
        <v>124</v>
      </c>
      <c r="D6" s="38" t="s">
        <v>70</v>
      </c>
      <c r="E6" s="38" t="s">
        <v>108</v>
      </c>
      <c r="F6" s="38" t="s">
        <v>202</v>
      </c>
      <c r="G6" s="38" t="s">
        <v>201</v>
      </c>
      <c r="H6" s="38" t="s">
        <v>66</v>
      </c>
      <c r="I6" s="38" t="s">
        <v>153</v>
      </c>
      <c r="J6" s="40" t="s">
        <v>155</v>
      </c>
    </row>
    <row r="7" spans="1:10" s="3" customFormat="1">
      <c r="A7" s="130" t="s">
        <v>3885</v>
      </c>
      <c r="B7" s="131" t="s">
        <v>3885</v>
      </c>
      <c r="C7" s="131" t="s">
        <v>3885</v>
      </c>
      <c r="D7" s="131" t="s">
        <v>3885</v>
      </c>
      <c r="E7" s="131" t="s">
        <v>3885</v>
      </c>
      <c r="F7" s="12" t="s">
        <v>209</v>
      </c>
      <c r="G7" s="131" t="s">
        <v>3885</v>
      </c>
      <c r="H7" s="12" t="s">
        <v>205</v>
      </c>
      <c r="I7" s="26" t="s">
        <v>19</v>
      </c>
      <c r="J7" s="27" t="s">
        <v>19</v>
      </c>
    </row>
    <row r="8" spans="1:10" s="4" customFormat="1" ht="20.25">
      <c r="A8" s="132" t="s">
        <v>3885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8" t="s">
        <v>53</v>
      </c>
      <c r="B9" s="135" t="s">
        <v>3885</v>
      </c>
      <c r="C9" s="135" t="s">
        <v>3885</v>
      </c>
      <c r="D9" s="135" t="s">
        <v>3885</v>
      </c>
      <c r="E9" s="135" t="s">
        <v>3885</v>
      </c>
      <c r="F9" s="135" t="s">
        <v>3885</v>
      </c>
      <c r="G9" s="135" t="s">
        <v>3885</v>
      </c>
      <c r="H9" s="67">
        <v>220819.07536434502</v>
      </c>
      <c r="I9" s="68">
        <f>IFERROR(H9/$H$9,0)</f>
        <v>1</v>
      </c>
      <c r="J9" s="68">
        <f>H9/'סכום נכסי הקרן'!$C$41</f>
        <v>3.5238053510923103E-3</v>
      </c>
    </row>
    <row r="10" spans="1:10">
      <c r="A10" s="73" t="s">
        <v>196</v>
      </c>
      <c r="B10" s="135" t="s">
        <v>3885</v>
      </c>
      <c r="C10" s="135" t="s">
        <v>3885</v>
      </c>
      <c r="D10" s="135" t="s">
        <v>3885</v>
      </c>
      <c r="E10" s="135" t="s">
        <v>3885</v>
      </c>
      <c r="F10" s="135" t="s">
        <v>3885</v>
      </c>
      <c r="G10" s="135" t="s">
        <v>3885</v>
      </c>
      <c r="H10" s="67">
        <v>220819.07536434502</v>
      </c>
      <c r="I10" s="68">
        <f t="shared" ref="I10:I17" si="0">IFERROR(H10/$H$9,0)</f>
        <v>1</v>
      </c>
      <c r="J10" s="68">
        <f>H10/'סכום נכסי הקרן'!$C$41</f>
        <v>3.5238053510923103E-3</v>
      </c>
    </row>
    <row r="11" spans="1:10">
      <c r="A11" s="57" t="s">
        <v>1795</v>
      </c>
      <c r="B11" s="58" t="s">
        <v>1796</v>
      </c>
      <c r="C11" s="70" t="s">
        <v>27</v>
      </c>
      <c r="D11" s="70" t="s">
        <v>1797</v>
      </c>
      <c r="E11" s="70" t="s">
        <v>138</v>
      </c>
      <c r="F11" s="67">
        <v>1659.4324120000001</v>
      </c>
      <c r="G11" s="69">
        <v>454300</v>
      </c>
      <c r="H11" s="67">
        <v>4624.0737900200002</v>
      </c>
      <c r="I11" s="68">
        <f t="shared" si="0"/>
        <v>2.0940554082071097E-2</v>
      </c>
      <c r="J11" s="68">
        <f>H11/'סכום נכסי הקרן'!$C$41</f>
        <v>7.3790436529240052E-5</v>
      </c>
    </row>
    <row r="12" spans="1:10">
      <c r="A12" s="57" t="s">
        <v>1798</v>
      </c>
      <c r="B12" s="58" t="s">
        <v>1799</v>
      </c>
      <c r="C12" s="70" t="s">
        <v>27</v>
      </c>
      <c r="D12" s="70" t="s">
        <v>1797</v>
      </c>
      <c r="E12" s="70" t="s">
        <v>136</v>
      </c>
      <c r="F12" s="67">
        <v>1012.440725</v>
      </c>
      <c r="G12" s="69">
        <v>103370</v>
      </c>
      <c r="H12" s="67">
        <v>8473.5619785539984</v>
      </c>
      <c r="I12" s="68">
        <f t="shared" si="0"/>
        <v>3.8373324245529375E-2</v>
      </c>
      <c r="J12" s="68">
        <f>H12/'סכום נכסי הקרן'!$C$41</f>
        <v>1.3522012531559668E-4</v>
      </c>
    </row>
    <row r="13" spans="1:10">
      <c r="A13" s="57" t="s">
        <v>1800</v>
      </c>
      <c r="B13" s="58" t="s">
        <v>1801</v>
      </c>
      <c r="C13" s="70" t="s">
        <v>27</v>
      </c>
      <c r="D13" s="70" t="s">
        <v>1797</v>
      </c>
      <c r="E13" s="70" t="s">
        <v>136</v>
      </c>
      <c r="F13" s="67">
        <v>496.76141999999999</v>
      </c>
      <c r="G13" s="69">
        <v>1702350</v>
      </c>
      <c r="H13" s="67">
        <v>21205.604186264001</v>
      </c>
      <c r="I13" s="68">
        <f t="shared" si="0"/>
        <v>9.6031577667261642E-2</v>
      </c>
      <c r="J13" s="68">
        <f>H13/'סכום נכסי הקרן'!$C$41</f>
        <v>3.3839658725773336E-4</v>
      </c>
    </row>
    <row r="14" spans="1:10">
      <c r="A14" s="57" t="s">
        <v>1802</v>
      </c>
      <c r="B14" s="58" t="s">
        <v>1803</v>
      </c>
      <c r="C14" s="70" t="s">
        <v>27</v>
      </c>
      <c r="D14" s="70" t="s">
        <v>1797</v>
      </c>
      <c r="E14" s="70" t="s">
        <v>145</v>
      </c>
      <c r="F14" s="67">
        <v>148.00463400000001</v>
      </c>
      <c r="G14" s="69">
        <v>3345000</v>
      </c>
      <c r="H14" s="67">
        <v>2433.1485409459997</v>
      </c>
      <c r="I14" s="68">
        <f t="shared" si="0"/>
        <v>1.1018742547179747E-2</v>
      </c>
      <c r="J14" s="68">
        <f>H14/'סכום נכסי הקרן'!$C$41</f>
        <v>3.8827903950060508E-5</v>
      </c>
    </row>
    <row r="15" spans="1:10">
      <c r="A15" s="57" t="s">
        <v>1804</v>
      </c>
      <c r="B15" s="58" t="s">
        <v>1805</v>
      </c>
      <c r="C15" s="70" t="s">
        <v>27</v>
      </c>
      <c r="D15" s="70" t="s">
        <v>1797</v>
      </c>
      <c r="E15" s="70" t="s">
        <v>136</v>
      </c>
      <c r="F15" s="67">
        <v>4942.6870989999998</v>
      </c>
      <c r="G15" s="69">
        <v>482000</v>
      </c>
      <c r="H15" s="67">
        <v>116788.54852645402</v>
      </c>
      <c r="I15" s="68">
        <f t="shared" si="0"/>
        <v>0.52888795197496563</v>
      </c>
      <c r="J15" s="68">
        <f>H15/'סכום נכסי הקרן'!$C$41</f>
        <v>1.8636981952976366E-3</v>
      </c>
    </row>
    <row r="16" spans="1:10">
      <c r="A16" s="57" t="s">
        <v>1806</v>
      </c>
      <c r="B16" s="58" t="s">
        <v>1807</v>
      </c>
      <c r="C16" s="70" t="s">
        <v>27</v>
      </c>
      <c r="D16" s="70" t="s">
        <v>1797</v>
      </c>
      <c r="E16" s="70" t="s">
        <v>136</v>
      </c>
      <c r="F16" s="67">
        <v>3061.1578049999998</v>
      </c>
      <c r="G16" s="69">
        <v>11801.5625</v>
      </c>
      <c r="H16" s="67">
        <v>54478.002432107001</v>
      </c>
      <c r="I16" s="68">
        <f t="shared" si="0"/>
        <v>0.24670876980269885</v>
      </c>
      <c r="J16" s="68">
        <f>H16/'סכום נכסי הקרן'!$C$41</f>
        <v>8.6935368319215108E-4</v>
      </c>
    </row>
    <row r="17" spans="1:10">
      <c r="A17" s="57" t="s">
        <v>1808</v>
      </c>
      <c r="B17" s="58" t="s">
        <v>1809</v>
      </c>
      <c r="C17" s="70" t="s">
        <v>27</v>
      </c>
      <c r="D17" s="70" t="s">
        <v>1797</v>
      </c>
      <c r="E17" s="70" t="s">
        <v>136</v>
      </c>
      <c r="F17" s="67">
        <v>328</v>
      </c>
      <c r="G17" s="69">
        <v>13359.375</v>
      </c>
      <c r="H17" s="67">
        <v>12816.135910000001</v>
      </c>
      <c r="I17" s="68">
        <f t="shared" si="0"/>
        <v>5.8039079680293704E-2</v>
      </c>
      <c r="J17" s="68">
        <f>H17/'סכום נכסי הקרן'!$C$41</f>
        <v>2.0451841954989192E-4</v>
      </c>
    </row>
    <row r="18" spans="1:10">
      <c r="A18" s="137" t="s">
        <v>3885</v>
      </c>
      <c r="B18" s="135" t="s">
        <v>3885</v>
      </c>
      <c r="C18" s="135" t="s">
        <v>3885</v>
      </c>
      <c r="D18" s="135" t="s">
        <v>3885</v>
      </c>
      <c r="E18" s="135" t="s">
        <v>3885</v>
      </c>
      <c r="F18" s="135" t="s">
        <v>3885</v>
      </c>
      <c r="G18" s="135" t="s">
        <v>3885</v>
      </c>
      <c r="H18" s="135" t="s">
        <v>3885</v>
      </c>
      <c r="I18" s="135" t="s">
        <v>3885</v>
      </c>
      <c r="J18" s="135" t="s">
        <v>3885</v>
      </c>
    </row>
    <row r="19" spans="1:10">
      <c r="A19" s="150" t="s">
        <v>3885</v>
      </c>
      <c r="B19" s="135" t="s">
        <v>3885</v>
      </c>
      <c r="C19" s="135" t="s">
        <v>3885</v>
      </c>
      <c r="D19" s="135" t="s">
        <v>3885</v>
      </c>
      <c r="E19" s="135" t="s">
        <v>3885</v>
      </c>
      <c r="F19" s="135" t="s">
        <v>3885</v>
      </c>
      <c r="G19" s="135" t="s">
        <v>3885</v>
      </c>
      <c r="H19" s="135" t="s">
        <v>3885</v>
      </c>
      <c r="I19" s="135" t="s">
        <v>3885</v>
      </c>
      <c r="J19" s="135" t="s">
        <v>3885</v>
      </c>
    </row>
    <row r="20" spans="1:10">
      <c r="A20" s="135" t="s">
        <v>3885</v>
      </c>
      <c r="B20" s="135" t="s">
        <v>3885</v>
      </c>
      <c r="C20" s="135" t="s">
        <v>3885</v>
      </c>
      <c r="D20" s="135" t="s">
        <v>3885</v>
      </c>
      <c r="E20" s="135" t="s">
        <v>3885</v>
      </c>
      <c r="F20" s="135" t="s">
        <v>3885</v>
      </c>
      <c r="G20" s="135" t="s">
        <v>3885</v>
      </c>
      <c r="H20" s="135" t="s">
        <v>3885</v>
      </c>
      <c r="I20" s="135" t="s">
        <v>3885</v>
      </c>
      <c r="J20" s="135" t="s">
        <v>3885</v>
      </c>
    </row>
    <row r="21" spans="1:10">
      <c r="A21" s="135" t="s">
        <v>3885</v>
      </c>
      <c r="B21" s="135" t="s">
        <v>3885</v>
      </c>
      <c r="C21" s="135" t="s">
        <v>3885</v>
      </c>
      <c r="D21" s="135" t="s">
        <v>3885</v>
      </c>
      <c r="E21" s="135" t="s">
        <v>3885</v>
      </c>
      <c r="F21" s="135" t="s">
        <v>3885</v>
      </c>
      <c r="G21" s="135" t="s">
        <v>3885</v>
      </c>
      <c r="H21" s="135" t="s">
        <v>3885</v>
      </c>
      <c r="I21" s="135" t="s">
        <v>3885</v>
      </c>
      <c r="J21" s="135" t="s">
        <v>3885</v>
      </c>
    </row>
    <row r="22" spans="1:10">
      <c r="A22" s="101" t="s">
        <v>217</v>
      </c>
      <c r="B22" s="135" t="s">
        <v>3885</v>
      </c>
      <c r="C22" s="135" t="s">
        <v>3885</v>
      </c>
      <c r="D22" s="135" t="s">
        <v>3885</v>
      </c>
      <c r="E22" s="135" t="s">
        <v>3885</v>
      </c>
      <c r="F22" s="135" t="s">
        <v>3885</v>
      </c>
      <c r="G22" s="135" t="s">
        <v>3885</v>
      </c>
      <c r="H22" s="135" t="s">
        <v>3885</v>
      </c>
      <c r="I22" s="135" t="s">
        <v>3885</v>
      </c>
      <c r="J22" s="135" t="s">
        <v>3885</v>
      </c>
    </row>
    <row r="23" spans="1:10">
      <c r="A23" s="101" t="s">
        <v>117</v>
      </c>
      <c r="B23" s="135" t="s">
        <v>3885</v>
      </c>
      <c r="C23" s="135" t="s">
        <v>3885</v>
      </c>
      <c r="D23" s="135" t="s">
        <v>3885</v>
      </c>
      <c r="E23" s="135" t="s">
        <v>3885</v>
      </c>
      <c r="F23" s="135" t="s">
        <v>3885</v>
      </c>
      <c r="G23" s="135" t="s">
        <v>3885</v>
      </c>
      <c r="H23" s="135" t="s">
        <v>3885</v>
      </c>
      <c r="I23" s="135" t="s">
        <v>3885</v>
      </c>
      <c r="J23" s="135" t="s">
        <v>3885</v>
      </c>
    </row>
    <row r="24" spans="1:10">
      <c r="A24" s="101" t="s">
        <v>200</v>
      </c>
      <c r="B24" s="135" t="s">
        <v>3885</v>
      </c>
      <c r="C24" s="135" t="s">
        <v>3885</v>
      </c>
      <c r="D24" s="135" t="s">
        <v>3885</v>
      </c>
      <c r="E24" s="135" t="s">
        <v>3885</v>
      </c>
      <c r="F24" s="135" t="s">
        <v>3885</v>
      </c>
      <c r="G24" s="135" t="s">
        <v>3885</v>
      </c>
      <c r="H24" s="135" t="s">
        <v>3885</v>
      </c>
      <c r="I24" s="135" t="s">
        <v>3885</v>
      </c>
      <c r="J24" s="135" t="s">
        <v>3885</v>
      </c>
    </row>
    <row r="25" spans="1:10">
      <c r="A25" s="101" t="s">
        <v>208</v>
      </c>
      <c r="B25" s="135" t="s">
        <v>3885</v>
      </c>
      <c r="C25" s="135" t="s">
        <v>3885</v>
      </c>
      <c r="D25" s="135" t="s">
        <v>3885</v>
      </c>
      <c r="E25" s="135" t="s">
        <v>3885</v>
      </c>
      <c r="F25" s="135" t="s">
        <v>3885</v>
      </c>
      <c r="G25" s="135" t="s">
        <v>3885</v>
      </c>
      <c r="H25" s="135" t="s">
        <v>3885</v>
      </c>
      <c r="I25" s="135" t="s">
        <v>3885</v>
      </c>
      <c r="J25" s="135" t="s">
        <v>3885</v>
      </c>
    </row>
    <row r="26" spans="1:10" hidden="1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0" hidden="1">
      <c r="A27" s="58"/>
      <c r="B27" s="58"/>
      <c r="C27" s="58"/>
      <c r="D27" s="58"/>
      <c r="E27" s="58"/>
      <c r="F27" s="58"/>
      <c r="G27" s="58"/>
      <c r="H27" s="58"/>
      <c r="I27" s="58"/>
      <c r="J27" s="58"/>
    </row>
    <row r="28" spans="1:10" hidden="1">
      <c r="A28" s="58"/>
      <c r="B28" s="58"/>
      <c r="C28" s="58"/>
      <c r="D28" s="58"/>
      <c r="E28" s="58"/>
      <c r="F28" s="58"/>
      <c r="G28" s="58"/>
      <c r="H28" s="58"/>
      <c r="I28" s="58"/>
      <c r="J28" s="58"/>
    </row>
    <row r="29" spans="1:10" hidden="1">
      <c r="A29" s="58"/>
      <c r="B29" s="58"/>
      <c r="C29" s="58"/>
      <c r="D29" s="58"/>
      <c r="E29" s="58"/>
      <c r="F29" s="58"/>
      <c r="G29" s="58"/>
      <c r="H29" s="58"/>
      <c r="I29" s="58"/>
      <c r="J29" s="58"/>
    </row>
    <row r="30" spans="1:10" hidden="1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pans="1:10" hidden="1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hidden="1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1:10" hidden="1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idden="1">
      <c r="A34" s="58"/>
      <c r="B34" s="58"/>
      <c r="C34" s="58"/>
      <c r="D34" s="58"/>
      <c r="E34" s="58"/>
      <c r="F34" s="58"/>
      <c r="G34" s="58"/>
      <c r="H34" s="58"/>
      <c r="I34" s="58"/>
      <c r="J34" s="58"/>
    </row>
    <row r="35" spans="1:10" hidden="1">
      <c r="A35" s="58"/>
      <c r="B35" s="58"/>
      <c r="C35" s="58"/>
      <c r="D35" s="58"/>
      <c r="E35" s="58"/>
      <c r="F35" s="58"/>
      <c r="G35" s="58"/>
      <c r="H35" s="58"/>
      <c r="I35" s="58"/>
      <c r="J35" s="58"/>
    </row>
    <row r="36" spans="1:10" hidden="1">
      <c r="A36" s="58"/>
      <c r="B36" s="58"/>
      <c r="C36" s="58"/>
      <c r="D36" s="58"/>
      <c r="E36" s="58"/>
      <c r="F36" s="58"/>
      <c r="G36" s="58"/>
      <c r="H36" s="58"/>
      <c r="I36" s="58"/>
      <c r="J36" s="58"/>
    </row>
    <row r="37" spans="1:10" hidden="1">
      <c r="A37" s="58"/>
      <c r="B37" s="58"/>
      <c r="C37" s="58"/>
      <c r="D37" s="58"/>
      <c r="E37" s="58"/>
      <c r="F37" s="58"/>
      <c r="G37" s="58"/>
      <c r="H37" s="58"/>
      <c r="I37" s="58"/>
      <c r="J37" s="58"/>
    </row>
    <row r="38" spans="1:10" hidden="1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idden="1">
      <c r="A39" s="58"/>
      <c r="B39" s="58"/>
      <c r="C39" s="58"/>
      <c r="D39" s="58"/>
      <c r="E39" s="58"/>
      <c r="F39" s="58"/>
      <c r="G39" s="58"/>
      <c r="H39" s="58"/>
      <c r="I39" s="58"/>
      <c r="J39" s="58"/>
    </row>
    <row r="40" spans="1:10" hidden="1">
      <c r="A40" s="58"/>
      <c r="B40" s="58"/>
      <c r="C40" s="58"/>
      <c r="D40" s="58"/>
      <c r="E40" s="58"/>
      <c r="F40" s="58"/>
      <c r="G40" s="58"/>
      <c r="H40" s="58"/>
      <c r="I40" s="58"/>
      <c r="J40" s="58"/>
    </row>
    <row r="41" spans="1:10" hidden="1">
      <c r="A41" s="58"/>
      <c r="B41" s="58"/>
      <c r="C41" s="58"/>
      <c r="D41" s="58"/>
      <c r="E41" s="58"/>
      <c r="F41" s="58"/>
      <c r="G41" s="58"/>
      <c r="H41" s="58"/>
      <c r="I41" s="58"/>
      <c r="J41" s="58"/>
    </row>
    <row r="42" spans="1:10" hidden="1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 hidden="1">
      <c r="A43" s="58"/>
      <c r="B43" s="58"/>
      <c r="C43" s="58"/>
      <c r="D43" s="58"/>
      <c r="E43" s="58"/>
      <c r="F43" s="58"/>
      <c r="G43" s="58"/>
      <c r="H43" s="58"/>
      <c r="I43" s="58"/>
      <c r="J43" s="58"/>
    </row>
    <row r="44" spans="1:10" hidden="1">
      <c r="A44" s="58"/>
      <c r="B44" s="58"/>
      <c r="C44" s="58"/>
      <c r="D44" s="58"/>
      <c r="E44" s="58"/>
      <c r="F44" s="58"/>
      <c r="G44" s="58"/>
      <c r="H44" s="58"/>
      <c r="I44" s="58"/>
      <c r="J44" s="58"/>
    </row>
    <row r="45" spans="1:10" hidden="1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hidden="1">
      <c r="A46" s="58"/>
      <c r="B46" s="58"/>
      <c r="C46" s="58"/>
      <c r="D46" s="58"/>
      <c r="E46" s="58"/>
      <c r="F46" s="58"/>
      <c r="G46" s="58"/>
      <c r="H46" s="58"/>
      <c r="I46" s="58"/>
      <c r="J46" s="58"/>
    </row>
    <row r="47" spans="1:10" hidden="1">
      <c r="A47" s="58"/>
      <c r="B47" s="58"/>
      <c r="C47" s="58"/>
      <c r="D47" s="58"/>
      <c r="E47" s="58"/>
      <c r="F47" s="58"/>
      <c r="G47" s="58"/>
      <c r="H47" s="58"/>
      <c r="I47" s="58"/>
      <c r="J47" s="58"/>
    </row>
    <row r="48" spans="1:10" hidden="1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10" hidden="1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spans="1:10" hidden="1">
      <c r="A50" s="58"/>
      <c r="B50" s="58"/>
      <c r="C50" s="58"/>
      <c r="D50" s="58"/>
      <c r="E50" s="58"/>
      <c r="F50" s="58"/>
      <c r="G50" s="58"/>
      <c r="H50" s="58"/>
      <c r="I50" s="58"/>
      <c r="J50" s="58"/>
    </row>
    <row r="51" spans="1:10" hidden="1">
      <c r="A51" s="58"/>
      <c r="B51" s="58"/>
      <c r="C51" s="58"/>
      <c r="D51" s="58"/>
      <c r="E51" s="58"/>
      <c r="F51" s="58"/>
      <c r="G51" s="58"/>
      <c r="H51" s="58"/>
      <c r="I51" s="58"/>
      <c r="J51" s="58"/>
    </row>
    <row r="52" spans="1:10" hidden="1">
      <c r="A52" s="58"/>
      <c r="B52" s="58"/>
      <c r="C52" s="58"/>
      <c r="D52" s="58"/>
      <c r="E52" s="58"/>
      <c r="F52" s="58"/>
      <c r="G52" s="58"/>
      <c r="H52" s="58"/>
      <c r="I52" s="58"/>
      <c r="J52" s="58"/>
    </row>
    <row r="53" spans="1:10" hidden="1">
      <c r="A53" s="58"/>
      <c r="B53" s="58"/>
      <c r="C53" s="58"/>
      <c r="D53" s="58"/>
      <c r="E53" s="58"/>
      <c r="F53" s="58"/>
      <c r="G53" s="58"/>
      <c r="H53" s="58"/>
      <c r="I53" s="58"/>
      <c r="J53" s="58"/>
    </row>
    <row r="54" spans="1:10" hidden="1">
      <c r="A54" s="58"/>
      <c r="B54" s="58"/>
      <c r="C54" s="58"/>
      <c r="D54" s="58"/>
      <c r="E54" s="58"/>
      <c r="F54" s="58"/>
      <c r="G54" s="58"/>
      <c r="H54" s="58"/>
      <c r="I54" s="58"/>
      <c r="J54" s="58"/>
    </row>
    <row r="55" spans="1:10" hidden="1">
      <c r="A55" s="58"/>
      <c r="B55" s="58"/>
      <c r="C55" s="58"/>
      <c r="D55" s="58"/>
      <c r="E55" s="58"/>
      <c r="F55" s="58"/>
      <c r="G55" s="58"/>
      <c r="H55" s="58"/>
      <c r="I55" s="58"/>
      <c r="J55" s="58"/>
    </row>
    <row r="56" spans="1:10" hidden="1">
      <c r="A56" s="58"/>
      <c r="B56" s="58"/>
      <c r="C56" s="58"/>
      <c r="D56" s="58"/>
      <c r="E56" s="58"/>
      <c r="F56" s="58"/>
      <c r="G56" s="58"/>
      <c r="H56" s="58"/>
      <c r="I56" s="58"/>
      <c r="J56" s="58"/>
    </row>
    <row r="57" spans="1:10" hidden="1">
      <c r="A57" s="58"/>
      <c r="B57" s="58"/>
      <c r="C57" s="58"/>
      <c r="D57" s="58"/>
      <c r="E57" s="58"/>
      <c r="F57" s="58"/>
      <c r="G57" s="58"/>
      <c r="H57" s="58"/>
      <c r="I57" s="58"/>
      <c r="J57" s="58"/>
    </row>
    <row r="58" spans="1:10" hidden="1">
      <c r="A58" s="58"/>
      <c r="B58" s="58"/>
      <c r="C58" s="58"/>
      <c r="D58" s="58"/>
      <c r="E58" s="58"/>
      <c r="F58" s="58"/>
      <c r="G58" s="58"/>
      <c r="H58" s="58"/>
      <c r="I58" s="58"/>
      <c r="J58" s="58"/>
    </row>
    <row r="59" spans="1:10" hidden="1">
      <c r="A59" s="58"/>
      <c r="B59" s="58"/>
      <c r="C59" s="58"/>
      <c r="D59" s="58"/>
      <c r="E59" s="58"/>
      <c r="F59" s="58"/>
      <c r="G59" s="58"/>
      <c r="H59" s="58"/>
      <c r="I59" s="58"/>
      <c r="J59" s="58"/>
    </row>
    <row r="60" spans="1:10" hidden="1">
      <c r="A60" s="58"/>
      <c r="B60" s="58"/>
      <c r="C60" s="58"/>
      <c r="D60" s="58"/>
      <c r="E60" s="58"/>
      <c r="F60" s="58"/>
      <c r="G60" s="58"/>
      <c r="H60" s="58"/>
      <c r="I60" s="58"/>
      <c r="J60" s="58"/>
    </row>
    <row r="61" spans="1:10" hidden="1">
      <c r="A61" s="58"/>
      <c r="B61" s="58"/>
      <c r="C61" s="58"/>
      <c r="D61" s="58"/>
      <c r="E61" s="58"/>
      <c r="F61" s="58"/>
      <c r="G61" s="58"/>
      <c r="H61" s="58"/>
      <c r="I61" s="58"/>
      <c r="J61" s="58"/>
    </row>
    <row r="62" spans="1:10" hidden="1">
      <c r="A62" s="58"/>
      <c r="B62" s="58"/>
      <c r="C62" s="58"/>
      <c r="D62" s="58"/>
      <c r="E62" s="58"/>
      <c r="F62" s="58"/>
      <c r="G62" s="58"/>
      <c r="H62" s="58"/>
      <c r="I62" s="58"/>
      <c r="J62" s="58"/>
    </row>
    <row r="63" spans="1:10" hidden="1">
      <c r="A63" s="58"/>
      <c r="B63" s="58"/>
      <c r="C63" s="58"/>
      <c r="D63" s="58"/>
      <c r="E63" s="58"/>
      <c r="F63" s="58"/>
      <c r="G63" s="58"/>
      <c r="H63" s="58"/>
      <c r="I63" s="58"/>
      <c r="J63" s="58"/>
    </row>
    <row r="64" spans="1:10" hidden="1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5" spans="1:10" hidden="1">
      <c r="A65" s="58"/>
      <c r="B65" s="58"/>
      <c r="C65" s="58"/>
      <c r="D65" s="58"/>
      <c r="E65" s="58"/>
      <c r="F65" s="58"/>
      <c r="G65" s="58"/>
      <c r="H65" s="58"/>
      <c r="I65" s="58"/>
      <c r="J65" s="58"/>
    </row>
    <row r="66" spans="1:10" hidden="1">
      <c r="A66" s="58"/>
      <c r="B66" s="58"/>
      <c r="C66" s="58"/>
      <c r="D66" s="58"/>
      <c r="E66" s="58"/>
      <c r="F66" s="58"/>
      <c r="G66" s="58"/>
      <c r="H66" s="58"/>
      <c r="I66" s="58"/>
      <c r="J66" s="58"/>
    </row>
    <row r="67" spans="1:10" hidden="1">
      <c r="A67" s="58"/>
      <c r="B67" s="58"/>
      <c r="C67" s="58"/>
      <c r="D67" s="58"/>
      <c r="E67" s="58"/>
      <c r="F67" s="58"/>
      <c r="G67" s="58"/>
      <c r="H67" s="58"/>
      <c r="I67" s="58"/>
      <c r="J67" s="58"/>
    </row>
    <row r="68" spans="1:10" hidden="1">
      <c r="A68" s="58"/>
      <c r="B68" s="58"/>
      <c r="C68" s="58"/>
      <c r="D68" s="58"/>
      <c r="E68" s="58"/>
      <c r="F68" s="58"/>
      <c r="G68" s="58"/>
      <c r="H68" s="58"/>
      <c r="I68" s="58"/>
      <c r="J68" s="58"/>
    </row>
    <row r="69" spans="1:10" hidden="1">
      <c r="A69" s="58"/>
      <c r="B69" s="58"/>
      <c r="C69" s="58"/>
      <c r="D69" s="58"/>
      <c r="E69" s="58"/>
      <c r="F69" s="58"/>
      <c r="G69" s="58"/>
      <c r="H69" s="58"/>
      <c r="I69" s="58"/>
      <c r="J69" s="58"/>
    </row>
    <row r="70" spans="1:10" hidden="1">
      <c r="A70" s="58"/>
      <c r="B70" s="58"/>
      <c r="C70" s="58"/>
      <c r="D70" s="58"/>
      <c r="E70" s="58"/>
      <c r="F70" s="58"/>
      <c r="G70" s="58"/>
      <c r="H70" s="58"/>
      <c r="I70" s="58"/>
      <c r="J70" s="58"/>
    </row>
    <row r="71" spans="1:10" hidden="1">
      <c r="A71" s="58"/>
      <c r="B71" s="58"/>
      <c r="C71" s="58"/>
      <c r="D71" s="58"/>
      <c r="E71" s="58"/>
      <c r="F71" s="58"/>
      <c r="G71" s="58"/>
      <c r="H71" s="58"/>
      <c r="I71" s="58"/>
      <c r="J71" s="58"/>
    </row>
    <row r="72" spans="1:10" hidden="1">
      <c r="A72" s="58"/>
      <c r="B72" s="58"/>
      <c r="C72" s="58"/>
      <c r="D72" s="58"/>
      <c r="E72" s="58"/>
      <c r="F72" s="58"/>
      <c r="G72" s="58"/>
      <c r="H72" s="58"/>
      <c r="I72" s="58"/>
      <c r="J72" s="58"/>
    </row>
    <row r="73" spans="1:10" hidden="1">
      <c r="A73" s="58"/>
      <c r="B73" s="58"/>
      <c r="C73" s="58"/>
      <c r="D73" s="58"/>
      <c r="E73" s="58"/>
      <c r="F73" s="58"/>
      <c r="G73" s="58"/>
      <c r="H73" s="58"/>
      <c r="I73" s="58"/>
      <c r="J73" s="58"/>
    </row>
    <row r="74" spans="1:10" hidden="1">
      <c r="A74" s="58"/>
      <c r="B74" s="58"/>
      <c r="C74" s="58"/>
      <c r="D74" s="58"/>
      <c r="E74" s="58"/>
      <c r="F74" s="58"/>
      <c r="G74" s="58"/>
      <c r="H74" s="58"/>
      <c r="I74" s="58"/>
      <c r="J74" s="58"/>
    </row>
    <row r="75" spans="1:10" hidden="1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0" hidden="1">
      <c r="A76" s="58"/>
      <c r="B76" s="58"/>
      <c r="C76" s="58"/>
      <c r="D76" s="58"/>
      <c r="E76" s="58"/>
      <c r="F76" s="58"/>
      <c r="G76" s="58"/>
      <c r="H76" s="58"/>
      <c r="I76" s="58"/>
      <c r="J76" s="58"/>
    </row>
    <row r="77" spans="1:10" hidden="1">
      <c r="A77" s="58"/>
      <c r="B77" s="58"/>
      <c r="C77" s="58"/>
      <c r="D77" s="58"/>
      <c r="E77" s="58"/>
      <c r="F77" s="58"/>
      <c r="G77" s="58"/>
      <c r="H77" s="58"/>
      <c r="I77" s="58"/>
      <c r="J77" s="58"/>
    </row>
    <row r="78" spans="1:10" hidden="1">
      <c r="A78" s="58"/>
      <c r="B78" s="58"/>
      <c r="C78" s="58"/>
      <c r="D78" s="58"/>
      <c r="E78" s="58"/>
      <c r="F78" s="58"/>
      <c r="G78" s="58"/>
      <c r="H78" s="58"/>
      <c r="I78" s="58"/>
      <c r="J78" s="58"/>
    </row>
    <row r="79" spans="1:10" hidden="1">
      <c r="A79" s="58"/>
      <c r="B79" s="58"/>
      <c r="C79" s="58"/>
      <c r="D79" s="58"/>
      <c r="E79" s="58"/>
      <c r="F79" s="58"/>
      <c r="G79" s="58"/>
      <c r="H79" s="58"/>
      <c r="I79" s="58"/>
      <c r="J79" s="58"/>
    </row>
    <row r="80" spans="1:10" hidden="1">
      <c r="A80" s="58"/>
      <c r="B80" s="58"/>
      <c r="C80" s="58"/>
      <c r="D80" s="58"/>
      <c r="E80" s="58"/>
      <c r="F80" s="58"/>
      <c r="G80" s="58"/>
      <c r="H80" s="58"/>
      <c r="I80" s="58"/>
      <c r="J80" s="58"/>
    </row>
    <row r="81" spans="1:10" hidden="1">
      <c r="A81" s="58"/>
      <c r="B81" s="58"/>
      <c r="C81" s="58"/>
      <c r="D81" s="58"/>
      <c r="E81" s="58"/>
      <c r="F81" s="58"/>
      <c r="G81" s="58"/>
      <c r="H81" s="58"/>
      <c r="I81" s="58"/>
      <c r="J81" s="58"/>
    </row>
    <row r="82" spans="1:10" hidden="1">
      <c r="A82" s="58"/>
      <c r="B82" s="58"/>
      <c r="C82" s="58"/>
      <c r="D82" s="58"/>
      <c r="E82" s="58"/>
      <c r="F82" s="58"/>
      <c r="G82" s="58"/>
      <c r="H82" s="58"/>
      <c r="I82" s="58"/>
      <c r="J82" s="58"/>
    </row>
    <row r="83" spans="1:10" hidden="1">
      <c r="A83" s="58"/>
      <c r="B83" s="58"/>
      <c r="C83" s="58"/>
      <c r="D83" s="58"/>
      <c r="E83" s="58"/>
      <c r="F83" s="58"/>
      <c r="G83" s="58"/>
      <c r="H83" s="58"/>
      <c r="I83" s="58"/>
      <c r="J83" s="58"/>
    </row>
    <row r="84" spans="1:10" hidden="1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5" spans="1:10" hidden="1">
      <c r="A85" s="58"/>
      <c r="B85" s="58"/>
      <c r="C85" s="58"/>
      <c r="D85" s="58"/>
      <c r="E85" s="58"/>
      <c r="F85" s="58"/>
      <c r="G85" s="58"/>
      <c r="H85" s="58"/>
      <c r="I85" s="58"/>
      <c r="J85" s="58"/>
    </row>
    <row r="86" spans="1:10" hidden="1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0" hidden="1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0" hidden="1">
      <c r="A88" s="58"/>
      <c r="B88" s="58"/>
      <c r="C88" s="58"/>
      <c r="D88" s="58"/>
      <c r="E88" s="58"/>
      <c r="F88" s="58"/>
      <c r="G88" s="58"/>
      <c r="H88" s="58"/>
      <c r="I88" s="58"/>
      <c r="J88" s="58"/>
    </row>
    <row r="89" spans="1:10" hidden="1">
      <c r="A89" s="58"/>
      <c r="B89" s="58"/>
      <c r="C89" s="58"/>
      <c r="D89" s="58"/>
      <c r="E89" s="58"/>
      <c r="F89" s="58"/>
      <c r="G89" s="58"/>
      <c r="H89" s="58"/>
      <c r="I89" s="58"/>
      <c r="J89" s="58"/>
    </row>
    <row r="90" spans="1:10" hidden="1">
      <c r="A90" s="58"/>
      <c r="B90" s="58"/>
      <c r="C90" s="58"/>
      <c r="D90" s="58"/>
      <c r="E90" s="58"/>
      <c r="F90" s="58"/>
      <c r="G90" s="58"/>
      <c r="H90" s="58"/>
      <c r="I90" s="58"/>
      <c r="J90" s="58"/>
    </row>
    <row r="91" spans="1:10" hidden="1">
      <c r="A91" s="58"/>
      <c r="B91" s="58"/>
      <c r="C91" s="58"/>
      <c r="D91" s="58"/>
      <c r="E91" s="58"/>
      <c r="F91" s="58"/>
      <c r="G91" s="58"/>
      <c r="H91" s="58"/>
      <c r="I91" s="58"/>
      <c r="J91" s="58"/>
    </row>
    <row r="92" spans="1:10" hidden="1">
      <c r="A92" s="58"/>
      <c r="B92" s="58"/>
      <c r="C92" s="58"/>
      <c r="D92" s="58"/>
      <c r="E92" s="58"/>
      <c r="F92" s="58"/>
      <c r="G92" s="58"/>
      <c r="H92" s="58"/>
      <c r="I92" s="58"/>
      <c r="J92" s="58"/>
    </row>
    <row r="93" spans="1:10" hidden="1">
      <c r="A93" s="58"/>
      <c r="B93" s="58"/>
      <c r="C93" s="58"/>
      <c r="D93" s="58"/>
      <c r="E93" s="58"/>
      <c r="F93" s="58"/>
      <c r="G93" s="58"/>
      <c r="H93" s="58"/>
      <c r="I93" s="58"/>
      <c r="J93" s="58"/>
    </row>
    <row r="94" spans="1:10" hidden="1">
      <c r="A94" s="58"/>
      <c r="B94" s="58"/>
      <c r="C94" s="58"/>
      <c r="D94" s="58"/>
      <c r="E94" s="58"/>
      <c r="F94" s="58"/>
      <c r="G94" s="58"/>
      <c r="H94" s="58"/>
      <c r="I94" s="58"/>
      <c r="J94" s="58"/>
    </row>
    <row r="95" spans="1:10" hidden="1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0" hidden="1">
      <c r="A96" s="58"/>
      <c r="B96" s="58"/>
      <c r="C96" s="58"/>
      <c r="D96" s="58"/>
      <c r="E96" s="58"/>
      <c r="F96" s="58"/>
      <c r="G96" s="58"/>
      <c r="H96" s="58"/>
      <c r="I96" s="58"/>
      <c r="J96" s="58"/>
    </row>
    <row r="97" spans="1:10" hidden="1">
      <c r="A97" s="58"/>
      <c r="B97" s="58"/>
      <c r="C97" s="58"/>
      <c r="D97" s="58"/>
      <c r="E97" s="58"/>
      <c r="F97" s="58"/>
      <c r="G97" s="58"/>
      <c r="H97" s="58"/>
      <c r="I97" s="58"/>
      <c r="J97" s="58"/>
    </row>
    <row r="98" spans="1:10" hidden="1">
      <c r="A98" s="58"/>
      <c r="B98" s="58"/>
      <c r="C98" s="58"/>
      <c r="D98" s="58"/>
      <c r="E98" s="58"/>
      <c r="F98" s="58"/>
      <c r="G98" s="58"/>
      <c r="H98" s="58"/>
      <c r="I98" s="58"/>
      <c r="J98" s="58"/>
    </row>
    <row r="99" spans="1:10" hidden="1">
      <c r="A99" s="58"/>
      <c r="B99" s="58"/>
      <c r="C99" s="58"/>
      <c r="D99" s="58"/>
      <c r="E99" s="58"/>
      <c r="F99" s="58"/>
      <c r="G99" s="58"/>
      <c r="H99" s="58"/>
      <c r="I99" s="58"/>
      <c r="J99" s="58"/>
    </row>
    <row r="100" spans="1:10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</row>
    <row r="105" spans="1:10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</row>
    <row r="106" spans="1:10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1:10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</row>
    <row r="109" spans="1:10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</row>
    <row r="110" spans="1:10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</row>
    <row r="114" spans="1:10" hidden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</row>
    <row r="115" spans="1:10" hidden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</row>
    <row r="116" spans="1:10" hidden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</row>
    <row r="117" spans="1:10" hidden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</row>
    <row r="118" spans="1:10" hidden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A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8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150</v>
      </c>
      <c r="B1" s="36" t="s" vm="1">
        <v>225</v>
      </c>
    </row>
    <row r="2" spans="1:34">
      <c r="A2" s="36" t="s">
        <v>149</v>
      </c>
      <c r="B2" s="36" t="s">
        <v>226</v>
      </c>
    </row>
    <row r="3" spans="1:34">
      <c r="A3" s="36" t="s">
        <v>151</v>
      </c>
      <c r="B3" s="36" t="s">
        <v>227</v>
      </c>
      <c r="D3" s="2"/>
    </row>
    <row r="4" spans="1:34">
      <c r="A4" s="36" t="s">
        <v>152</v>
      </c>
      <c r="B4" s="36">
        <v>2102</v>
      </c>
    </row>
    <row r="5" spans="1:34" ht="18.75">
      <c r="A5" s="166" t="s">
        <v>102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8"/>
    </row>
    <row r="6" spans="1:34" s="3" customFormat="1">
      <c r="A6" s="37" t="s">
        <v>121</v>
      </c>
      <c r="B6" s="38" t="s">
        <v>48</v>
      </c>
      <c r="C6" s="39" t="s">
        <v>55</v>
      </c>
      <c r="D6" s="38" t="s">
        <v>14</v>
      </c>
      <c r="E6" s="38" t="s">
        <v>71</v>
      </c>
      <c r="F6" s="38" t="s">
        <v>109</v>
      </c>
      <c r="G6" s="38" t="s">
        <v>17</v>
      </c>
      <c r="H6" s="38" t="s">
        <v>108</v>
      </c>
      <c r="I6" s="38" t="s">
        <v>16</v>
      </c>
      <c r="J6" s="38" t="s">
        <v>18</v>
      </c>
      <c r="K6" s="38" t="s">
        <v>202</v>
      </c>
      <c r="L6" s="38" t="s">
        <v>201</v>
      </c>
      <c r="M6" s="38" t="s">
        <v>66</v>
      </c>
      <c r="N6" s="38" t="s">
        <v>63</v>
      </c>
      <c r="O6" s="38" t="s">
        <v>153</v>
      </c>
      <c r="P6" s="40" t="s">
        <v>155</v>
      </c>
    </row>
    <row r="7" spans="1:34" s="3" customFormat="1">
      <c r="A7" s="130" t="s">
        <v>3885</v>
      </c>
      <c r="B7" s="131" t="s">
        <v>3885</v>
      </c>
      <c r="C7" s="131" t="s">
        <v>3885</v>
      </c>
      <c r="D7" s="131" t="s">
        <v>3885</v>
      </c>
      <c r="E7" s="131" t="s">
        <v>3885</v>
      </c>
      <c r="F7" s="26" t="s">
        <v>21</v>
      </c>
      <c r="G7" s="26" t="s">
        <v>20</v>
      </c>
      <c r="H7" s="131" t="s">
        <v>3885</v>
      </c>
      <c r="I7" s="26" t="s">
        <v>19</v>
      </c>
      <c r="J7" s="26" t="s">
        <v>19</v>
      </c>
      <c r="K7" s="26" t="s">
        <v>209</v>
      </c>
      <c r="L7" s="131" t="s">
        <v>3885</v>
      </c>
      <c r="M7" s="26" t="s">
        <v>205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32" t="s">
        <v>3885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118</v>
      </c>
    </row>
    <row r="9" spans="1:34" s="4" customFormat="1" ht="20.25">
      <c r="A9" s="103" t="s">
        <v>3589</v>
      </c>
      <c r="B9" s="135" t="s">
        <v>3885</v>
      </c>
      <c r="C9" s="135" t="s">
        <v>3885</v>
      </c>
      <c r="D9" s="135" t="s">
        <v>3885</v>
      </c>
      <c r="E9" s="135" t="s">
        <v>3885</v>
      </c>
      <c r="F9" s="135" t="s">
        <v>3885</v>
      </c>
      <c r="G9" s="135" t="s">
        <v>3885</v>
      </c>
      <c r="H9" s="135" t="s">
        <v>3885</v>
      </c>
      <c r="I9" s="135" t="s">
        <v>3885</v>
      </c>
      <c r="J9" s="135" t="s">
        <v>3885</v>
      </c>
      <c r="K9" s="135" t="s">
        <v>3885</v>
      </c>
      <c r="L9" s="135" t="s">
        <v>3885</v>
      </c>
      <c r="M9" s="104">
        <v>0</v>
      </c>
      <c r="N9" s="135" t="s">
        <v>3885</v>
      </c>
      <c r="O9" s="105">
        <v>0</v>
      </c>
      <c r="P9" s="105">
        <v>0</v>
      </c>
      <c r="AH9" s="1"/>
    </row>
    <row r="10" spans="1:34">
      <c r="A10" s="101" t="s">
        <v>217</v>
      </c>
      <c r="B10" s="135" t="s">
        <v>3885</v>
      </c>
      <c r="C10" s="135" t="s">
        <v>3885</v>
      </c>
      <c r="D10" s="135" t="s">
        <v>3885</v>
      </c>
      <c r="E10" s="135" t="s">
        <v>3885</v>
      </c>
      <c r="F10" s="135" t="s">
        <v>3885</v>
      </c>
      <c r="G10" s="135" t="s">
        <v>3885</v>
      </c>
      <c r="H10" s="135" t="s">
        <v>3885</v>
      </c>
      <c r="I10" s="135" t="s">
        <v>3885</v>
      </c>
      <c r="J10" s="135" t="s">
        <v>3885</v>
      </c>
      <c r="K10" s="135" t="s">
        <v>3885</v>
      </c>
      <c r="L10" s="135" t="s">
        <v>3885</v>
      </c>
      <c r="M10" s="135" t="s">
        <v>3885</v>
      </c>
      <c r="N10" s="135" t="s">
        <v>3885</v>
      </c>
      <c r="O10" s="135" t="s">
        <v>3885</v>
      </c>
      <c r="P10" s="135" t="s">
        <v>3885</v>
      </c>
    </row>
    <row r="11" spans="1:34">
      <c r="A11" s="101" t="s">
        <v>117</v>
      </c>
      <c r="B11" s="135" t="s">
        <v>3885</v>
      </c>
      <c r="C11" s="135" t="s">
        <v>3885</v>
      </c>
      <c r="D11" s="135" t="s">
        <v>3885</v>
      </c>
      <c r="E11" s="135" t="s">
        <v>3885</v>
      </c>
      <c r="F11" s="135" t="s">
        <v>3885</v>
      </c>
      <c r="G11" s="135" t="s">
        <v>3885</v>
      </c>
      <c r="H11" s="135" t="s">
        <v>3885</v>
      </c>
      <c r="I11" s="135" t="s">
        <v>3885</v>
      </c>
      <c r="J11" s="135" t="s">
        <v>3885</v>
      </c>
      <c r="K11" s="135" t="s">
        <v>3885</v>
      </c>
      <c r="L11" s="135" t="s">
        <v>3885</v>
      </c>
      <c r="M11" s="135" t="s">
        <v>3885</v>
      </c>
      <c r="N11" s="135" t="s">
        <v>3885</v>
      </c>
      <c r="O11" s="135" t="s">
        <v>3885</v>
      </c>
      <c r="P11" s="135" t="s">
        <v>3885</v>
      </c>
    </row>
    <row r="12" spans="1:34">
      <c r="A12" s="101" t="s">
        <v>200</v>
      </c>
      <c r="B12" s="135" t="s">
        <v>3885</v>
      </c>
      <c r="C12" s="135" t="s">
        <v>3885</v>
      </c>
      <c r="D12" s="135" t="s">
        <v>3885</v>
      </c>
      <c r="E12" s="135" t="s">
        <v>3885</v>
      </c>
      <c r="F12" s="135" t="s">
        <v>3885</v>
      </c>
      <c r="G12" s="135" t="s">
        <v>3885</v>
      </c>
      <c r="H12" s="135" t="s">
        <v>3885</v>
      </c>
      <c r="I12" s="135" t="s">
        <v>3885</v>
      </c>
      <c r="J12" s="135" t="s">
        <v>3885</v>
      </c>
      <c r="K12" s="135" t="s">
        <v>3885</v>
      </c>
      <c r="L12" s="135" t="s">
        <v>3885</v>
      </c>
      <c r="M12" s="135" t="s">
        <v>3885</v>
      </c>
      <c r="N12" s="135" t="s">
        <v>3885</v>
      </c>
      <c r="O12" s="135" t="s">
        <v>3885</v>
      </c>
      <c r="P12" s="135" t="s">
        <v>3885</v>
      </c>
    </row>
    <row r="13" spans="1:34">
      <c r="A13" s="101" t="s">
        <v>208</v>
      </c>
      <c r="B13" s="135" t="s">
        <v>3885</v>
      </c>
      <c r="C13" s="135" t="s">
        <v>3885</v>
      </c>
      <c r="D13" s="135" t="s">
        <v>3885</v>
      </c>
      <c r="E13" s="135" t="s">
        <v>3885</v>
      </c>
      <c r="F13" s="135" t="s">
        <v>3885</v>
      </c>
      <c r="G13" s="135" t="s">
        <v>3885</v>
      </c>
      <c r="H13" s="135" t="s">
        <v>3885</v>
      </c>
      <c r="I13" s="135" t="s">
        <v>3885</v>
      </c>
      <c r="J13" s="135" t="s">
        <v>3885</v>
      </c>
      <c r="K13" s="135" t="s">
        <v>3885</v>
      </c>
      <c r="L13" s="135" t="s">
        <v>3885</v>
      </c>
      <c r="M13" s="135" t="s">
        <v>3885</v>
      </c>
      <c r="N13" s="135" t="s">
        <v>3885</v>
      </c>
      <c r="O13" s="135" t="s">
        <v>3885</v>
      </c>
      <c r="P13" s="135" t="s">
        <v>3885</v>
      </c>
    </row>
    <row r="14" spans="1:34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34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34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spans="1:16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6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</row>
    <row r="21" spans="1:16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6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16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1:16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</row>
    <row r="27" spans="1:16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</row>
    <row r="29" spans="1:16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16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6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</row>
    <row r="33" spans="1:16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16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6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  <row r="41" spans="1:16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6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1:16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spans="1:16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6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spans="1:16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  <row r="48" spans="1:16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spans="1:16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spans="1:16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1:16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1:16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1:16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</row>
    <row r="57" spans="1:16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</row>
    <row r="58" spans="1:16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59" spans="1:16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spans="1:16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spans="1:16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</row>
    <row r="62" spans="1:16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spans="1:16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spans="1:16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</row>
    <row r="65" spans="1:16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1:16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1:16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</row>
    <row r="68" spans="1:16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</row>
    <row r="69" spans="1:16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</row>
    <row r="70" spans="1:16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spans="1:16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</row>
    <row r="72" spans="1:16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</row>
    <row r="74" spans="1:16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  <row r="75" spans="1:16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</row>
    <row r="76" spans="1:16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</row>
    <row r="77" spans="1:16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</row>
    <row r="78" spans="1:16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</row>
    <row r="79" spans="1:16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1:16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</row>
    <row r="81" spans="1:16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  <row r="82" spans="1:16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</row>
    <row r="83" spans="1:16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</row>
    <row r="84" spans="1:16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</row>
    <row r="85" spans="1:16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</row>
    <row r="86" spans="1:16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1:16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</row>
    <row r="88" spans="1:16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</row>
    <row r="89" spans="1:16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</row>
    <row r="90" spans="1:16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  <row r="91" spans="1:16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</row>
    <row r="92" spans="1:16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</row>
    <row r="93" spans="1:16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</row>
    <row r="94" spans="1:16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</row>
    <row r="95" spans="1:16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</row>
    <row r="96" spans="1:16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</row>
    <row r="97" spans="1:16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</row>
    <row r="98" spans="1:16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</row>
    <row r="99" spans="1:16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</row>
    <row r="100" spans="1:16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</row>
    <row r="101" spans="1:16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</row>
    <row r="102" spans="1:16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</row>
    <row r="103" spans="1:16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</row>
    <row r="104" spans="1:16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</row>
    <row r="105" spans="1:16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</row>
    <row r="106" spans="1:16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</row>
    <row r="107" spans="1:16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</row>
    <row r="108" spans="1:16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48.425781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5.42578125" style="1" bestFit="1" customWidth="1"/>
    <col min="11" max="11" width="9.5703125" style="1" customWidth="1"/>
    <col min="12" max="12" width="14.28515625" style="1" bestFit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150</v>
      </c>
      <c r="B1" s="36" t="s" vm="1">
        <v>225</v>
      </c>
    </row>
    <row r="2" spans="1:15">
      <c r="A2" s="36" t="s">
        <v>149</v>
      </c>
      <c r="B2" s="36" t="s">
        <v>226</v>
      </c>
    </row>
    <row r="3" spans="1:15">
      <c r="A3" s="36" t="s">
        <v>151</v>
      </c>
      <c r="B3" s="36" t="s">
        <v>227</v>
      </c>
    </row>
    <row r="4" spans="1:15">
      <c r="A4" s="36" t="s">
        <v>152</v>
      </c>
      <c r="B4" s="36">
        <v>2102</v>
      </c>
    </row>
    <row r="5" spans="1:15" ht="18.75">
      <c r="A5" s="166" t="s">
        <v>94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8"/>
    </row>
    <row r="6" spans="1:15" s="3" customFormat="1">
      <c r="A6" s="37" t="s">
        <v>121</v>
      </c>
      <c r="B6" s="38" t="s">
        <v>48</v>
      </c>
      <c r="C6" s="38" t="s">
        <v>14</v>
      </c>
      <c r="D6" s="38" t="s">
        <v>71</v>
      </c>
      <c r="E6" s="38" t="s">
        <v>109</v>
      </c>
      <c r="F6" s="38" t="s">
        <v>17</v>
      </c>
      <c r="G6" s="38" t="s">
        <v>108</v>
      </c>
      <c r="H6" s="38" t="s">
        <v>16</v>
      </c>
      <c r="I6" s="38" t="s">
        <v>18</v>
      </c>
      <c r="J6" s="38" t="s">
        <v>202</v>
      </c>
      <c r="K6" s="38" t="s">
        <v>201</v>
      </c>
      <c r="L6" s="38" t="s">
        <v>116</v>
      </c>
      <c r="M6" s="38" t="s">
        <v>63</v>
      </c>
      <c r="N6" s="38" t="s">
        <v>153</v>
      </c>
      <c r="O6" s="40" t="s">
        <v>155</v>
      </c>
    </row>
    <row r="7" spans="1:15" s="3" customFormat="1">
      <c r="A7" s="130" t="s">
        <v>3885</v>
      </c>
      <c r="B7" s="131" t="s">
        <v>3885</v>
      </c>
      <c r="C7" s="131" t="s">
        <v>3885</v>
      </c>
      <c r="D7" s="131" t="s">
        <v>3885</v>
      </c>
      <c r="E7" s="26" t="s">
        <v>21</v>
      </c>
      <c r="F7" s="26" t="s">
        <v>20</v>
      </c>
      <c r="G7" s="131" t="s">
        <v>3885</v>
      </c>
      <c r="H7" s="26" t="s">
        <v>19</v>
      </c>
      <c r="I7" s="26" t="s">
        <v>19</v>
      </c>
      <c r="J7" s="26" t="s">
        <v>209</v>
      </c>
      <c r="K7" s="131" t="s">
        <v>3885</v>
      </c>
      <c r="L7" s="26" t="s">
        <v>205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32" t="s">
        <v>3885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54" t="s">
        <v>26</v>
      </c>
      <c r="B9" s="133" t="s">
        <v>3885</v>
      </c>
      <c r="C9" s="133" t="s">
        <v>3885</v>
      </c>
      <c r="D9" s="133" t="s">
        <v>3885</v>
      </c>
      <c r="E9" s="133" t="s">
        <v>3885</v>
      </c>
      <c r="F9" s="62">
        <f>+F10</f>
        <v>6.0420354300144625</v>
      </c>
      <c r="G9" s="133" t="s">
        <v>3885</v>
      </c>
      <c r="H9" s="133" t="s">
        <v>3885</v>
      </c>
      <c r="I9" s="75">
        <f>+I10</f>
        <v>4.8786079844163215E-2</v>
      </c>
      <c r="J9" s="133" t="s">
        <v>3885</v>
      </c>
      <c r="K9" s="133" t="s">
        <v>3885</v>
      </c>
      <c r="L9" s="62">
        <v>16336106.284364598</v>
      </c>
      <c r="M9" s="133" t="s">
        <v>3885</v>
      </c>
      <c r="N9" s="63">
        <f>IFERROR(L9/$L$9,0)</f>
        <v>1</v>
      </c>
      <c r="O9" s="63">
        <f>L9/'סכום נכסי הקרן'!$C$41</f>
        <v>0.26068970104088923</v>
      </c>
    </row>
    <row r="10" spans="1:15">
      <c r="A10" s="55" t="s">
        <v>194</v>
      </c>
      <c r="B10" s="134" t="s">
        <v>3885</v>
      </c>
      <c r="C10" s="134" t="s">
        <v>3885</v>
      </c>
      <c r="D10" s="134" t="s">
        <v>3885</v>
      </c>
      <c r="E10" s="134" t="s">
        <v>3885</v>
      </c>
      <c r="F10" s="56">
        <f>AVERAGE(F11*N11)+(F21*N21)</f>
        <v>6.0420354300144625</v>
      </c>
      <c r="G10" s="134" t="s">
        <v>3885</v>
      </c>
      <c r="H10" s="134" t="s">
        <v>3885</v>
      </c>
      <c r="I10" s="76">
        <f>AVERAGE(I11*N11)+(I21*N21)</f>
        <v>4.8786079844163215E-2</v>
      </c>
      <c r="J10" s="134" t="s">
        <v>3885</v>
      </c>
      <c r="K10" s="134" t="s">
        <v>3885</v>
      </c>
      <c r="L10" s="64">
        <f>L11+L21</f>
        <v>16336106.284364603</v>
      </c>
      <c r="M10" s="134" t="s">
        <v>3885</v>
      </c>
      <c r="N10" s="65">
        <f t="shared" ref="N10:N75" si="0">IFERROR(L10/$L$9,0)</f>
        <v>1.0000000000000004</v>
      </c>
      <c r="O10" s="65">
        <f>L10/'סכום נכסי הקרן'!$C$41</f>
        <v>0.26068970104088929</v>
      </c>
    </row>
    <row r="11" spans="1:15">
      <c r="A11" s="88" t="s">
        <v>3595</v>
      </c>
      <c r="B11" s="134" t="s">
        <v>3885</v>
      </c>
      <c r="C11" s="134" t="s">
        <v>3885</v>
      </c>
      <c r="D11" s="134" t="s">
        <v>3885</v>
      </c>
      <c r="E11" s="140" t="s">
        <v>3885</v>
      </c>
      <c r="F11" s="64">
        <v>4.514277591152295</v>
      </c>
      <c r="G11" s="134" t="s">
        <v>3885</v>
      </c>
      <c r="H11" s="134" t="s">
        <v>3885</v>
      </c>
      <c r="I11" s="106">
        <v>5.1400000000000071E-2</v>
      </c>
      <c r="J11" s="134" t="s">
        <v>3885</v>
      </c>
      <c r="K11" s="134" t="s">
        <v>3885</v>
      </c>
      <c r="L11" s="64">
        <f>SUM(L12:L19)</f>
        <v>1502732.8969682539</v>
      </c>
      <c r="M11" s="134" t="s">
        <v>3885</v>
      </c>
      <c r="N11" s="65">
        <f t="shared" ref="N11" si="1">IFERROR(L11/$L$9,0)</f>
        <v>9.1988437808251167E-2</v>
      </c>
      <c r="O11" s="65">
        <f>L11/'סכום נכסי הקרן'!$C$41</f>
        <v>2.3980438351451427E-2</v>
      </c>
    </row>
    <row r="12" spans="1:15">
      <c r="A12" s="61" t="s">
        <v>1810</v>
      </c>
      <c r="B12" s="58">
        <v>9444</v>
      </c>
      <c r="C12" s="58" t="s">
        <v>230</v>
      </c>
      <c r="D12" s="135" t="s">
        <v>3885</v>
      </c>
      <c r="E12" s="77">
        <v>44958</v>
      </c>
      <c r="F12" s="67">
        <v>4.0900000000000034</v>
      </c>
      <c r="G12" s="70" t="s">
        <v>137</v>
      </c>
      <c r="H12" s="71">
        <v>5.1500000000000004E-2</v>
      </c>
      <c r="I12" s="71">
        <v>5.139999999999996E-2</v>
      </c>
      <c r="J12" s="67">
        <v>53148615.090605997</v>
      </c>
      <c r="K12" s="69">
        <v>107.90034828122015</v>
      </c>
      <c r="L12" s="67">
        <v>57347.540789408995</v>
      </c>
      <c r="M12" s="135" t="s">
        <v>3885</v>
      </c>
      <c r="N12" s="68">
        <f t="shared" ref="N12:N19" si="2">IFERROR(L12/$L$9,0)</f>
        <v>3.5104779432230267E-3</v>
      </c>
      <c r="O12" s="68">
        <f>L12/'סכום נכסי הקרן'!$C$41</f>
        <v>9.1514544552944647E-4</v>
      </c>
    </row>
    <row r="13" spans="1:15">
      <c r="A13" s="61" t="s">
        <v>1811</v>
      </c>
      <c r="B13" s="58">
        <v>9499</v>
      </c>
      <c r="C13" s="58" t="s">
        <v>230</v>
      </c>
      <c r="D13" s="135" t="s">
        <v>3885</v>
      </c>
      <c r="E13" s="77">
        <v>44986</v>
      </c>
      <c r="F13" s="67">
        <v>4.1699999999999662</v>
      </c>
      <c r="G13" s="70" t="s">
        <v>137</v>
      </c>
      <c r="H13" s="71">
        <v>5.1500000000000004E-2</v>
      </c>
      <c r="I13" s="71">
        <v>5.1400000000000591E-2</v>
      </c>
      <c r="J13" s="67">
        <v>4436416.307484</v>
      </c>
      <c r="K13" s="69">
        <v>107.15028957108632</v>
      </c>
      <c r="L13" s="67">
        <v>4753.6329200480004</v>
      </c>
      <c r="M13" s="135" t="s">
        <v>3885</v>
      </c>
      <c r="N13" s="68">
        <f t="shared" si="2"/>
        <v>2.9098934821437445E-4</v>
      </c>
      <c r="O13" s="68">
        <f>L13/'סכום נכסי הקרן'!$C$41</f>
        <v>7.585792619208848E-5</v>
      </c>
    </row>
    <row r="14" spans="1:15">
      <c r="A14" s="61" t="s">
        <v>1812</v>
      </c>
      <c r="B14" s="58">
        <v>9528</v>
      </c>
      <c r="C14" s="58" t="s">
        <v>230</v>
      </c>
      <c r="D14" s="135" t="s">
        <v>3885</v>
      </c>
      <c r="E14" s="77">
        <v>45047</v>
      </c>
      <c r="F14" s="67">
        <v>4.3400000000000016</v>
      </c>
      <c r="G14" s="70" t="s">
        <v>137</v>
      </c>
      <c r="H14" s="71">
        <v>5.1500000000000004E-2</v>
      </c>
      <c r="I14" s="71">
        <v>5.1400000000000008E-2</v>
      </c>
      <c r="J14" s="67">
        <v>296875745.21455199</v>
      </c>
      <c r="K14" s="69">
        <v>105.32936263559282</v>
      </c>
      <c r="L14" s="67">
        <v>312697.33025415405</v>
      </c>
      <c r="M14" s="135" t="s">
        <v>3885</v>
      </c>
      <c r="N14" s="68">
        <f t="shared" si="2"/>
        <v>1.9141484807394946E-2</v>
      </c>
      <c r="O14" s="68">
        <f>L14/'סכום נכסי הקרן'!$C$41</f>
        <v>4.9899879519185114E-3</v>
      </c>
    </row>
    <row r="15" spans="1:15">
      <c r="A15" s="61" t="s">
        <v>1813</v>
      </c>
      <c r="B15" s="58">
        <v>9586</v>
      </c>
      <c r="C15" s="58" t="s">
        <v>230</v>
      </c>
      <c r="D15" s="135" t="s">
        <v>3885</v>
      </c>
      <c r="E15" s="77">
        <v>45078</v>
      </c>
      <c r="F15" s="67">
        <v>4.4199999999999928</v>
      </c>
      <c r="G15" s="70" t="s">
        <v>137</v>
      </c>
      <c r="H15" s="71">
        <v>5.1500000000000004E-2</v>
      </c>
      <c r="I15" s="71">
        <v>5.1399999999999946E-2</v>
      </c>
      <c r="J15" s="67">
        <v>166096606.100292</v>
      </c>
      <c r="K15" s="69">
        <v>104.06179235457307</v>
      </c>
      <c r="L15" s="67">
        <v>172843.105348079</v>
      </c>
      <c r="M15" s="135" t="s">
        <v>3885</v>
      </c>
      <c r="N15" s="68">
        <f t="shared" si="2"/>
        <v>1.0580434672704617E-2</v>
      </c>
      <c r="O15" s="68">
        <f>L15/'סכום נכסי הקרן'!$C$41</f>
        <v>2.7582103517100253E-3</v>
      </c>
    </row>
    <row r="16" spans="1:15">
      <c r="A16" s="61" t="s">
        <v>1814</v>
      </c>
      <c r="B16" s="58">
        <v>9636</v>
      </c>
      <c r="C16" s="58" t="s">
        <v>230</v>
      </c>
      <c r="D16" s="135" t="s">
        <v>3885</v>
      </c>
      <c r="E16" s="77">
        <v>45108</v>
      </c>
      <c r="F16" s="67">
        <v>4.5000000000000062</v>
      </c>
      <c r="G16" s="70" t="s">
        <v>137</v>
      </c>
      <c r="H16" s="71">
        <v>5.1500000000000004E-2</v>
      </c>
      <c r="I16" s="71">
        <v>5.1400000000000085E-2</v>
      </c>
      <c r="J16" s="67">
        <v>234096866.11473501</v>
      </c>
      <c r="K16" s="69">
        <v>103.42836290584789</v>
      </c>
      <c r="L16" s="67">
        <v>242122.55623636497</v>
      </c>
      <c r="M16" s="135" t="s">
        <v>3885</v>
      </c>
      <c r="N16" s="68">
        <f t="shared" si="2"/>
        <v>1.4821313721991523E-2</v>
      </c>
      <c r="O16" s="68">
        <f>L16/'סכום נכסי הקרן'!$C$41</f>
        <v>3.863763843219199E-3</v>
      </c>
    </row>
    <row r="17" spans="1:15">
      <c r="A17" s="61" t="s">
        <v>1815</v>
      </c>
      <c r="B17" s="58">
        <v>9689</v>
      </c>
      <c r="C17" s="58" t="s">
        <v>230</v>
      </c>
      <c r="D17" s="135" t="s">
        <v>3885</v>
      </c>
      <c r="E17" s="77">
        <v>45139</v>
      </c>
      <c r="F17" s="67">
        <v>4.59</v>
      </c>
      <c r="G17" s="70" t="s">
        <v>137</v>
      </c>
      <c r="H17" s="71">
        <v>5.1500000000000004E-2</v>
      </c>
      <c r="I17" s="71">
        <v>5.1400000000000008E-2</v>
      </c>
      <c r="J17" s="67">
        <v>494317520.87772596</v>
      </c>
      <c r="K17" s="69">
        <v>102.99643928213075</v>
      </c>
      <c r="L17" s="67">
        <v>509129.445251761</v>
      </c>
      <c r="M17" s="135" t="s">
        <v>3885</v>
      </c>
      <c r="N17" s="68">
        <f t="shared" si="2"/>
        <v>3.1165899412582323E-2</v>
      </c>
      <c r="O17" s="68">
        <f>L17/'סכום נכסי הקרן'!$C$41</f>
        <v>8.1246290005365096E-3</v>
      </c>
    </row>
    <row r="18" spans="1:15">
      <c r="A18" s="61" t="s">
        <v>1816</v>
      </c>
      <c r="B18" s="58">
        <v>9731</v>
      </c>
      <c r="C18" s="58" t="s">
        <v>230</v>
      </c>
      <c r="D18" s="135" t="s">
        <v>3885</v>
      </c>
      <c r="E18" s="77">
        <v>45170</v>
      </c>
      <c r="F18" s="67">
        <v>4.6699999999999724</v>
      </c>
      <c r="G18" s="70" t="s">
        <v>137</v>
      </c>
      <c r="H18" s="71">
        <v>5.1500000000000004E-2</v>
      </c>
      <c r="I18" s="71">
        <v>5.1399999999999786E-2</v>
      </c>
      <c r="J18" s="67">
        <v>82284752.627532005</v>
      </c>
      <c r="K18" s="69">
        <v>102.27183929850148</v>
      </c>
      <c r="L18" s="67">
        <v>84154.129974398995</v>
      </c>
      <c r="M18" s="135" t="s">
        <v>3885</v>
      </c>
      <c r="N18" s="68">
        <f t="shared" si="2"/>
        <v>5.1514191025399669E-3</v>
      </c>
      <c r="O18" s="68">
        <f>L18/'סכום נכסי הקרן'!$C$41</f>
        <v>1.3429219057774699E-3</v>
      </c>
    </row>
    <row r="19" spans="1:15">
      <c r="A19" s="61" t="s">
        <v>1817</v>
      </c>
      <c r="B19" s="58">
        <v>9787</v>
      </c>
      <c r="C19" s="58" t="s">
        <v>230</v>
      </c>
      <c r="D19" s="135" t="s">
        <v>3885</v>
      </c>
      <c r="E19" s="77">
        <v>45261</v>
      </c>
      <c r="F19" s="67">
        <v>4.9199999999999928</v>
      </c>
      <c r="G19" s="70" t="s">
        <v>137</v>
      </c>
      <c r="H19" s="71">
        <v>5.1500000000000004E-2</v>
      </c>
      <c r="I19" s="71">
        <v>5.139999999999996E-2</v>
      </c>
      <c r="J19" s="67">
        <v>119185343.133696</v>
      </c>
      <c r="K19" s="69">
        <v>100.41935782303563</v>
      </c>
      <c r="L19" s="67">
        <v>119685.15619403901</v>
      </c>
      <c r="M19" s="135" t="s">
        <v>3885</v>
      </c>
      <c r="N19" s="68">
        <f t="shared" si="2"/>
        <v>7.3264187996003993E-3</v>
      </c>
      <c r="O19" s="68">
        <f>L19/'סכום נכסי הקרן'!$C$41</f>
        <v>1.9099219265681785E-3</v>
      </c>
    </row>
    <row r="20" spans="1:15">
      <c r="A20" s="138" t="s">
        <v>3885</v>
      </c>
      <c r="B20" s="135" t="s">
        <v>3885</v>
      </c>
      <c r="C20" s="135" t="s">
        <v>3885</v>
      </c>
      <c r="D20" s="135" t="s">
        <v>3885</v>
      </c>
      <c r="E20" s="135" t="s">
        <v>3885</v>
      </c>
      <c r="F20" s="135" t="s">
        <v>3885</v>
      </c>
      <c r="G20" s="135" t="s">
        <v>3885</v>
      </c>
      <c r="H20" s="135" t="s">
        <v>3885</v>
      </c>
      <c r="I20" s="135" t="s">
        <v>3885</v>
      </c>
      <c r="J20" s="135" t="s">
        <v>3885</v>
      </c>
      <c r="K20" s="135" t="s">
        <v>3885</v>
      </c>
      <c r="L20" s="135" t="s">
        <v>3885</v>
      </c>
      <c r="M20" s="135" t="s">
        <v>3885</v>
      </c>
      <c r="N20" s="135" t="s">
        <v>3885</v>
      </c>
      <c r="O20" s="135" t="s">
        <v>3885</v>
      </c>
    </row>
    <row r="21" spans="1:15">
      <c r="A21" s="74" t="s">
        <v>72</v>
      </c>
      <c r="B21" s="134" t="s">
        <v>3885</v>
      </c>
      <c r="C21" s="134" t="s">
        <v>3885</v>
      </c>
      <c r="D21" s="134" t="s">
        <v>3885</v>
      </c>
      <c r="E21" s="134" t="s">
        <v>3885</v>
      </c>
      <c r="F21" s="107">
        <v>6.1968088522900713</v>
      </c>
      <c r="G21" s="134" t="s">
        <v>3885</v>
      </c>
      <c r="H21" s="134" t="s">
        <v>3885</v>
      </c>
      <c r="I21" s="94">
        <v>4.8521269965409522E-2</v>
      </c>
      <c r="J21" s="134" t="s">
        <v>3885</v>
      </c>
      <c r="K21" s="134" t="s">
        <v>3885</v>
      </c>
      <c r="L21" s="91">
        <f>SUM(L22:L162)</f>
        <v>14833373.387396349</v>
      </c>
      <c r="M21" s="134" t="s">
        <v>3885</v>
      </c>
      <c r="N21" s="65">
        <f t="shared" si="0"/>
        <v>0.90801156219174917</v>
      </c>
      <c r="O21" s="65">
        <f>L21/'סכום נכסי הקרן'!$C$41</f>
        <v>0.23670926268943787</v>
      </c>
    </row>
    <row r="22" spans="1:15">
      <c r="A22" s="61" t="s">
        <v>1818</v>
      </c>
      <c r="B22" s="58" t="s">
        <v>1819</v>
      </c>
      <c r="C22" s="58" t="s">
        <v>230</v>
      </c>
      <c r="D22" s="135" t="s">
        <v>3885</v>
      </c>
      <c r="E22" s="77">
        <v>39845</v>
      </c>
      <c r="F22" s="67">
        <v>8.9999999999912636E-2</v>
      </c>
      <c r="G22" s="70" t="s">
        <v>137</v>
      </c>
      <c r="H22" s="71">
        <v>4.8000000000000001E-2</v>
      </c>
      <c r="I22" s="71">
        <v>4.6199999999989742E-2</v>
      </c>
      <c r="J22" s="67">
        <v>1431958.8887100003</v>
      </c>
      <c r="K22" s="69">
        <v>127.906463</v>
      </c>
      <c r="L22" s="67">
        <v>1831.5679623240001</v>
      </c>
      <c r="M22" s="135" t="s">
        <v>3885</v>
      </c>
      <c r="N22" s="68">
        <f t="shared" si="0"/>
        <v>1.1211777950275744E-4</v>
      </c>
      <c r="O22" s="68">
        <f>L22/'סכום נכסי הקרן'!$C$41</f>
        <v>2.9227950419942173E-5</v>
      </c>
    </row>
    <row r="23" spans="1:15">
      <c r="A23" s="61" t="s">
        <v>1820</v>
      </c>
      <c r="B23" s="58" t="s">
        <v>1821</v>
      </c>
      <c r="C23" s="58" t="s">
        <v>230</v>
      </c>
      <c r="D23" s="135" t="s">
        <v>3885</v>
      </c>
      <c r="E23" s="77">
        <v>39873</v>
      </c>
      <c r="F23" s="67">
        <v>0.16999999999999779</v>
      </c>
      <c r="G23" s="70" t="s">
        <v>137</v>
      </c>
      <c r="H23" s="71">
        <v>4.8000000000000001E-2</v>
      </c>
      <c r="I23" s="71">
        <v>4.8200000000000014E-2</v>
      </c>
      <c r="J23" s="67">
        <v>52634751.934589997</v>
      </c>
      <c r="K23" s="69">
        <v>128.081064</v>
      </c>
      <c r="L23" s="67">
        <v>67415.150050594995</v>
      </c>
      <c r="M23" s="135" t="s">
        <v>3885</v>
      </c>
      <c r="N23" s="68">
        <f t="shared" si="0"/>
        <v>4.1267575563657122E-3</v>
      </c>
      <c r="O23" s="68">
        <f>L23/'סכום נכסי הקרן'!$C$41</f>
        <v>1.075803193637208E-3</v>
      </c>
    </row>
    <row r="24" spans="1:15">
      <c r="A24" s="61" t="s">
        <v>1822</v>
      </c>
      <c r="B24" s="58" t="s">
        <v>1823</v>
      </c>
      <c r="C24" s="58" t="s">
        <v>230</v>
      </c>
      <c r="D24" s="135" t="s">
        <v>3885</v>
      </c>
      <c r="E24" s="77">
        <v>39934</v>
      </c>
      <c r="F24" s="67">
        <v>0.33000000000000496</v>
      </c>
      <c r="G24" s="70" t="s">
        <v>137</v>
      </c>
      <c r="H24" s="71">
        <v>4.8000000000000001E-2</v>
      </c>
      <c r="I24" s="71">
        <v>4.8300000000000051E-2</v>
      </c>
      <c r="J24" s="67">
        <v>57437730.399420001</v>
      </c>
      <c r="K24" s="69">
        <v>126.569211</v>
      </c>
      <c r="L24" s="67">
        <v>72698.482225208005</v>
      </c>
      <c r="M24" s="135" t="s">
        <v>3885</v>
      </c>
      <c r="N24" s="68">
        <f t="shared" si="0"/>
        <v>4.4501719663019232E-3</v>
      </c>
      <c r="O24" s="68">
        <f>L24/'סכום נכסי הקרן'!$C$41</f>
        <v>1.1601139994757944E-3</v>
      </c>
    </row>
    <row r="25" spans="1:15">
      <c r="A25" s="61" t="s">
        <v>1824</v>
      </c>
      <c r="B25" s="58" t="s">
        <v>1825</v>
      </c>
      <c r="C25" s="58" t="s">
        <v>230</v>
      </c>
      <c r="D25" s="135" t="s">
        <v>3885</v>
      </c>
      <c r="E25" s="77">
        <v>40148</v>
      </c>
      <c r="F25" s="67">
        <v>0.9099999999999997</v>
      </c>
      <c r="G25" s="70" t="s">
        <v>137</v>
      </c>
      <c r="H25" s="71">
        <v>4.8000000000000001E-2</v>
      </c>
      <c r="I25" s="71">
        <v>4.8299999999999857E-2</v>
      </c>
      <c r="J25" s="67">
        <v>76537115.954837993</v>
      </c>
      <c r="K25" s="69">
        <v>121.502201</v>
      </c>
      <c r="L25" s="67">
        <v>92994.280284122011</v>
      </c>
      <c r="M25" s="135" t="s">
        <v>3885</v>
      </c>
      <c r="N25" s="68">
        <f t="shared" si="0"/>
        <v>5.6925609239655527E-3</v>
      </c>
      <c r="O25" s="68">
        <f>L25/'סכום נכסי הקרן'!$C$41</f>
        <v>1.483992005425628E-3</v>
      </c>
    </row>
    <row r="26" spans="1:15">
      <c r="A26" s="61" t="s">
        <v>1826</v>
      </c>
      <c r="B26" s="58" t="s">
        <v>1827</v>
      </c>
      <c r="C26" s="58" t="s">
        <v>230</v>
      </c>
      <c r="D26" s="135" t="s">
        <v>3885</v>
      </c>
      <c r="E26" s="77">
        <v>40269</v>
      </c>
      <c r="F26" s="67">
        <v>1.2199999999999913</v>
      </c>
      <c r="G26" s="70" t="s">
        <v>137</v>
      </c>
      <c r="H26" s="71">
        <v>4.8000000000000001E-2</v>
      </c>
      <c r="I26" s="71">
        <v>4.8499999999999807E-2</v>
      </c>
      <c r="J26" s="67">
        <v>86778157.51810798</v>
      </c>
      <c r="K26" s="69">
        <v>123.288242</v>
      </c>
      <c r="L26" s="67">
        <v>106987.264708627</v>
      </c>
      <c r="M26" s="135" t="s">
        <v>3885</v>
      </c>
      <c r="N26" s="68">
        <f t="shared" si="0"/>
        <v>6.5491288343921504E-3</v>
      </c>
      <c r="O26" s="68">
        <f>L26/'סכום נכסי הקרן'!$C$41</f>
        <v>1.7072904379159569E-3</v>
      </c>
    </row>
    <row r="27" spans="1:15">
      <c r="A27" s="61" t="s">
        <v>1828</v>
      </c>
      <c r="B27" s="58" t="s">
        <v>1829</v>
      </c>
      <c r="C27" s="58" t="s">
        <v>230</v>
      </c>
      <c r="D27" s="135" t="s">
        <v>3885</v>
      </c>
      <c r="E27" s="77">
        <v>40391</v>
      </c>
      <c r="F27" s="67">
        <v>1.5199999999999938</v>
      </c>
      <c r="G27" s="70" t="s">
        <v>137</v>
      </c>
      <c r="H27" s="71">
        <v>4.8000000000000001E-2</v>
      </c>
      <c r="I27" s="71">
        <v>4.8500000000000043E-2</v>
      </c>
      <c r="J27" s="67">
        <v>58463524.895075999</v>
      </c>
      <c r="K27" s="69">
        <v>122.272352</v>
      </c>
      <c r="L27" s="67">
        <v>71484.726680822001</v>
      </c>
      <c r="M27" s="135" t="s">
        <v>3885</v>
      </c>
      <c r="N27" s="68">
        <f t="shared" si="0"/>
        <v>4.3758730162793162E-3</v>
      </c>
      <c r="O27" s="68">
        <f>L27/'סכום נכסי הקרן'!$C$41</f>
        <v>1.140745028406749E-3</v>
      </c>
    </row>
    <row r="28" spans="1:15">
      <c r="A28" s="61" t="s">
        <v>1830</v>
      </c>
      <c r="B28" s="58" t="s">
        <v>1831</v>
      </c>
      <c r="C28" s="58" t="s">
        <v>230</v>
      </c>
      <c r="D28" s="135" t="s">
        <v>3885</v>
      </c>
      <c r="E28" s="77">
        <v>40452</v>
      </c>
      <c r="F28" s="67">
        <v>1.6800000000000024</v>
      </c>
      <c r="G28" s="70" t="s">
        <v>137</v>
      </c>
      <c r="H28" s="71">
        <v>4.8000000000000001E-2</v>
      </c>
      <c r="I28" s="71">
        <v>4.8500000000000126E-2</v>
      </c>
      <c r="J28" s="67">
        <v>77497711.647804007</v>
      </c>
      <c r="K28" s="69">
        <v>120.162972</v>
      </c>
      <c r="L28" s="67">
        <v>93123.553557882013</v>
      </c>
      <c r="M28" s="135" t="s">
        <v>3885</v>
      </c>
      <c r="N28" s="68">
        <f t="shared" si="0"/>
        <v>5.7004742707269978E-3</v>
      </c>
      <c r="O28" s="68">
        <f>L28/'סכום נכסי הקרן'!$C$41</f>
        <v>1.4860549334271022E-3</v>
      </c>
    </row>
    <row r="29" spans="1:15">
      <c r="A29" s="61" t="s">
        <v>1832</v>
      </c>
      <c r="B29" s="58" t="s">
        <v>1833</v>
      </c>
      <c r="C29" s="58" t="s">
        <v>230</v>
      </c>
      <c r="D29" s="135" t="s">
        <v>3885</v>
      </c>
      <c r="E29" s="77">
        <v>40909</v>
      </c>
      <c r="F29" s="67">
        <v>2.7699999999999902</v>
      </c>
      <c r="G29" s="70" t="s">
        <v>137</v>
      </c>
      <c r="H29" s="71">
        <v>4.8000000000000001E-2</v>
      </c>
      <c r="I29" s="71">
        <v>4.8499999999999828E-2</v>
      </c>
      <c r="J29" s="67">
        <v>55111340.528622001</v>
      </c>
      <c r="K29" s="69">
        <v>117.813993</v>
      </c>
      <c r="L29" s="67">
        <v>64928.870678405998</v>
      </c>
      <c r="M29" s="135" t="s">
        <v>3885</v>
      </c>
      <c r="N29" s="68">
        <f t="shared" si="0"/>
        <v>3.974562208899796E-3</v>
      </c>
      <c r="O29" s="68">
        <f>L29/'סכום נכסי הקרן'!$C$41</f>
        <v>1.0361274340065041E-3</v>
      </c>
    </row>
    <row r="30" spans="1:15">
      <c r="A30" s="61" t="s">
        <v>1834</v>
      </c>
      <c r="B30" s="58">
        <v>8790</v>
      </c>
      <c r="C30" s="58" t="s">
        <v>230</v>
      </c>
      <c r="D30" s="135" t="s">
        <v>3885</v>
      </c>
      <c r="E30" s="77">
        <v>41030</v>
      </c>
      <c r="F30" s="67">
        <v>3.0999999999999934</v>
      </c>
      <c r="G30" s="70" t="s">
        <v>137</v>
      </c>
      <c r="H30" s="71">
        <v>4.8000000000000001E-2</v>
      </c>
      <c r="I30" s="71">
        <v>4.8599999999999956E-2</v>
      </c>
      <c r="J30" s="67">
        <v>76228508.288772002</v>
      </c>
      <c r="K30" s="69">
        <v>115.497479</v>
      </c>
      <c r="L30" s="67">
        <v>88042.005143225993</v>
      </c>
      <c r="M30" s="135" t="s">
        <v>3885</v>
      </c>
      <c r="N30" s="68">
        <f t="shared" si="0"/>
        <v>5.3894118715113659E-3</v>
      </c>
      <c r="O30" s="68">
        <f>L30/'סכום נכסי הקרן'!$C$41</f>
        <v>1.4049641695705172E-3</v>
      </c>
    </row>
    <row r="31" spans="1:15">
      <c r="A31" s="61" t="s">
        <v>1835</v>
      </c>
      <c r="B31" s="58" t="s">
        <v>1836</v>
      </c>
      <c r="C31" s="58" t="s">
        <v>230</v>
      </c>
      <c r="D31" s="135" t="s">
        <v>3885</v>
      </c>
      <c r="E31" s="77">
        <v>41091</v>
      </c>
      <c r="F31" s="67">
        <v>3.1900000000000275</v>
      </c>
      <c r="G31" s="70" t="s">
        <v>137</v>
      </c>
      <c r="H31" s="71">
        <v>4.8000000000000001E-2</v>
      </c>
      <c r="I31" s="71">
        <v>4.8599999999999879E-2</v>
      </c>
      <c r="J31" s="67">
        <v>11326722.366582001</v>
      </c>
      <c r="K31" s="69">
        <v>116.333029</v>
      </c>
      <c r="L31" s="67">
        <v>13176.719190656</v>
      </c>
      <c r="M31" s="135" t="s">
        <v>3885</v>
      </c>
      <c r="N31" s="68">
        <f t="shared" si="0"/>
        <v>8.0660097095888326E-4</v>
      </c>
      <c r="O31" s="68">
        <f>L31/'סכום נכסי הקרן'!$C$41</f>
        <v>2.1027256597856226E-4</v>
      </c>
    </row>
    <row r="32" spans="1:15">
      <c r="A32" s="61" t="s">
        <v>1837</v>
      </c>
      <c r="B32" s="58" t="s">
        <v>1838</v>
      </c>
      <c r="C32" s="58" t="s">
        <v>230</v>
      </c>
      <c r="D32" s="135" t="s">
        <v>3885</v>
      </c>
      <c r="E32" s="77">
        <v>41122</v>
      </c>
      <c r="F32" s="67">
        <v>3.2700000000000462</v>
      </c>
      <c r="G32" s="70" t="s">
        <v>137</v>
      </c>
      <c r="H32" s="71">
        <v>4.8000000000000001E-2</v>
      </c>
      <c r="I32" s="71">
        <v>4.860000000000058E-2</v>
      </c>
      <c r="J32" s="67">
        <v>36383829.625583999</v>
      </c>
      <c r="K32" s="69">
        <v>116.22693099999999</v>
      </c>
      <c r="L32" s="67">
        <v>42287.808704689007</v>
      </c>
      <c r="M32" s="135" t="s">
        <v>3885</v>
      </c>
      <c r="N32" s="68">
        <f t="shared" si="0"/>
        <v>2.5886100377029847E-3</v>
      </c>
      <c r="O32" s="68">
        <f>L32/'סכום נכסי הקרן'!$C$41</f>
        <v>6.7482397684023605E-4</v>
      </c>
    </row>
    <row r="33" spans="1:15">
      <c r="A33" s="61" t="s">
        <v>1839</v>
      </c>
      <c r="B33" s="58" t="s">
        <v>1840</v>
      </c>
      <c r="C33" s="58" t="s">
        <v>230</v>
      </c>
      <c r="D33" s="135" t="s">
        <v>3885</v>
      </c>
      <c r="E33" s="77">
        <v>41154</v>
      </c>
      <c r="F33" s="67">
        <v>3.3599999999999959</v>
      </c>
      <c r="G33" s="70" t="s">
        <v>137</v>
      </c>
      <c r="H33" s="71">
        <v>4.8000000000000001E-2</v>
      </c>
      <c r="I33" s="71">
        <v>4.8599999999999893E-2</v>
      </c>
      <c r="J33" s="67">
        <v>63476588.390795991</v>
      </c>
      <c r="K33" s="69">
        <v>115.65342200000001</v>
      </c>
      <c r="L33" s="67">
        <v>73412.846671072999</v>
      </c>
      <c r="M33" s="135" t="s">
        <v>3885</v>
      </c>
      <c r="N33" s="68">
        <f t="shared" si="0"/>
        <v>4.4939011410165073E-3</v>
      </c>
      <c r="O33" s="68">
        <f>L33/'סכום נכסי הקרן'!$C$41</f>
        <v>1.1715137449589041E-3</v>
      </c>
    </row>
    <row r="34" spans="1:15">
      <c r="A34" s="61" t="s">
        <v>1841</v>
      </c>
      <c r="B34" s="58" t="s">
        <v>1842</v>
      </c>
      <c r="C34" s="58" t="s">
        <v>230</v>
      </c>
      <c r="D34" s="135" t="s">
        <v>3885</v>
      </c>
      <c r="E34" s="77">
        <v>41184</v>
      </c>
      <c r="F34" s="67">
        <v>3.4400000000000031</v>
      </c>
      <c r="G34" s="70" t="s">
        <v>137</v>
      </c>
      <c r="H34" s="71">
        <v>4.8000000000000001E-2</v>
      </c>
      <c r="I34" s="71">
        <v>4.8600000000000039E-2</v>
      </c>
      <c r="J34" s="67">
        <v>71258910.661512002</v>
      </c>
      <c r="K34" s="69">
        <v>113.99917600000001</v>
      </c>
      <c r="L34" s="67">
        <v>81234.571200694991</v>
      </c>
      <c r="M34" s="135" t="s">
        <v>3885</v>
      </c>
      <c r="N34" s="68">
        <f t="shared" si="0"/>
        <v>4.9727009476208646E-3</v>
      </c>
      <c r="O34" s="68">
        <f>L34/'סכום נכסי הקרן'!$C$41</f>
        <v>1.2963319234010296E-3</v>
      </c>
    </row>
    <row r="35" spans="1:15">
      <c r="A35" s="61" t="s">
        <v>1843</v>
      </c>
      <c r="B35" s="58" t="s">
        <v>1844</v>
      </c>
      <c r="C35" s="58" t="s">
        <v>230</v>
      </c>
      <c r="D35" s="135" t="s">
        <v>3885</v>
      </c>
      <c r="E35" s="77">
        <v>41214</v>
      </c>
      <c r="F35" s="67">
        <v>3.520000000000004</v>
      </c>
      <c r="G35" s="70" t="s">
        <v>137</v>
      </c>
      <c r="H35" s="71">
        <v>4.8000000000000001E-2</v>
      </c>
      <c r="I35" s="71">
        <v>4.8499999999999981E-2</v>
      </c>
      <c r="J35" s="67">
        <v>75003253.752294004</v>
      </c>
      <c r="K35" s="69">
        <v>113.55918699999999</v>
      </c>
      <c r="L35" s="67">
        <v>85173.085361958991</v>
      </c>
      <c r="M35" s="135" t="s">
        <v>3885</v>
      </c>
      <c r="N35" s="68">
        <f t="shared" si="0"/>
        <v>5.213793536803733E-3</v>
      </c>
      <c r="O35" s="68">
        <f>L35/'סכום נכסי הקרן'!$C$41</f>
        <v>1.3591822783982856E-3</v>
      </c>
    </row>
    <row r="36" spans="1:15">
      <c r="A36" s="61" t="s">
        <v>1845</v>
      </c>
      <c r="B36" s="58" t="s">
        <v>1846</v>
      </c>
      <c r="C36" s="58" t="s">
        <v>230</v>
      </c>
      <c r="D36" s="135" t="s">
        <v>3885</v>
      </c>
      <c r="E36" s="77">
        <v>41245</v>
      </c>
      <c r="F36" s="67">
        <v>3.6099999999999905</v>
      </c>
      <c r="G36" s="70" t="s">
        <v>137</v>
      </c>
      <c r="H36" s="71">
        <v>4.8000000000000001E-2</v>
      </c>
      <c r="I36" s="71">
        <v>4.8599999999999893E-2</v>
      </c>
      <c r="J36" s="67">
        <v>78338051.771364003</v>
      </c>
      <c r="K36" s="69">
        <v>113.309814</v>
      </c>
      <c r="L36" s="67">
        <v>88764.700634144014</v>
      </c>
      <c r="M36" s="135" t="s">
        <v>3885</v>
      </c>
      <c r="N36" s="68">
        <f t="shared" si="0"/>
        <v>5.4336510236286436E-3</v>
      </c>
      <c r="O36" s="68">
        <f>L36/'סכום נכסי הקרן'!$C$41</f>
        <v>1.4164968609102727E-3</v>
      </c>
    </row>
    <row r="37" spans="1:15">
      <c r="A37" s="61" t="s">
        <v>1847</v>
      </c>
      <c r="B37" s="58" t="s">
        <v>1848</v>
      </c>
      <c r="C37" s="58" t="s">
        <v>230</v>
      </c>
      <c r="D37" s="135" t="s">
        <v>3885</v>
      </c>
      <c r="E37" s="77">
        <v>41275</v>
      </c>
      <c r="F37" s="67">
        <v>3.6100000000000052</v>
      </c>
      <c r="G37" s="70" t="s">
        <v>137</v>
      </c>
      <c r="H37" s="71">
        <v>4.8000000000000001E-2</v>
      </c>
      <c r="I37" s="71">
        <v>4.8600000000000046E-2</v>
      </c>
      <c r="J37" s="67">
        <v>76740439.628411993</v>
      </c>
      <c r="K37" s="69">
        <v>116.124005</v>
      </c>
      <c r="L37" s="67">
        <v>89114.071596195994</v>
      </c>
      <c r="M37" s="135" t="s">
        <v>3885</v>
      </c>
      <c r="N37" s="68">
        <f t="shared" si="0"/>
        <v>5.4550374517021655E-3</v>
      </c>
      <c r="O37" s="68">
        <f>L37/'סכום נכסי הקרן'!$C$41</f>
        <v>1.4220720824510919E-3</v>
      </c>
    </row>
    <row r="38" spans="1:15">
      <c r="A38" s="61" t="s">
        <v>1849</v>
      </c>
      <c r="B38" s="58" t="s">
        <v>1850</v>
      </c>
      <c r="C38" s="58" t="s">
        <v>230</v>
      </c>
      <c r="D38" s="135" t="s">
        <v>3885</v>
      </c>
      <c r="E38" s="77">
        <v>41306</v>
      </c>
      <c r="F38" s="67">
        <v>3.6899999999999915</v>
      </c>
      <c r="G38" s="70" t="s">
        <v>137</v>
      </c>
      <c r="H38" s="71">
        <v>4.8000000000000001E-2</v>
      </c>
      <c r="I38" s="71">
        <v>4.849999999999989E-2</v>
      </c>
      <c r="J38" s="67">
        <v>90058864.678649992</v>
      </c>
      <c r="K38" s="69">
        <v>115.447581</v>
      </c>
      <c r="L38" s="67">
        <v>103970.780366152</v>
      </c>
      <c r="M38" s="135" t="s">
        <v>3885</v>
      </c>
      <c r="N38" s="68">
        <f t="shared" si="0"/>
        <v>6.3644774682730344E-3</v>
      </c>
      <c r="O38" s="68">
        <f>L38/'סכום נכסי הקרן'!$C$41</f>
        <v>1.6591537284855729E-3</v>
      </c>
    </row>
    <row r="39" spans="1:15">
      <c r="A39" s="61" t="s">
        <v>1851</v>
      </c>
      <c r="B39" s="58" t="s">
        <v>1852</v>
      </c>
      <c r="C39" s="58" t="s">
        <v>230</v>
      </c>
      <c r="D39" s="135" t="s">
        <v>3885</v>
      </c>
      <c r="E39" s="77">
        <v>41334</v>
      </c>
      <c r="F39" s="67">
        <v>3.7699999999999871</v>
      </c>
      <c r="G39" s="70" t="s">
        <v>137</v>
      </c>
      <c r="H39" s="71">
        <v>4.8000000000000001E-2</v>
      </c>
      <c r="I39" s="71">
        <v>4.8599999999999817E-2</v>
      </c>
      <c r="J39" s="67">
        <v>67665732.202151999</v>
      </c>
      <c r="K39" s="69">
        <v>115.193015</v>
      </c>
      <c r="L39" s="67">
        <v>77946.197250161</v>
      </c>
      <c r="M39" s="135" t="s">
        <v>3885</v>
      </c>
      <c r="N39" s="68">
        <f t="shared" si="0"/>
        <v>4.771406104572413E-3</v>
      </c>
      <c r="O39" s="68">
        <f>L39/'סכום נכסי הקרן'!$C$41</f>
        <v>1.2438564309456561E-3</v>
      </c>
    </row>
    <row r="40" spans="1:15">
      <c r="A40" s="61" t="s">
        <v>1853</v>
      </c>
      <c r="B40" s="58" t="s">
        <v>1854</v>
      </c>
      <c r="C40" s="58" t="s">
        <v>230</v>
      </c>
      <c r="D40" s="135" t="s">
        <v>3885</v>
      </c>
      <c r="E40" s="77">
        <v>41366</v>
      </c>
      <c r="F40" s="67">
        <v>3.850000000000009</v>
      </c>
      <c r="G40" s="70" t="s">
        <v>137</v>
      </c>
      <c r="H40" s="71">
        <v>4.8000000000000001E-2</v>
      </c>
      <c r="I40" s="71">
        <v>4.8600000000000115E-2</v>
      </c>
      <c r="J40" s="67">
        <v>93778577.110637993</v>
      </c>
      <c r="K40" s="69">
        <v>114.73222800000001</v>
      </c>
      <c r="L40" s="67">
        <v>107594.25066736598</v>
      </c>
      <c r="M40" s="135" t="s">
        <v>3885</v>
      </c>
      <c r="N40" s="68">
        <f t="shared" si="0"/>
        <v>6.5862849319452089E-3</v>
      </c>
      <c r="O40" s="68">
        <f>L40/'סכום נכסי הקרן'!$C$41</f>
        <v>1.7169766498789099E-3</v>
      </c>
    </row>
    <row r="41" spans="1:15">
      <c r="A41" s="61" t="s">
        <v>1855</v>
      </c>
      <c r="B41" s="58">
        <v>2704</v>
      </c>
      <c r="C41" s="58" t="s">
        <v>230</v>
      </c>
      <c r="D41" s="135" t="s">
        <v>3885</v>
      </c>
      <c r="E41" s="77">
        <v>41395</v>
      </c>
      <c r="F41" s="67">
        <v>3.9399999999999724</v>
      </c>
      <c r="G41" s="70" t="s">
        <v>137</v>
      </c>
      <c r="H41" s="71">
        <v>4.8000000000000001E-2</v>
      </c>
      <c r="I41" s="71">
        <v>4.8599999999999671E-2</v>
      </c>
      <c r="J41" s="67">
        <v>64215508.154615991</v>
      </c>
      <c r="K41" s="69">
        <v>114.058114</v>
      </c>
      <c r="L41" s="67">
        <v>73242.997506832995</v>
      </c>
      <c r="M41" s="135" t="s">
        <v>3885</v>
      </c>
      <c r="N41" s="68">
        <f t="shared" si="0"/>
        <v>4.4835039777461772E-3</v>
      </c>
      <c r="O41" s="68">
        <f>L41/'סכום נכסי הקרן'!$C$41</f>
        <v>1.1688033115742884E-3</v>
      </c>
    </row>
    <row r="42" spans="1:15">
      <c r="A42" s="61" t="s">
        <v>1856</v>
      </c>
      <c r="B42" s="58" t="s">
        <v>1857</v>
      </c>
      <c r="C42" s="58" t="s">
        <v>230</v>
      </c>
      <c r="D42" s="135" t="s">
        <v>3885</v>
      </c>
      <c r="E42" s="77">
        <v>41427</v>
      </c>
      <c r="F42" s="67">
        <v>4.020000000000012</v>
      </c>
      <c r="G42" s="70" t="s">
        <v>137</v>
      </c>
      <c r="H42" s="71">
        <v>4.8000000000000001E-2</v>
      </c>
      <c r="I42" s="71">
        <v>4.8600000000000129E-2</v>
      </c>
      <c r="J42" s="67">
        <v>126949313.14884</v>
      </c>
      <c r="K42" s="69">
        <v>113.152174</v>
      </c>
      <c r="L42" s="67">
        <v>143645.907756014</v>
      </c>
      <c r="M42" s="135" t="s">
        <v>3885</v>
      </c>
      <c r="N42" s="68">
        <f t="shared" si="0"/>
        <v>8.7931545776914113E-3</v>
      </c>
      <c r="O42" s="68">
        <f>L42/'סכום נכסי הקרן'!$C$41</f>
        <v>2.2922848380647004E-3</v>
      </c>
    </row>
    <row r="43" spans="1:15">
      <c r="A43" s="61" t="s">
        <v>1858</v>
      </c>
      <c r="B43" s="58">
        <v>8805</v>
      </c>
      <c r="C43" s="58" t="s">
        <v>230</v>
      </c>
      <c r="D43" s="135" t="s">
        <v>3885</v>
      </c>
      <c r="E43" s="77">
        <v>41487</v>
      </c>
      <c r="F43" s="67">
        <v>4.0900000000000052</v>
      </c>
      <c r="G43" s="70" t="s">
        <v>137</v>
      </c>
      <c r="H43" s="71">
        <v>4.8000000000000001E-2</v>
      </c>
      <c r="I43" s="71">
        <v>4.849999999999996E-2</v>
      </c>
      <c r="J43" s="67">
        <v>66913772.677794002</v>
      </c>
      <c r="K43" s="69">
        <v>113.944827</v>
      </c>
      <c r="L43" s="67">
        <v>76244.782808218006</v>
      </c>
      <c r="M43" s="135" t="s">
        <v>3885</v>
      </c>
      <c r="N43" s="68">
        <f t="shared" si="0"/>
        <v>4.6672555553334289E-3</v>
      </c>
      <c r="O43" s="68">
        <f>L43/'סכום נכסי הקרן'!$C$41</f>
        <v>1.2167054554013009E-3</v>
      </c>
    </row>
    <row r="44" spans="1:15">
      <c r="A44" s="61" t="s">
        <v>1859</v>
      </c>
      <c r="B44" s="58" t="s">
        <v>1860</v>
      </c>
      <c r="C44" s="58" t="s">
        <v>230</v>
      </c>
      <c r="D44" s="135" t="s">
        <v>3885</v>
      </c>
      <c r="E44" s="77">
        <v>41518</v>
      </c>
      <c r="F44" s="67">
        <v>4.1799999999998665</v>
      </c>
      <c r="G44" s="70" t="s">
        <v>137</v>
      </c>
      <c r="H44" s="71">
        <v>4.8000000000000001E-2</v>
      </c>
      <c r="I44" s="71">
        <v>4.8499999999998475E-2</v>
      </c>
      <c r="J44" s="67">
        <v>7264112.5278540002</v>
      </c>
      <c r="K44" s="69">
        <v>113.164751</v>
      </c>
      <c r="L44" s="67">
        <v>8220.4148603450012</v>
      </c>
      <c r="M44" s="135" t="s">
        <v>3885</v>
      </c>
      <c r="N44" s="68">
        <f t="shared" si="0"/>
        <v>5.0320527531170741E-4</v>
      </c>
      <c r="O44" s="68">
        <f>L44/'סכום נכסי הקרן'!$C$41</f>
        <v>1.3118043278320736E-4</v>
      </c>
    </row>
    <row r="45" spans="1:15">
      <c r="A45" s="61" t="s">
        <v>1861</v>
      </c>
      <c r="B45" s="58" t="s">
        <v>1862</v>
      </c>
      <c r="C45" s="58" t="s">
        <v>230</v>
      </c>
      <c r="D45" s="135" t="s">
        <v>3885</v>
      </c>
      <c r="E45" s="77">
        <v>41548</v>
      </c>
      <c r="F45" s="67">
        <v>4.2599999999999936</v>
      </c>
      <c r="G45" s="70" t="s">
        <v>137</v>
      </c>
      <c r="H45" s="71">
        <v>4.8000000000000001E-2</v>
      </c>
      <c r="I45" s="71">
        <v>4.8499999999999925E-2</v>
      </c>
      <c r="J45" s="67">
        <v>167063480.19648001</v>
      </c>
      <c r="K45" s="69">
        <v>112.49197700000001</v>
      </c>
      <c r="L45" s="67">
        <v>187933.01202305802</v>
      </c>
      <c r="M45" s="135" t="s">
        <v>3885</v>
      </c>
      <c r="N45" s="68">
        <f t="shared" si="0"/>
        <v>1.1504149688529515E-2</v>
      </c>
      <c r="O45" s="68">
        <f>L45/'סכום נכסי הקרן'!$C$41</f>
        <v>2.9990133430323977E-3</v>
      </c>
    </row>
    <row r="46" spans="1:15">
      <c r="A46" s="61" t="s">
        <v>1863</v>
      </c>
      <c r="B46" s="58" t="s">
        <v>1864</v>
      </c>
      <c r="C46" s="58" t="s">
        <v>230</v>
      </c>
      <c r="D46" s="135" t="s">
        <v>3885</v>
      </c>
      <c r="E46" s="77">
        <v>41579</v>
      </c>
      <c r="F46" s="67">
        <v>4.3399999999999928</v>
      </c>
      <c r="G46" s="70" t="s">
        <v>137</v>
      </c>
      <c r="H46" s="71">
        <v>4.8000000000000001E-2</v>
      </c>
      <c r="I46" s="71">
        <v>4.8499999999999932E-2</v>
      </c>
      <c r="J46" s="67">
        <v>115925402.99919599</v>
      </c>
      <c r="K46" s="69">
        <v>112.048484</v>
      </c>
      <c r="L46" s="67">
        <v>129892.65620428801</v>
      </c>
      <c r="M46" s="135" t="s">
        <v>3885</v>
      </c>
      <c r="N46" s="68">
        <f t="shared" si="0"/>
        <v>7.9512616986710718E-3</v>
      </c>
      <c r="O46" s="68">
        <f>L46/'סכום נכסי הקרן'!$C$41</f>
        <v>2.0728120351244344E-3</v>
      </c>
    </row>
    <row r="47" spans="1:15">
      <c r="A47" s="61" t="s">
        <v>1865</v>
      </c>
      <c r="B47" s="58" t="s">
        <v>1866</v>
      </c>
      <c r="C47" s="58" t="s">
        <v>230</v>
      </c>
      <c r="D47" s="135" t="s">
        <v>3885</v>
      </c>
      <c r="E47" s="77">
        <v>41609</v>
      </c>
      <c r="F47" s="67">
        <v>4.4299999999999855</v>
      </c>
      <c r="G47" s="70" t="s">
        <v>137</v>
      </c>
      <c r="H47" s="71">
        <v>4.8000000000000001E-2</v>
      </c>
      <c r="I47" s="71">
        <v>4.8499999999999849E-2</v>
      </c>
      <c r="J47" s="67">
        <v>112439440.348704</v>
      </c>
      <c r="K47" s="69">
        <v>111.287283</v>
      </c>
      <c r="L47" s="67">
        <v>125130.79860016701</v>
      </c>
      <c r="M47" s="135" t="s">
        <v>3885</v>
      </c>
      <c r="N47" s="68">
        <f t="shared" si="0"/>
        <v>7.6597688838453857E-3</v>
      </c>
      <c r="O47" s="68">
        <f>L47/'סכום נכסי הקרן'!$C$41</f>
        <v>1.9968228603719591E-3</v>
      </c>
    </row>
    <row r="48" spans="1:15">
      <c r="A48" s="61" t="s">
        <v>1867</v>
      </c>
      <c r="B48" s="58" t="s">
        <v>1868</v>
      </c>
      <c r="C48" s="58" t="s">
        <v>230</v>
      </c>
      <c r="D48" s="135" t="s">
        <v>3885</v>
      </c>
      <c r="E48" s="77">
        <v>41672</v>
      </c>
      <c r="F48" s="67">
        <v>4.4900000000000402</v>
      </c>
      <c r="G48" s="70" t="s">
        <v>137</v>
      </c>
      <c r="H48" s="71">
        <v>4.8000000000000001E-2</v>
      </c>
      <c r="I48" s="71">
        <v>4.8500000000000439E-2</v>
      </c>
      <c r="J48" s="67">
        <v>34887637.842372</v>
      </c>
      <c r="K48" s="69">
        <v>113.389481</v>
      </c>
      <c r="L48" s="67">
        <v>39558.911494804997</v>
      </c>
      <c r="M48" s="135" t="s">
        <v>3885</v>
      </c>
      <c r="N48" s="68">
        <f t="shared" si="0"/>
        <v>2.421563058307665E-3</v>
      </c>
      <c r="O48" s="68">
        <f>L48/'סכום נכסי הקרן'!$C$41</f>
        <v>6.3127654972188645E-4</v>
      </c>
    </row>
    <row r="49" spans="1:15">
      <c r="A49" s="61" t="s">
        <v>1869</v>
      </c>
      <c r="B49" s="58" t="s">
        <v>1870</v>
      </c>
      <c r="C49" s="58" t="s">
        <v>230</v>
      </c>
      <c r="D49" s="135" t="s">
        <v>3885</v>
      </c>
      <c r="E49" s="77">
        <v>41700</v>
      </c>
      <c r="F49" s="67">
        <v>4.5699999999999878</v>
      </c>
      <c r="G49" s="70" t="s">
        <v>137</v>
      </c>
      <c r="H49" s="71">
        <v>4.8000000000000001E-2</v>
      </c>
      <c r="I49" s="71">
        <v>4.8599999999999914E-2</v>
      </c>
      <c r="J49" s="67">
        <v>151133239.40588999</v>
      </c>
      <c r="K49" s="69">
        <v>113.608948</v>
      </c>
      <c r="L49" s="67">
        <v>171700.883041939</v>
      </c>
      <c r="M49" s="135" t="s">
        <v>3885</v>
      </c>
      <c r="N49" s="68">
        <f t="shared" si="0"/>
        <v>1.0510514565289963E-2</v>
      </c>
      <c r="O49" s="68">
        <f>L49/'סכום נכסי הקרן'!$C$41</f>
        <v>2.7399828998113519E-3</v>
      </c>
    </row>
    <row r="50" spans="1:15">
      <c r="A50" s="61" t="s">
        <v>1871</v>
      </c>
      <c r="B50" s="58" t="s">
        <v>1872</v>
      </c>
      <c r="C50" s="58" t="s">
        <v>230</v>
      </c>
      <c r="D50" s="135" t="s">
        <v>3885</v>
      </c>
      <c r="E50" s="77">
        <v>41730</v>
      </c>
      <c r="F50" s="67">
        <v>4.6500000000000057</v>
      </c>
      <c r="G50" s="70" t="s">
        <v>137</v>
      </c>
      <c r="H50" s="71">
        <v>4.8000000000000001E-2</v>
      </c>
      <c r="I50" s="71">
        <v>4.8500000000000029E-2</v>
      </c>
      <c r="J50" s="67">
        <v>87510798.878705993</v>
      </c>
      <c r="K50" s="69">
        <v>113.389898</v>
      </c>
      <c r="L50" s="67">
        <v>99228.405936716008</v>
      </c>
      <c r="M50" s="135" t="s">
        <v>3885</v>
      </c>
      <c r="N50" s="68">
        <f t="shared" si="0"/>
        <v>6.0741772983987138E-3</v>
      </c>
      <c r="O50" s="68">
        <f>L50/'סכום נכסי הקרן'!$C$41</f>
        <v>1.5834754639889169E-3</v>
      </c>
    </row>
    <row r="51" spans="1:15">
      <c r="A51" s="61" t="s">
        <v>1873</v>
      </c>
      <c r="B51" s="58" t="s">
        <v>1874</v>
      </c>
      <c r="C51" s="58" t="s">
        <v>230</v>
      </c>
      <c r="D51" s="135" t="s">
        <v>3885</v>
      </c>
      <c r="E51" s="77">
        <v>41760</v>
      </c>
      <c r="F51" s="67">
        <v>4.7399999999999984</v>
      </c>
      <c r="G51" s="70" t="s">
        <v>137</v>
      </c>
      <c r="H51" s="71">
        <v>4.8000000000000001E-2</v>
      </c>
      <c r="I51" s="71">
        <v>4.8599999999999893E-2</v>
      </c>
      <c r="J51" s="67">
        <v>32157015.394896001</v>
      </c>
      <c r="K51" s="69">
        <v>112.56057800000001</v>
      </c>
      <c r="L51" s="67">
        <v>36196.122277469003</v>
      </c>
      <c r="M51" s="135" t="s">
        <v>3885</v>
      </c>
      <c r="N51" s="68">
        <f t="shared" si="0"/>
        <v>2.2157129518747417E-3</v>
      </c>
      <c r="O51" s="68">
        <f>L51/'סכום נכסי הקרן'!$C$41</f>
        <v>5.7761354701665261E-4</v>
      </c>
    </row>
    <row r="52" spans="1:15">
      <c r="A52" s="61" t="s">
        <v>1875</v>
      </c>
      <c r="B52" s="58" t="s">
        <v>1876</v>
      </c>
      <c r="C52" s="58" t="s">
        <v>230</v>
      </c>
      <c r="D52" s="135" t="s">
        <v>3885</v>
      </c>
      <c r="E52" s="77">
        <v>41791</v>
      </c>
      <c r="F52" s="67">
        <v>4.8200000000000092</v>
      </c>
      <c r="G52" s="70" t="s">
        <v>137</v>
      </c>
      <c r="H52" s="71">
        <v>4.8000000000000001E-2</v>
      </c>
      <c r="I52" s="71">
        <v>4.8600000000000157E-2</v>
      </c>
      <c r="J52" s="67">
        <v>128755561.46040002</v>
      </c>
      <c r="K52" s="69">
        <v>112.045067</v>
      </c>
      <c r="L52" s="67">
        <v>144264.254504702</v>
      </c>
      <c r="M52" s="135" t="s">
        <v>3885</v>
      </c>
      <c r="N52" s="68">
        <f t="shared" si="0"/>
        <v>8.8310061157460956E-3</v>
      </c>
      <c r="O52" s="68">
        <f>L52/'סכום נכסי הקרן'!$C$41</f>
        <v>2.302152344204114E-3</v>
      </c>
    </row>
    <row r="53" spans="1:15">
      <c r="A53" s="61" t="s">
        <v>1877</v>
      </c>
      <c r="B53" s="58" t="s">
        <v>1878</v>
      </c>
      <c r="C53" s="58" t="s">
        <v>230</v>
      </c>
      <c r="D53" s="135" t="s">
        <v>3885</v>
      </c>
      <c r="E53" s="77">
        <v>41821</v>
      </c>
      <c r="F53" s="67">
        <v>4.7900000000000018</v>
      </c>
      <c r="G53" s="70" t="s">
        <v>137</v>
      </c>
      <c r="H53" s="71">
        <v>4.8000000000000001E-2</v>
      </c>
      <c r="I53" s="71">
        <v>4.8600000000000081E-2</v>
      </c>
      <c r="J53" s="67">
        <v>83803643.253161997</v>
      </c>
      <c r="K53" s="69">
        <v>114.165436</v>
      </c>
      <c r="L53" s="67">
        <v>95674.794626449017</v>
      </c>
      <c r="M53" s="135" t="s">
        <v>3885</v>
      </c>
      <c r="N53" s="68">
        <f t="shared" si="0"/>
        <v>5.8566461897973836E-3</v>
      </c>
      <c r="O53" s="68">
        <f>L53/'סכום נכסי הקרן'!$C$41</f>
        <v>1.5267673443205428E-3</v>
      </c>
    </row>
    <row r="54" spans="1:15">
      <c r="A54" s="61" t="s">
        <v>1879</v>
      </c>
      <c r="B54" s="58" t="s">
        <v>1880</v>
      </c>
      <c r="C54" s="58" t="s">
        <v>230</v>
      </c>
      <c r="D54" s="135" t="s">
        <v>3885</v>
      </c>
      <c r="E54" s="77">
        <v>41852</v>
      </c>
      <c r="F54" s="67">
        <v>4.8700000000000125</v>
      </c>
      <c r="G54" s="70" t="s">
        <v>137</v>
      </c>
      <c r="H54" s="71">
        <v>4.8000000000000001E-2</v>
      </c>
      <c r="I54" s="71">
        <v>4.8500000000000168E-2</v>
      </c>
      <c r="J54" s="67">
        <v>61669374.171048</v>
      </c>
      <c r="K54" s="69">
        <v>113.389836</v>
      </c>
      <c r="L54" s="67">
        <v>69926.802135713995</v>
      </c>
      <c r="M54" s="135" t="s">
        <v>3885</v>
      </c>
      <c r="N54" s="68">
        <f t="shared" si="0"/>
        <v>4.2805060715503194E-3</v>
      </c>
      <c r="O54" s="68">
        <f>L54/'סכום נכסי הקרן'!$C$41</f>
        <v>1.1158838480961641E-3</v>
      </c>
    </row>
    <row r="55" spans="1:15">
      <c r="A55" s="61" t="s">
        <v>1881</v>
      </c>
      <c r="B55" s="58" t="s">
        <v>1882</v>
      </c>
      <c r="C55" s="58" t="s">
        <v>230</v>
      </c>
      <c r="D55" s="135" t="s">
        <v>3885</v>
      </c>
      <c r="E55" s="77">
        <v>41883</v>
      </c>
      <c r="F55" s="67">
        <v>4.9600000000000009</v>
      </c>
      <c r="G55" s="70" t="s">
        <v>137</v>
      </c>
      <c r="H55" s="71">
        <v>4.8000000000000001E-2</v>
      </c>
      <c r="I55" s="71">
        <v>4.8499999999999946E-2</v>
      </c>
      <c r="J55" s="67">
        <v>100391184.565686</v>
      </c>
      <c r="K55" s="69">
        <v>112.83300199999999</v>
      </c>
      <c r="L55" s="67">
        <v>113274.38722247601</v>
      </c>
      <c r="M55" s="135" t="s">
        <v>3885</v>
      </c>
      <c r="N55" s="68">
        <f t="shared" si="0"/>
        <v>6.9339893638480869E-3</v>
      </c>
      <c r="O55" s="68">
        <f>L55/'סכום נכסי הקרן'!$C$41</f>
        <v>1.8076196142822634E-3</v>
      </c>
    </row>
    <row r="56" spans="1:15">
      <c r="A56" s="61" t="s">
        <v>1883</v>
      </c>
      <c r="B56" s="58" t="s">
        <v>1884</v>
      </c>
      <c r="C56" s="58" t="s">
        <v>230</v>
      </c>
      <c r="D56" s="135" t="s">
        <v>3885</v>
      </c>
      <c r="E56" s="77">
        <v>41913</v>
      </c>
      <c r="F56" s="67">
        <v>5.040000000000008</v>
      </c>
      <c r="G56" s="70" t="s">
        <v>137</v>
      </c>
      <c r="H56" s="71">
        <v>4.8000000000000001E-2</v>
      </c>
      <c r="I56" s="71">
        <v>4.8500000000000078E-2</v>
      </c>
      <c r="J56" s="67">
        <v>87308441.113319993</v>
      </c>
      <c r="K56" s="69">
        <v>112.502351</v>
      </c>
      <c r="L56" s="67">
        <v>98224.048831531996</v>
      </c>
      <c r="M56" s="135" t="s">
        <v>3885</v>
      </c>
      <c r="N56" s="68">
        <f t="shared" si="0"/>
        <v>6.0126964848130869E-3</v>
      </c>
      <c r="O56" s="68">
        <f>L56/'סכום נכסי הקרן'!$C$41</f>
        <v>1.5674480490755292E-3</v>
      </c>
    </row>
    <row r="57" spans="1:15">
      <c r="A57" s="61" t="s">
        <v>1885</v>
      </c>
      <c r="B57" s="58" t="s">
        <v>1886</v>
      </c>
      <c r="C57" s="58" t="s">
        <v>230</v>
      </c>
      <c r="D57" s="135" t="s">
        <v>3885</v>
      </c>
      <c r="E57" s="77">
        <v>41945</v>
      </c>
      <c r="F57" s="67">
        <v>5.1299999999999866</v>
      </c>
      <c r="G57" s="70" t="s">
        <v>137</v>
      </c>
      <c r="H57" s="71">
        <v>4.8000000000000001E-2</v>
      </c>
      <c r="I57" s="71">
        <v>4.8499999999999759E-2</v>
      </c>
      <c r="J57" s="67">
        <v>46924302.727133997</v>
      </c>
      <c r="K57" s="69">
        <v>112.370261</v>
      </c>
      <c r="L57" s="67">
        <v>52728.961461297993</v>
      </c>
      <c r="M57" s="135" t="s">
        <v>3885</v>
      </c>
      <c r="N57" s="68">
        <f t="shared" si="0"/>
        <v>3.2277557787295528E-3</v>
      </c>
      <c r="O57" s="68">
        <f>L57/'סכום נכסי הקרן'!$C$41</f>
        <v>8.4144268899000966E-4</v>
      </c>
    </row>
    <row r="58" spans="1:15">
      <c r="A58" s="61" t="s">
        <v>1887</v>
      </c>
      <c r="B58" s="58" t="s">
        <v>1888</v>
      </c>
      <c r="C58" s="58" t="s">
        <v>230</v>
      </c>
      <c r="D58" s="135" t="s">
        <v>3885</v>
      </c>
      <c r="E58" s="77">
        <v>41974</v>
      </c>
      <c r="F58" s="67">
        <v>5.2100000000000071</v>
      </c>
      <c r="G58" s="70" t="s">
        <v>137</v>
      </c>
      <c r="H58" s="71">
        <v>4.8000000000000001E-2</v>
      </c>
      <c r="I58" s="71">
        <v>4.8500000000000029E-2</v>
      </c>
      <c r="J58" s="67">
        <v>158942124.15177599</v>
      </c>
      <c r="K58" s="69">
        <v>111.614228</v>
      </c>
      <c r="L58" s="67">
        <v>177402.02430411801</v>
      </c>
      <c r="M58" s="135" t="s">
        <v>3885</v>
      </c>
      <c r="N58" s="68">
        <f t="shared" si="0"/>
        <v>1.085950478137564E-2</v>
      </c>
      <c r="O58" s="68">
        <f>L58/'סכום נכסי הקרן'!$C$41</f>
        <v>2.8309610549089228E-3</v>
      </c>
    </row>
    <row r="59" spans="1:15">
      <c r="A59" s="61" t="s">
        <v>1889</v>
      </c>
      <c r="B59" s="58" t="s">
        <v>1890</v>
      </c>
      <c r="C59" s="58" t="s">
        <v>230</v>
      </c>
      <c r="D59" s="135" t="s">
        <v>3885</v>
      </c>
      <c r="E59" s="77">
        <v>42005</v>
      </c>
      <c r="F59" s="67">
        <v>5.1700000000001163</v>
      </c>
      <c r="G59" s="70" t="s">
        <v>137</v>
      </c>
      <c r="H59" s="71">
        <v>4.8000000000000001E-2</v>
      </c>
      <c r="I59" s="71">
        <v>4.8500000000000675E-2</v>
      </c>
      <c r="J59" s="67">
        <v>13611095.231202001</v>
      </c>
      <c r="K59" s="69">
        <v>114.063997</v>
      </c>
      <c r="L59" s="67">
        <v>15525.359254007</v>
      </c>
      <c r="M59" s="135" t="s">
        <v>3885</v>
      </c>
      <c r="N59" s="68">
        <f t="shared" si="0"/>
        <v>9.5037085237786628E-4</v>
      </c>
      <c r="O59" s="68">
        <f>L59/'סכום נכסי הקרן'!$C$41</f>
        <v>2.47751893384361E-4</v>
      </c>
    </row>
    <row r="60" spans="1:15">
      <c r="A60" s="61" t="s">
        <v>1891</v>
      </c>
      <c r="B60" s="58" t="s">
        <v>1892</v>
      </c>
      <c r="C60" s="58" t="s">
        <v>230</v>
      </c>
      <c r="D60" s="135" t="s">
        <v>3885</v>
      </c>
      <c r="E60" s="77">
        <v>42036</v>
      </c>
      <c r="F60" s="67">
        <v>5.2500000000000187</v>
      </c>
      <c r="G60" s="70" t="s">
        <v>137</v>
      </c>
      <c r="H60" s="71">
        <v>4.8000000000000001E-2</v>
      </c>
      <c r="I60" s="71">
        <v>4.8600000000000178E-2</v>
      </c>
      <c r="J60" s="67">
        <v>93783406.651577994</v>
      </c>
      <c r="K60" s="69">
        <v>113.556585</v>
      </c>
      <c r="L60" s="67">
        <v>106497.23391726401</v>
      </c>
      <c r="M60" s="135" t="s">
        <v>3885</v>
      </c>
      <c r="N60" s="68">
        <f t="shared" si="0"/>
        <v>6.5191320418374887E-3</v>
      </c>
      <c r="O60" s="68">
        <f>L60/'סכום נכסי הקרן'!$C$41</f>
        <v>1.6994705830326966E-3</v>
      </c>
    </row>
    <row r="61" spans="1:15">
      <c r="A61" s="61" t="s">
        <v>1893</v>
      </c>
      <c r="B61" s="58" t="s">
        <v>1894</v>
      </c>
      <c r="C61" s="58" t="s">
        <v>230</v>
      </c>
      <c r="D61" s="135" t="s">
        <v>3885</v>
      </c>
      <c r="E61" s="77">
        <v>42064</v>
      </c>
      <c r="F61" s="67">
        <v>5.3300000000000018</v>
      </c>
      <c r="G61" s="70" t="s">
        <v>137</v>
      </c>
      <c r="H61" s="71">
        <v>4.8000000000000001E-2</v>
      </c>
      <c r="I61" s="71">
        <v>4.8600000000000011E-2</v>
      </c>
      <c r="J61" s="67">
        <v>232508106.52032602</v>
      </c>
      <c r="K61" s="69">
        <v>114.162852</v>
      </c>
      <c r="L61" s="67">
        <v>265437.88640166598</v>
      </c>
      <c r="M61" s="135" t="s">
        <v>3885</v>
      </c>
      <c r="N61" s="68">
        <f t="shared" si="0"/>
        <v>1.6248540611891002E-2</v>
      </c>
      <c r="O61" s="68">
        <f>L61/'סכום נכסי הקרן'!$C$41</f>
        <v>4.2358271944646121E-3</v>
      </c>
    </row>
    <row r="62" spans="1:15">
      <c r="A62" s="61" t="s">
        <v>1895</v>
      </c>
      <c r="B62" s="58" t="s">
        <v>1896</v>
      </c>
      <c r="C62" s="58" t="s">
        <v>230</v>
      </c>
      <c r="D62" s="135" t="s">
        <v>3885</v>
      </c>
      <c r="E62" s="77">
        <v>42095</v>
      </c>
      <c r="F62" s="67">
        <v>5.4100000000000099</v>
      </c>
      <c r="G62" s="70" t="s">
        <v>137</v>
      </c>
      <c r="H62" s="71">
        <v>4.8000000000000001E-2</v>
      </c>
      <c r="I62" s="71">
        <v>4.8500000000000092E-2</v>
      </c>
      <c r="J62" s="67">
        <v>138953137.15520999</v>
      </c>
      <c r="K62" s="69">
        <v>114.551188</v>
      </c>
      <c r="L62" s="67">
        <v>159172.46905378401</v>
      </c>
      <c r="M62" s="135" t="s">
        <v>3885</v>
      </c>
      <c r="N62" s="68">
        <f t="shared" si="0"/>
        <v>9.7435990120931758E-3</v>
      </c>
      <c r="O62" s="68">
        <f>L62/'סכום נכסי הקרן'!$C$41</f>
        <v>2.5400559135248732E-3</v>
      </c>
    </row>
    <row r="63" spans="1:15">
      <c r="A63" s="61" t="s">
        <v>1897</v>
      </c>
      <c r="B63" s="58" t="s">
        <v>1898</v>
      </c>
      <c r="C63" s="58" t="s">
        <v>230</v>
      </c>
      <c r="D63" s="135" t="s">
        <v>3885</v>
      </c>
      <c r="E63" s="77">
        <v>42125</v>
      </c>
      <c r="F63" s="67">
        <v>5.5000000000000098</v>
      </c>
      <c r="G63" s="70" t="s">
        <v>137</v>
      </c>
      <c r="H63" s="71">
        <v>4.8000000000000001E-2</v>
      </c>
      <c r="I63" s="71">
        <v>4.850000000000014E-2</v>
      </c>
      <c r="J63" s="67">
        <v>132114507.18416999</v>
      </c>
      <c r="K63" s="69">
        <v>113.753461</v>
      </c>
      <c r="L63" s="67">
        <v>150284.823879367</v>
      </c>
      <c r="M63" s="135" t="s">
        <v>3885</v>
      </c>
      <c r="N63" s="68">
        <f t="shared" si="0"/>
        <v>9.1995498353977818E-3</v>
      </c>
      <c r="O63" s="68">
        <f>L63/'סכום נכסי הקרן'!$C$41</f>
        <v>2.3982278963006094E-3</v>
      </c>
    </row>
    <row r="64" spans="1:15">
      <c r="A64" s="61" t="s">
        <v>1899</v>
      </c>
      <c r="B64" s="58" t="s">
        <v>1900</v>
      </c>
      <c r="C64" s="58" t="s">
        <v>230</v>
      </c>
      <c r="D64" s="135" t="s">
        <v>3885</v>
      </c>
      <c r="E64" s="77">
        <v>42156</v>
      </c>
      <c r="F64" s="67">
        <v>5.5800000000000374</v>
      </c>
      <c r="G64" s="70" t="s">
        <v>137</v>
      </c>
      <c r="H64" s="71">
        <v>4.8000000000000001E-2</v>
      </c>
      <c r="I64" s="71">
        <v>4.8500000000000404E-2</v>
      </c>
      <c r="J64" s="67">
        <v>49710464.89542</v>
      </c>
      <c r="K64" s="69">
        <v>112.618172</v>
      </c>
      <c r="L64" s="67">
        <v>55983.016978854997</v>
      </c>
      <c r="M64" s="135" t="s">
        <v>3885</v>
      </c>
      <c r="N64" s="68">
        <f t="shared" si="0"/>
        <v>3.4269498498817148E-3</v>
      </c>
      <c r="O64" s="68">
        <f>L64/'סכום נכסי הקרן'!$C$41</f>
        <v>8.9337053184778445E-4</v>
      </c>
    </row>
    <row r="65" spans="1:15">
      <c r="A65" s="61" t="s">
        <v>1901</v>
      </c>
      <c r="B65" s="58" t="s">
        <v>1902</v>
      </c>
      <c r="C65" s="58" t="s">
        <v>230</v>
      </c>
      <c r="D65" s="135" t="s">
        <v>3885</v>
      </c>
      <c r="E65" s="77">
        <v>42218</v>
      </c>
      <c r="F65" s="67">
        <v>5.6200000000000383</v>
      </c>
      <c r="G65" s="70" t="s">
        <v>137</v>
      </c>
      <c r="H65" s="71">
        <v>4.8000000000000001E-2</v>
      </c>
      <c r="I65" s="71">
        <v>4.8500000000000272E-2</v>
      </c>
      <c r="J65" s="67">
        <v>54802249.908462003</v>
      </c>
      <c r="K65" s="69">
        <v>113.827915</v>
      </c>
      <c r="L65" s="67">
        <v>62380.258584938005</v>
      </c>
      <c r="M65" s="135" t="s">
        <v>3885</v>
      </c>
      <c r="N65" s="68">
        <f t="shared" si="0"/>
        <v>3.8185512201669861E-3</v>
      </c>
      <c r="O65" s="68">
        <f>L65/'סכום נכסי הקרן'!$C$41</f>
        <v>9.9545697599465427E-4</v>
      </c>
    </row>
    <row r="66" spans="1:15">
      <c r="A66" s="61" t="s">
        <v>1903</v>
      </c>
      <c r="B66" s="58" t="s">
        <v>1904</v>
      </c>
      <c r="C66" s="58" t="s">
        <v>230</v>
      </c>
      <c r="D66" s="135" t="s">
        <v>3885</v>
      </c>
      <c r="E66" s="77">
        <v>42309</v>
      </c>
      <c r="F66" s="67">
        <v>5.8700000000000161</v>
      </c>
      <c r="G66" s="70" t="s">
        <v>137</v>
      </c>
      <c r="H66" s="71">
        <v>4.8000000000000001E-2</v>
      </c>
      <c r="I66" s="71">
        <v>4.8500000000000112E-2</v>
      </c>
      <c r="J66" s="67">
        <v>118121878.21870799</v>
      </c>
      <c r="K66" s="69">
        <v>112.953007</v>
      </c>
      <c r="L66" s="67">
        <v>133422.21320351699</v>
      </c>
      <c r="M66" s="135" t="s">
        <v>3885</v>
      </c>
      <c r="N66" s="68">
        <f t="shared" si="0"/>
        <v>8.1673203443354391E-3</v>
      </c>
      <c r="O66" s="68">
        <f>L66/'סכום נכסי הקרן'!$C$41</f>
        <v>2.129136298869978E-3</v>
      </c>
    </row>
    <row r="67" spans="1:15">
      <c r="A67" s="61" t="s">
        <v>1905</v>
      </c>
      <c r="B67" s="58" t="s">
        <v>1906</v>
      </c>
      <c r="C67" s="58" t="s">
        <v>230</v>
      </c>
      <c r="D67" s="135" t="s">
        <v>3885</v>
      </c>
      <c r="E67" s="77">
        <v>42339</v>
      </c>
      <c r="F67" s="67">
        <v>5.9499999999999922</v>
      </c>
      <c r="G67" s="70" t="s">
        <v>137</v>
      </c>
      <c r="H67" s="71">
        <v>4.8000000000000001E-2</v>
      </c>
      <c r="I67" s="71">
        <v>4.8499999999999967E-2</v>
      </c>
      <c r="J67" s="67">
        <v>94328178.869610012</v>
      </c>
      <c r="K67" s="69">
        <v>112.394024</v>
      </c>
      <c r="L67" s="67">
        <v>106019.23623624501</v>
      </c>
      <c r="M67" s="135" t="s">
        <v>3885</v>
      </c>
      <c r="N67" s="68">
        <f t="shared" si="0"/>
        <v>6.489871845270544E-3</v>
      </c>
      <c r="O67" s="68">
        <f>L67/'סכום נכסי הקרן'!$C$41</f>
        <v>1.6918427511372622E-3</v>
      </c>
    </row>
    <row r="68" spans="1:15">
      <c r="A68" s="61" t="s">
        <v>1907</v>
      </c>
      <c r="B68" s="58" t="s">
        <v>1908</v>
      </c>
      <c r="C68" s="58" t="s">
        <v>230</v>
      </c>
      <c r="D68" s="135" t="s">
        <v>3885</v>
      </c>
      <c r="E68" s="77">
        <v>42370</v>
      </c>
      <c r="F68" s="67">
        <v>5.8900000000000343</v>
      </c>
      <c r="G68" s="70" t="s">
        <v>137</v>
      </c>
      <c r="H68" s="71">
        <v>4.8000000000000001E-2</v>
      </c>
      <c r="I68" s="71">
        <v>4.8500000000000272E-2</v>
      </c>
      <c r="J68" s="67">
        <v>50281799.588621996</v>
      </c>
      <c r="K68" s="69">
        <v>115.09980400000001</v>
      </c>
      <c r="L68" s="67">
        <v>57874.252639664002</v>
      </c>
      <c r="M68" s="135" t="s">
        <v>3885</v>
      </c>
      <c r="N68" s="68">
        <f t="shared" si="0"/>
        <v>3.5427201336866825E-3</v>
      </c>
      <c r="O68" s="68">
        <f>L68/'סכום נכסי הקרן'!$C$41</f>
        <v>9.2355065252232034E-4</v>
      </c>
    </row>
    <row r="69" spans="1:15">
      <c r="A69" s="61" t="s">
        <v>1909</v>
      </c>
      <c r="B69" s="58" t="s">
        <v>1910</v>
      </c>
      <c r="C69" s="58" t="s">
        <v>230</v>
      </c>
      <c r="D69" s="135" t="s">
        <v>3885</v>
      </c>
      <c r="E69" s="77">
        <v>42461</v>
      </c>
      <c r="F69" s="67">
        <v>6.1400000000000148</v>
      </c>
      <c r="G69" s="70" t="s">
        <v>137</v>
      </c>
      <c r="H69" s="71">
        <v>4.8000000000000001E-2</v>
      </c>
      <c r="I69" s="71">
        <v>4.850000000000014E-2</v>
      </c>
      <c r="J69" s="67">
        <v>136984133.313972</v>
      </c>
      <c r="K69" s="69">
        <v>114.780339</v>
      </c>
      <c r="L69" s="67">
        <v>157230.85233666102</v>
      </c>
      <c r="M69" s="135" t="s">
        <v>3885</v>
      </c>
      <c r="N69" s="68">
        <f t="shared" si="0"/>
        <v>9.6247446974036758E-3</v>
      </c>
      <c r="O69" s="68">
        <f>L69/'סכום נכסי הקרן'!$C$41</f>
        <v>2.509071817761048E-3</v>
      </c>
    </row>
    <row r="70" spans="1:15">
      <c r="A70" s="61" t="s">
        <v>1911</v>
      </c>
      <c r="B70" s="58" t="s">
        <v>1912</v>
      </c>
      <c r="C70" s="58" t="s">
        <v>230</v>
      </c>
      <c r="D70" s="135" t="s">
        <v>3885</v>
      </c>
      <c r="E70" s="77">
        <v>42491</v>
      </c>
      <c r="F70" s="67">
        <v>6.2199999999999962</v>
      </c>
      <c r="G70" s="70" t="s">
        <v>137</v>
      </c>
      <c r="H70" s="71">
        <v>4.8000000000000001E-2</v>
      </c>
      <c r="I70" s="71">
        <v>4.859999999999997E-2</v>
      </c>
      <c r="J70" s="67">
        <v>147281680.50624001</v>
      </c>
      <c r="K70" s="69">
        <v>114.564193</v>
      </c>
      <c r="L70" s="67">
        <v>168732.06899240299</v>
      </c>
      <c r="M70" s="135" t="s">
        <v>3885</v>
      </c>
      <c r="N70" s="68">
        <f t="shared" si="0"/>
        <v>1.0328781293122317E-2</v>
      </c>
      <c r="O70" s="68">
        <f>L70/'סכום נכסי הקרן'!$C$41</f>
        <v>2.6926069074207862E-3</v>
      </c>
    </row>
    <row r="71" spans="1:15">
      <c r="A71" s="61" t="s">
        <v>1913</v>
      </c>
      <c r="B71" s="58" t="s">
        <v>1914</v>
      </c>
      <c r="C71" s="58" t="s">
        <v>230</v>
      </c>
      <c r="D71" s="135" t="s">
        <v>3885</v>
      </c>
      <c r="E71" s="77">
        <v>42522</v>
      </c>
      <c r="F71" s="67">
        <v>6.3100000000000271</v>
      </c>
      <c r="G71" s="70" t="s">
        <v>137</v>
      </c>
      <c r="H71" s="71">
        <v>4.8000000000000001E-2</v>
      </c>
      <c r="I71" s="71">
        <v>4.8500000000000175E-2</v>
      </c>
      <c r="J71" s="67">
        <v>83869807.964039996</v>
      </c>
      <c r="K71" s="69">
        <v>113.64869400000001</v>
      </c>
      <c r="L71" s="67">
        <v>95316.941599598009</v>
      </c>
      <c r="M71" s="135" t="s">
        <v>3885</v>
      </c>
      <c r="N71" s="68">
        <f t="shared" si="0"/>
        <v>5.8347405397837383E-3</v>
      </c>
      <c r="O71" s="68">
        <f>L71/'סכום נכסי הקרן'!$C$41</f>
        <v>1.5210567669673792E-3</v>
      </c>
    </row>
    <row r="72" spans="1:15">
      <c r="A72" s="61" t="s">
        <v>1915</v>
      </c>
      <c r="B72" s="58" t="s">
        <v>1916</v>
      </c>
      <c r="C72" s="58" t="s">
        <v>230</v>
      </c>
      <c r="D72" s="135" t="s">
        <v>3885</v>
      </c>
      <c r="E72" s="77">
        <v>42552</v>
      </c>
      <c r="F72" s="67">
        <v>6.2400000000000446</v>
      </c>
      <c r="G72" s="70" t="s">
        <v>137</v>
      </c>
      <c r="H72" s="71">
        <v>4.8000000000000001E-2</v>
      </c>
      <c r="I72" s="71">
        <v>4.8500000000000237E-2</v>
      </c>
      <c r="J72" s="67">
        <v>25815828.140675999</v>
      </c>
      <c r="K72" s="69">
        <v>115.56699999999999</v>
      </c>
      <c r="L72" s="67">
        <v>29834.578179778</v>
      </c>
      <c r="M72" s="135" t="s">
        <v>3885</v>
      </c>
      <c r="N72" s="68">
        <f t="shared" si="0"/>
        <v>1.8262967723424329E-3</v>
      </c>
      <c r="O72" s="68">
        <f>L72/'סכום נכסי הקרן'!$C$41</f>
        <v>4.7609675959388976E-4</v>
      </c>
    </row>
    <row r="73" spans="1:15">
      <c r="A73" s="61" t="s">
        <v>1917</v>
      </c>
      <c r="B73" s="58" t="s">
        <v>1918</v>
      </c>
      <c r="C73" s="58" t="s">
        <v>230</v>
      </c>
      <c r="D73" s="135" t="s">
        <v>3885</v>
      </c>
      <c r="E73" s="77">
        <v>42583</v>
      </c>
      <c r="F73" s="67">
        <v>6.3300000000000027</v>
      </c>
      <c r="G73" s="70" t="s">
        <v>137</v>
      </c>
      <c r="H73" s="71">
        <v>4.8000000000000001E-2</v>
      </c>
      <c r="I73" s="71">
        <v>4.8500000000000029E-2</v>
      </c>
      <c r="J73" s="67">
        <v>221011384.31265599</v>
      </c>
      <c r="K73" s="69">
        <v>114.769786</v>
      </c>
      <c r="L73" s="67">
        <v>253654.29189141898</v>
      </c>
      <c r="M73" s="135" t="s">
        <v>3885</v>
      </c>
      <c r="N73" s="68">
        <f t="shared" si="0"/>
        <v>1.5527218510704309E-2</v>
      </c>
      <c r="O73" s="68">
        <f>L73/'סכום נכסי הקרן'!$C$41</f>
        <v>4.0477859515520671E-3</v>
      </c>
    </row>
    <row r="74" spans="1:15">
      <c r="A74" s="61" t="s">
        <v>1919</v>
      </c>
      <c r="B74" s="58" t="s">
        <v>1920</v>
      </c>
      <c r="C74" s="58" t="s">
        <v>230</v>
      </c>
      <c r="D74" s="135" t="s">
        <v>3885</v>
      </c>
      <c r="E74" s="77">
        <v>42614</v>
      </c>
      <c r="F74" s="67">
        <v>6.4099999999999975</v>
      </c>
      <c r="G74" s="70" t="s">
        <v>137</v>
      </c>
      <c r="H74" s="71">
        <v>4.8000000000000001E-2</v>
      </c>
      <c r="I74" s="71">
        <v>4.8499999999999925E-2</v>
      </c>
      <c r="J74" s="67">
        <v>67704368.529671997</v>
      </c>
      <c r="K74" s="69">
        <v>113.84910000000001</v>
      </c>
      <c r="L74" s="67">
        <v>77080.814493476006</v>
      </c>
      <c r="M74" s="135" t="s">
        <v>3885</v>
      </c>
      <c r="N74" s="68">
        <f t="shared" si="0"/>
        <v>4.7184324802814603E-3</v>
      </c>
      <c r="O74" s="68">
        <f>L74/'סכום נכסי הקרן'!$C$41</f>
        <v>1.2300467526661955E-3</v>
      </c>
    </row>
    <row r="75" spans="1:15">
      <c r="A75" s="61" t="s">
        <v>1921</v>
      </c>
      <c r="B75" s="58" t="s">
        <v>1922</v>
      </c>
      <c r="C75" s="58" t="s">
        <v>230</v>
      </c>
      <c r="D75" s="135" t="s">
        <v>3885</v>
      </c>
      <c r="E75" s="77">
        <v>42644</v>
      </c>
      <c r="F75" s="67">
        <v>6.4899999999999993</v>
      </c>
      <c r="G75" s="70" t="s">
        <v>137</v>
      </c>
      <c r="H75" s="71">
        <v>4.8000000000000001E-2</v>
      </c>
      <c r="I75" s="71">
        <v>4.8600000000000018E-2</v>
      </c>
      <c r="J75" s="67">
        <v>52077422.910114005</v>
      </c>
      <c r="K75" s="69">
        <v>113.741338</v>
      </c>
      <c r="L75" s="67">
        <v>59233.557797994006</v>
      </c>
      <c r="M75" s="135" t="s">
        <v>3885</v>
      </c>
      <c r="N75" s="68">
        <f t="shared" si="0"/>
        <v>3.6259287719428504E-3</v>
      </c>
      <c r="O75" s="68">
        <f>L75/'סכום נכסי הקרן'!$C$41</f>
        <v>9.4524228755334019E-4</v>
      </c>
    </row>
    <row r="76" spans="1:15">
      <c r="A76" s="61" t="s">
        <v>1923</v>
      </c>
      <c r="B76" s="58" t="s">
        <v>1924</v>
      </c>
      <c r="C76" s="58" t="s">
        <v>230</v>
      </c>
      <c r="D76" s="135" t="s">
        <v>3885</v>
      </c>
      <c r="E76" s="77">
        <v>42675</v>
      </c>
      <c r="F76" s="67">
        <v>6.5800000000000152</v>
      </c>
      <c r="G76" s="70" t="s">
        <v>137</v>
      </c>
      <c r="H76" s="71">
        <v>4.8000000000000001E-2</v>
      </c>
      <c r="I76" s="71">
        <v>4.8600000000000164E-2</v>
      </c>
      <c r="J76" s="67">
        <v>75958053.996132001</v>
      </c>
      <c r="K76" s="69">
        <v>113.397054</v>
      </c>
      <c r="L76" s="67">
        <v>86134.195883988999</v>
      </c>
      <c r="M76" s="135" t="s">
        <v>3885</v>
      </c>
      <c r="N76" s="68">
        <f t="shared" ref="N76:N139" si="3">IFERROR(L76/$L$9,0)</f>
        <v>5.2726270498392042E-3</v>
      </c>
      <c r="O76" s="68">
        <f>L76/'סכום נכסי הקרן'!$C$41</f>
        <v>1.374519569322688E-3</v>
      </c>
    </row>
    <row r="77" spans="1:15">
      <c r="A77" s="61" t="s">
        <v>1925</v>
      </c>
      <c r="B77" s="58" t="s">
        <v>1926</v>
      </c>
      <c r="C77" s="58" t="s">
        <v>230</v>
      </c>
      <c r="D77" s="135" t="s">
        <v>3885</v>
      </c>
      <c r="E77" s="77">
        <v>42705</v>
      </c>
      <c r="F77" s="67">
        <v>6.6599999999999842</v>
      </c>
      <c r="G77" s="70" t="s">
        <v>137</v>
      </c>
      <c r="H77" s="71">
        <v>4.8000000000000001E-2</v>
      </c>
      <c r="I77" s="71">
        <v>4.8599999999999942E-2</v>
      </c>
      <c r="J77" s="67">
        <v>84864210.443586007</v>
      </c>
      <c r="K77" s="69">
        <v>112.70606600000001</v>
      </c>
      <c r="L77" s="67">
        <v>95647.113446075004</v>
      </c>
      <c r="M77" s="135" t="s">
        <v>3885</v>
      </c>
      <c r="N77" s="68">
        <f t="shared" si="3"/>
        <v>5.8549517113279026E-3</v>
      </c>
      <c r="O77" s="68">
        <f>L77/'סכום נכסי הקרן'!$C$41</f>
        <v>1.5263256112349136E-3</v>
      </c>
    </row>
    <row r="78" spans="1:15">
      <c r="A78" s="61" t="s">
        <v>1927</v>
      </c>
      <c r="B78" s="58" t="s">
        <v>1928</v>
      </c>
      <c r="C78" s="58" t="s">
        <v>230</v>
      </c>
      <c r="D78" s="135" t="s">
        <v>3885</v>
      </c>
      <c r="E78" s="77">
        <v>42736</v>
      </c>
      <c r="F78" s="67">
        <v>6.5900000000000114</v>
      </c>
      <c r="G78" s="70" t="s">
        <v>137</v>
      </c>
      <c r="H78" s="71">
        <v>4.8000000000000001E-2</v>
      </c>
      <c r="I78" s="71">
        <v>4.8500000000000106E-2</v>
      </c>
      <c r="J78" s="67">
        <v>171894469.99876201</v>
      </c>
      <c r="K78" s="69">
        <v>115.44776</v>
      </c>
      <c r="L78" s="67">
        <v>198448.31497711301</v>
      </c>
      <c r="M78" s="135" t="s">
        <v>3885</v>
      </c>
      <c r="N78" s="68">
        <f t="shared" si="3"/>
        <v>1.2147834466959197E-2</v>
      </c>
      <c r="O78" s="68">
        <f>L78/'סכום נכסי הקרן'!$C$41</f>
        <v>3.1668153354858031E-3</v>
      </c>
    </row>
    <row r="79" spans="1:15">
      <c r="A79" s="61" t="s">
        <v>1929</v>
      </c>
      <c r="B79" s="58" t="s">
        <v>1930</v>
      </c>
      <c r="C79" s="58" t="s">
        <v>230</v>
      </c>
      <c r="D79" s="135" t="s">
        <v>3885</v>
      </c>
      <c r="E79" s="77">
        <v>42767</v>
      </c>
      <c r="F79" s="67">
        <v>6.6700000000000212</v>
      </c>
      <c r="G79" s="70" t="s">
        <v>137</v>
      </c>
      <c r="H79" s="71">
        <v>4.8000000000000001E-2</v>
      </c>
      <c r="I79" s="71">
        <v>4.8500000000000189E-2</v>
      </c>
      <c r="J79" s="67">
        <v>93963065.574545994</v>
      </c>
      <c r="K79" s="69">
        <v>114.983689</v>
      </c>
      <c r="L79" s="67">
        <v>108042.19880459999</v>
      </c>
      <c r="M79" s="135" t="s">
        <v>3885</v>
      </c>
      <c r="N79" s="68">
        <f t="shared" si="3"/>
        <v>6.6137056728143313E-3</v>
      </c>
      <c r="O79" s="68">
        <f>L79/'סכום נכסי הקרן'!$C$41</f>
        <v>1.7241249546184011E-3</v>
      </c>
    </row>
    <row r="80" spans="1:15">
      <c r="A80" s="61" t="s">
        <v>1931</v>
      </c>
      <c r="B80" s="58" t="s">
        <v>1932</v>
      </c>
      <c r="C80" s="58" t="s">
        <v>230</v>
      </c>
      <c r="D80" s="135" t="s">
        <v>3885</v>
      </c>
      <c r="E80" s="77">
        <v>42795</v>
      </c>
      <c r="F80" s="67">
        <v>6.7499999999999938</v>
      </c>
      <c r="G80" s="70" t="s">
        <v>137</v>
      </c>
      <c r="H80" s="71">
        <v>4.8000000000000001E-2</v>
      </c>
      <c r="I80" s="71">
        <v>4.8499999999999988E-2</v>
      </c>
      <c r="J80" s="67">
        <v>116416567.312794</v>
      </c>
      <c r="K80" s="69">
        <v>114.76819</v>
      </c>
      <c r="L80" s="67">
        <v>133609.187161693</v>
      </c>
      <c r="M80" s="135" t="s">
        <v>3885</v>
      </c>
      <c r="N80" s="68">
        <f t="shared" si="3"/>
        <v>8.1787657864084359E-3</v>
      </c>
      <c r="O80" s="68">
        <f>L80/'סכום נכסי הקרן'!$C$41</f>
        <v>2.1321200077422681E-3</v>
      </c>
    </row>
    <row r="81" spans="1:15">
      <c r="A81" s="61" t="s">
        <v>1933</v>
      </c>
      <c r="B81" s="58" t="s">
        <v>1934</v>
      </c>
      <c r="C81" s="58" t="s">
        <v>230</v>
      </c>
      <c r="D81" s="135" t="s">
        <v>3885</v>
      </c>
      <c r="E81" s="77">
        <v>42826</v>
      </c>
      <c r="F81" s="67">
        <v>6.8299999999999965</v>
      </c>
      <c r="G81" s="70" t="s">
        <v>137</v>
      </c>
      <c r="H81" s="71">
        <v>4.8000000000000001E-2</v>
      </c>
      <c r="I81" s="71">
        <v>4.8499999999999904E-2</v>
      </c>
      <c r="J81" s="67">
        <v>82158701.608998001</v>
      </c>
      <c r="K81" s="69">
        <v>114.315331</v>
      </c>
      <c r="L81" s="67">
        <v>93919.992048332992</v>
      </c>
      <c r="M81" s="135" t="s">
        <v>3885</v>
      </c>
      <c r="N81" s="68">
        <f t="shared" si="3"/>
        <v>5.7492275339947121E-3</v>
      </c>
      <c r="O81" s="68">
        <f>L81/'סכום נכסי הקרן'!$C$41</f>
        <v>1.4987644070531302E-3</v>
      </c>
    </row>
    <row r="82" spans="1:15">
      <c r="A82" s="61" t="s">
        <v>1935</v>
      </c>
      <c r="B82" s="58" t="s">
        <v>1936</v>
      </c>
      <c r="C82" s="58" t="s">
        <v>230</v>
      </c>
      <c r="D82" s="135" t="s">
        <v>3885</v>
      </c>
      <c r="E82" s="77">
        <v>42856</v>
      </c>
      <c r="F82" s="67">
        <v>6.9200000000000159</v>
      </c>
      <c r="G82" s="70" t="s">
        <v>137</v>
      </c>
      <c r="H82" s="71">
        <v>4.8000000000000001E-2</v>
      </c>
      <c r="I82" s="71">
        <v>4.8500000000000119E-2</v>
      </c>
      <c r="J82" s="67">
        <v>148480372.56754801</v>
      </c>
      <c r="K82" s="69">
        <v>113.520008</v>
      </c>
      <c r="L82" s="67">
        <v>168554.930375033</v>
      </c>
      <c r="M82" s="135" t="s">
        <v>3885</v>
      </c>
      <c r="N82" s="68">
        <f t="shared" si="3"/>
        <v>1.0317937912558644E-2</v>
      </c>
      <c r="O82" s="68">
        <f>L82/'סכום נכסי הקרן'!$C$41</f>
        <v>2.6897801497833694E-3</v>
      </c>
    </row>
    <row r="83" spans="1:15">
      <c r="A83" s="61" t="s">
        <v>1937</v>
      </c>
      <c r="B83" s="58" t="s">
        <v>1938</v>
      </c>
      <c r="C83" s="58" t="s">
        <v>230</v>
      </c>
      <c r="D83" s="135" t="s">
        <v>3885</v>
      </c>
      <c r="E83" s="77">
        <v>42887</v>
      </c>
      <c r="F83" s="67">
        <v>6.9999999999999796</v>
      </c>
      <c r="G83" s="70" t="s">
        <v>137</v>
      </c>
      <c r="H83" s="71">
        <v>4.8000000000000001E-2</v>
      </c>
      <c r="I83" s="71">
        <v>4.8499999999999835E-2</v>
      </c>
      <c r="J83" s="67">
        <v>130389395.160402</v>
      </c>
      <c r="K83" s="69">
        <v>112.857688</v>
      </c>
      <c r="L83" s="67">
        <v>147154.45661437101</v>
      </c>
      <c r="M83" s="135" t="s">
        <v>3885</v>
      </c>
      <c r="N83" s="68">
        <f t="shared" si="3"/>
        <v>9.0079272289758285E-3</v>
      </c>
      <c r="O83" s="68">
        <f>L83/'סכום נכסי הקרן'!$C$41</f>
        <v>2.3482738563197943E-3</v>
      </c>
    </row>
    <row r="84" spans="1:15">
      <c r="A84" s="61" t="s">
        <v>1939</v>
      </c>
      <c r="B84" s="58" t="s">
        <v>1940</v>
      </c>
      <c r="C84" s="58" t="s">
        <v>230</v>
      </c>
      <c r="D84" s="135" t="s">
        <v>3885</v>
      </c>
      <c r="E84" s="77">
        <v>42918</v>
      </c>
      <c r="F84" s="67">
        <v>6.9200000000000257</v>
      </c>
      <c r="G84" s="70" t="s">
        <v>137</v>
      </c>
      <c r="H84" s="71">
        <v>4.8000000000000001E-2</v>
      </c>
      <c r="I84" s="71">
        <v>4.8600000000000074E-2</v>
      </c>
      <c r="J84" s="67">
        <v>56608015.265928</v>
      </c>
      <c r="K84" s="69">
        <v>114.614419</v>
      </c>
      <c r="L84" s="67">
        <v>64880.947901895997</v>
      </c>
      <c r="M84" s="135" t="s">
        <v>3885</v>
      </c>
      <c r="N84" s="68">
        <f t="shared" si="3"/>
        <v>3.9716286593944362E-3</v>
      </c>
      <c r="O84" s="68">
        <f>L84/'סכום נכסי הקרן'!$C$41</f>
        <v>1.0353626878629634E-3</v>
      </c>
    </row>
    <row r="85" spans="1:15">
      <c r="A85" s="61" t="s">
        <v>1941</v>
      </c>
      <c r="B85" s="58" t="s">
        <v>1942</v>
      </c>
      <c r="C85" s="58" t="s">
        <v>230</v>
      </c>
      <c r="D85" s="135" t="s">
        <v>3885</v>
      </c>
      <c r="E85" s="77">
        <v>42949</v>
      </c>
      <c r="F85" s="67">
        <v>7.01</v>
      </c>
      <c r="G85" s="70" t="s">
        <v>137</v>
      </c>
      <c r="H85" s="71">
        <v>4.8000000000000001E-2</v>
      </c>
      <c r="I85" s="71">
        <v>4.8500000000000008E-2</v>
      </c>
      <c r="J85" s="67">
        <v>138615552.24350399</v>
      </c>
      <c r="K85" s="69">
        <v>114.985602</v>
      </c>
      <c r="L85" s="67">
        <v>159387.927707208</v>
      </c>
      <c r="M85" s="135" t="s">
        <v>3885</v>
      </c>
      <c r="N85" s="68">
        <f t="shared" si="3"/>
        <v>9.7567881190733508E-3</v>
      </c>
      <c r="O85" s="68">
        <f>L85/'סכום נכסי הקרן'!$C$41</f>
        <v>2.5434941778805314E-3</v>
      </c>
    </row>
    <row r="86" spans="1:15">
      <c r="A86" s="61" t="s">
        <v>1943</v>
      </c>
      <c r="B86" s="58" t="s">
        <v>1944</v>
      </c>
      <c r="C86" s="58" t="s">
        <v>230</v>
      </c>
      <c r="D86" s="135" t="s">
        <v>3885</v>
      </c>
      <c r="E86" s="77">
        <v>42979</v>
      </c>
      <c r="F86" s="67">
        <v>7.0899999999999697</v>
      </c>
      <c r="G86" s="70" t="s">
        <v>137</v>
      </c>
      <c r="H86" s="71">
        <v>4.8000000000000001E-2</v>
      </c>
      <c r="I86" s="71">
        <v>4.849999999999987E-2</v>
      </c>
      <c r="J86" s="67">
        <v>62264373.614855997</v>
      </c>
      <c r="K86" s="69">
        <v>114.662871</v>
      </c>
      <c r="L86" s="67">
        <v>71394.118431714</v>
      </c>
      <c r="M86" s="135" t="s">
        <v>3885</v>
      </c>
      <c r="N86" s="68">
        <f t="shared" si="3"/>
        <v>4.3703265140999856E-3</v>
      </c>
      <c r="O86" s="68">
        <f>L86/'סכום נכסי הקרן'!$C$41</f>
        <v>1.1392991124117968E-3</v>
      </c>
    </row>
    <row r="87" spans="1:15">
      <c r="A87" s="61" t="s">
        <v>1945</v>
      </c>
      <c r="B87" s="58" t="s">
        <v>1946</v>
      </c>
      <c r="C87" s="58" t="s">
        <v>230</v>
      </c>
      <c r="D87" s="135" t="s">
        <v>3885</v>
      </c>
      <c r="E87" s="77">
        <v>43009</v>
      </c>
      <c r="F87" s="67">
        <v>7.17</v>
      </c>
      <c r="G87" s="70" t="s">
        <v>137</v>
      </c>
      <c r="H87" s="71">
        <v>4.8000000000000001E-2</v>
      </c>
      <c r="I87" s="71">
        <v>4.8500000000000008E-2</v>
      </c>
      <c r="J87" s="67">
        <v>119002786.486164</v>
      </c>
      <c r="K87" s="69">
        <v>113.867862</v>
      </c>
      <c r="L87" s="67">
        <v>135505.92838809401</v>
      </c>
      <c r="M87" s="135" t="s">
        <v>3885</v>
      </c>
      <c r="N87" s="68">
        <f t="shared" si="3"/>
        <v>8.2948730884413804E-3</v>
      </c>
      <c r="O87" s="68">
        <f>L87/'סכום נכסי הקרן'!$C$41</f>
        <v>2.1623879855979006E-3</v>
      </c>
    </row>
    <row r="88" spans="1:15">
      <c r="A88" s="61" t="s">
        <v>1947</v>
      </c>
      <c r="B88" s="58" t="s">
        <v>1948</v>
      </c>
      <c r="C88" s="58" t="s">
        <v>230</v>
      </c>
      <c r="D88" s="135" t="s">
        <v>3885</v>
      </c>
      <c r="E88" s="77">
        <v>43040</v>
      </c>
      <c r="F88" s="67">
        <v>7.2500000000000231</v>
      </c>
      <c r="G88" s="70" t="s">
        <v>137</v>
      </c>
      <c r="H88" s="71">
        <v>4.8000000000000001E-2</v>
      </c>
      <c r="I88" s="71">
        <v>4.8500000000000112E-2</v>
      </c>
      <c r="J88" s="67">
        <v>127671329.51937</v>
      </c>
      <c r="K88" s="69">
        <v>113.291509</v>
      </c>
      <c r="L88" s="67">
        <v>144640.77544109101</v>
      </c>
      <c r="M88" s="135" t="s">
        <v>3885</v>
      </c>
      <c r="N88" s="68">
        <f t="shared" si="3"/>
        <v>8.8540545049910525E-3</v>
      </c>
      <c r="O88" s="68">
        <f>L88/'סכום נכסי הקרן'!$C$41</f>
        <v>2.3081608219058559E-3</v>
      </c>
    </row>
    <row r="89" spans="1:15">
      <c r="A89" s="61" t="s">
        <v>1949</v>
      </c>
      <c r="B89" s="58" t="s">
        <v>1950</v>
      </c>
      <c r="C89" s="58" t="s">
        <v>230</v>
      </c>
      <c r="D89" s="135" t="s">
        <v>3885</v>
      </c>
      <c r="E89" s="77">
        <v>43070</v>
      </c>
      <c r="F89" s="67">
        <v>7.3399999999999794</v>
      </c>
      <c r="G89" s="70" t="s">
        <v>137</v>
      </c>
      <c r="H89" s="71">
        <v>4.8000000000000001E-2</v>
      </c>
      <c r="I89" s="71">
        <v>4.8499999999999863E-2</v>
      </c>
      <c r="J89" s="67">
        <v>130744366.41949199</v>
      </c>
      <c r="K89" s="69">
        <v>112.520844</v>
      </c>
      <c r="L89" s="67">
        <v>147114.66486264698</v>
      </c>
      <c r="M89" s="135" t="s">
        <v>3885</v>
      </c>
      <c r="N89" s="68">
        <f t="shared" si="3"/>
        <v>9.0054914128130676E-3</v>
      </c>
      <c r="O89" s="68">
        <f>L89/'סכום נכסי הקרן'!$C$41</f>
        <v>2.3476388641325337E-3</v>
      </c>
    </row>
    <row r="90" spans="1:15">
      <c r="A90" s="61" t="s">
        <v>1951</v>
      </c>
      <c r="B90" s="58" t="s">
        <v>1952</v>
      </c>
      <c r="C90" s="58" t="s">
        <v>230</v>
      </c>
      <c r="D90" s="135" t="s">
        <v>3885</v>
      </c>
      <c r="E90" s="77">
        <v>43101</v>
      </c>
      <c r="F90" s="67">
        <v>7.2500000000000018</v>
      </c>
      <c r="G90" s="70" t="s">
        <v>137</v>
      </c>
      <c r="H90" s="71">
        <v>4.8000000000000001E-2</v>
      </c>
      <c r="I90" s="71">
        <v>4.8500000000000022E-2</v>
      </c>
      <c r="J90" s="67">
        <v>178498384.28011799</v>
      </c>
      <c r="K90" s="69">
        <v>115.099919</v>
      </c>
      <c r="L90" s="67">
        <v>205451.49528979001</v>
      </c>
      <c r="M90" s="135" t="s">
        <v>3885</v>
      </c>
      <c r="N90" s="68">
        <f t="shared" si="3"/>
        <v>1.25765278282028E-2</v>
      </c>
      <c r="O90" s="68">
        <f>L90/'סכום נכסי הקרן'!$C$41</f>
        <v>3.2785712796666116E-3</v>
      </c>
    </row>
    <row r="91" spans="1:15">
      <c r="A91" s="61" t="s">
        <v>1953</v>
      </c>
      <c r="B91" s="58" t="s">
        <v>1954</v>
      </c>
      <c r="C91" s="58" t="s">
        <v>230</v>
      </c>
      <c r="D91" s="135" t="s">
        <v>3885</v>
      </c>
      <c r="E91" s="77">
        <v>43132</v>
      </c>
      <c r="F91" s="67">
        <v>7.3299999999999974</v>
      </c>
      <c r="G91" s="70" t="s">
        <v>137</v>
      </c>
      <c r="H91" s="71">
        <v>4.8000000000000001E-2</v>
      </c>
      <c r="I91" s="71">
        <v>4.8499999999999981E-2</v>
      </c>
      <c r="J91" s="67">
        <v>171363703.44945601</v>
      </c>
      <c r="K91" s="69">
        <v>114.5279</v>
      </c>
      <c r="L91" s="67">
        <v>196259.250277663</v>
      </c>
      <c r="M91" s="135" t="s">
        <v>3885</v>
      </c>
      <c r="N91" s="68">
        <f t="shared" si="3"/>
        <v>1.2013832847396697E-2</v>
      </c>
      <c r="O91" s="68">
        <f>L91/'סכום נכסי הקרן'!$C$41</f>
        <v>3.1318824933430594E-3</v>
      </c>
    </row>
    <row r="92" spans="1:15">
      <c r="A92" s="61" t="s">
        <v>1955</v>
      </c>
      <c r="B92" s="58" t="s">
        <v>1956</v>
      </c>
      <c r="C92" s="58" t="s">
        <v>230</v>
      </c>
      <c r="D92" s="135" t="s">
        <v>3885</v>
      </c>
      <c r="E92" s="77">
        <v>43161</v>
      </c>
      <c r="F92" s="67">
        <v>7.4099999999999939</v>
      </c>
      <c r="G92" s="70" t="s">
        <v>137</v>
      </c>
      <c r="H92" s="71">
        <v>4.8000000000000001E-2</v>
      </c>
      <c r="I92" s="71">
        <v>4.849999999999996E-2</v>
      </c>
      <c r="J92" s="67">
        <v>40309763.455710001</v>
      </c>
      <c r="K92" s="69">
        <v>114.646511</v>
      </c>
      <c r="L92" s="67">
        <v>46213.737521751995</v>
      </c>
      <c r="M92" s="135" t="s">
        <v>3885</v>
      </c>
      <c r="N92" s="68">
        <f t="shared" si="3"/>
        <v>2.8289322264010664E-3</v>
      </c>
      <c r="O92" s="68">
        <f>L92/'סכום נכסי הקרן'!$C$41</f>
        <v>7.3747349636543117E-4</v>
      </c>
    </row>
    <row r="93" spans="1:15">
      <c r="A93" s="61" t="s">
        <v>1957</v>
      </c>
      <c r="B93" s="58" t="s">
        <v>1958</v>
      </c>
      <c r="C93" s="58" t="s">
        <v>230</v>
      </c>
      <c r="D93" s="135" t="s">
        <v>3885</v>
      </c>
      <c r="E93" s="77">
        <v>43221</v>
      </c>
      <c r="F93" s="67">
        <v>7.5799999999999903</v>
      </c>
      <c r="G93" s="70" t="s">
        <v>137</v>
      </c>
      <c r="H93" s="71">
        <v>4.8000000000000001E-2</v>
      </c>
      <c r="I93" s="71">
        <v>4.8599999999999949E-2</v>
      </c>
      <c r="J93" s="67">
        <v>163152517.943268</v>
      </c>
      <c r="K93" s="69">
        <v>113.29356199999999</v>
      </c>
      <c r="L93" s="67">
        <v>184841.29953925696</v>
      </c>
      <c r="M93" s="135" t="s">
        <v>3885</v>
      </c>
      <c r="N93" s="68">
        <f t="shared" si="3"/>
        <v>1.1314893299645697E-2</v>
      </c>
      <c r="O93" s="68">
        <f>L93/'סכום נכסי הקרן'!$C$41</f>
        <v>2.9496761515941973E-3</v>
      </c>
    </row>
    <row r="94" spans="1:15">
      <c r="A94" s="61" t="s">
        <v>1959</v>
      </c>
      <c r="B94" s="58" t="s">
        <v>1960</v>
      </c>
      <c r="C94" s="58" t="s">
        <v>230</v>
      </c>
      <c r="D94" s="135" t="s">
        <v>3885</v>
      </c>
      <c r="E94" s="77">
        <v>43252</v>
      </c>
      <c r="F94" s="67">
        <v>7.6600000000000223</v>
      </c>
      <c r="G94" s="70" t="s">
        <v>137</v>
      </c>
      <c r="H94" s="71">
        <v>4.8000000000000001E-2</v>
      </c>
      <c r="I94" s="71">
        <v>4.8500000000000092E-2</v>
      </c>
      <c r="J94" s="67">
        <v>90919488.874157995</v>
      </c>
      <c r="K94" s="69">
        <v>112.400429</v>
      </c>
      <c r="L94" s="67">
        <v>102193.89510328</v>
      </c>
      <c r="M94" s="135" t="s">
        <v>3885</v>
      </c>
      <c r="N94" s="68">
        <f t="shared" si="3"/>
        <v>6.2557070408565162E-3</v>
      </c>
      <c r="O94" s="68">
        <f>L94/'סכום נכסי הקרן'!$C$41</f>
        <v>1.6307983982802709E-3</v>
      </c>
    </row>
    <row r="95" spans="1:15">
      <c r="A95" s="61" t="s">
        <v>1961</v>
      </c>
      <c r="B95" s="58" t="s">
        <v>1962</v>
      </c>
      <c r="C95" s="58" t="s">
        <v>230</v>
      </c>
      <c r="D95" s="135" t="s">
        <v>3885</v>
      </c>
      <c r="E95" s="77">
        <v>43282</v>
      </c>
      <c r="F95" s="67">
        <v>7.5599999999999614</v>
      </c>
      <c r="G95" s="70" t="s">
        <v>137</v>
      </c>
      <c r="H95" s="71">
        <v>4.8000000000000001E-2</v>
      </c>
      <c r="I95" s="71">
        <v>4.8499999999999661E-2</v>
      </c>
      <c r="J95" s="67">
        <v>69730843.908096001</v>
      </c>
      <c r="K95" s="69">
        <v>114.084023</v>
      </c>
      <c r="L95" s="67">
        <v>79551.752278301996</v>
      </c>
      <c r="M95" s="135" t="s">
        <v>3885</v>
      </c>
      <c r="N95" s="68">
        <f t="shared" si="3"/>
        <v>4.8696887063254196E-3</v>
      </c>
      <c r="O95" s="68">
        <f>L95/'סכום נכסי הקרן'!$C$41</f>
        <v>1.2694776930141682E-3</v>
      </c>
    </row>
    <row r="96" spans="1:15">
      <c r="A96" s="61" t="s">
        <v>1963</v>
      </c>
      <c r="B96" s="58" t="s">
        <v>1964</v>
      </c>
      <c r="C96" s="58" t="s">
        <v>230</v>
      </c>
      <c r="D96" s="135" t="s">
        <v>3885</v>
      </c>
      <c r="E96" s="77">
        <v>43313</v>
      </c>
      <c r="F96" s="67">
        <v>7.6500000000000163</v>
      </c>
      <c r="G96" s="70" t="s">
        <v>137</v>
      </c>
      <c r="H96" s="71">
        <v>4.8000000000000001E-2</v>
      </c>
      <c r="I96" s="71">
        <v>4.8600000000000095E-2</v>
      </c>
      <c r="J96" s="67">
        <v>197003253.34582198</v>
      </c>
      <c r="K96" s="69">
        <v>113.488804</v>
      </c>
      <c r="L96" s="67">
        <v>223576.63597608003</v>
      </c>
      <c r="M96" s="135" t="s">
        <v>3885</v>
      </c>
      <c r="N96" s="68">
        <f t="shared" si="3"/>
        <v>1.3686041954199746E-2</v>
      </c>
      <c r="O96" s="68">
        <f>L96/'סכום נכסי הקרן'!$C$41</f>
        <v>3.567810185473399E-3</v>
      </c>
    </row>
    <row r="97" spans="1:15">
      <c r="A97" s="61" t="s">
        <v>1965</v>
      </c>
      <c r="B97" s="58" t="s">
        <v>1966</v>
      </c>
      <c r="C97" s="58" t="s">
        <v>230</v>
      </c>
      <c r="D97" s="135" t="s">
        <v>3885</v>
      </c>
      <c r="E97" s="77">
        <v>43345</v>
      </c>
      <c r="F97" s="67">
        <v>7.7399999999999922</v>
      </c>
      <c r="G97" s="70" t="s">
        <v>137</v>
      </c>
      <c r="H97" s="71">
        <v>4.8000000000000001E-2</v>
      </c>
      <c r="I97" s="71">
        <v>4.859999999999997E-2</v>
      </c>
      <c r="J97" s="67">
        <v>182848834.75887001</v>
      </c>
      <c r="K97" s="69">
        <v>113.037572</v>
      </c>
      <c r="L97" s="67">
        <v>206687.883106202</v>
      </c>
      <c r="M97" s="135" t="s">
        <v>3885</v>
      </c>
      <c r="N97" s="68">
        <f t="shared" si="3"/>
        <v>1.2652212192327889E-2</v>
      </c>
      <c r="O97" s="68">
        <f>L97/'סכום נכסי הקרן'!$C$41</f>
        <v>3.2983014139238509E-3</v>
      </c>
    </row>
    <row r="98" spans="1:15">
      <c r="A98" s="61" t="s">
        <v>1967</v>
      </c>
      <c r="B98" s="58" t="s">
        <v>1968</v>
      </c>
      <c r="C98" s="58" t="s">
        <v>230</v>
      </c>
      <c r="D98" s="135" t="s">
        <v>3885</v>
      </c>
      <c r="E98" s="77">
        <v>43375</v>
      </c>
      <c r="F98" s="67">
        <v>7.8200000000000438</v>
      </c>
      <c r="G98" s="70" t="s">
        <v>137</v>
      </c>
      <c r="H98" s="71">
        <v>4.8000000000000001E-2</v>
      </c>
      <c r="I98" s="71">
        <v>4.8600000000000268E-2</v>
      </c>
      <c r="J98" s="67">
        <v>65661472.712052003</v>
      </c>
      <c r="K98" s="69">
        <v>112.484824</v>
      </c>
      <c r="L98" s="67">
        <v>73859.192110657008</v>
      </c>
      <c r="M98" s="135" t="s">
        <v>3885</v>
      </c>
      <c r="N98" s="68">
        <f t="shared" si="3"/>
        <v>4.5212237741957002E-3</v>
      </c>
      <c r="O98" s="68">
        <f>L98/'סכום נכסי הקרן'!$C$41</f>
        <v>1.178636474034038E-3</v>
      </c>
    </row>
    <row r="99" spans="1:15">
      <c r="A99" s="61" t="s">
        <v>1969</v>
      </c>
      <c r="B99" s="58" t="s">
        <v>1970</v>
      </c>
      <c r="C99" s="58" t="s">
        <v>230</v>
      </c>
      <c r="D99" s="135" t="s">
        <v>3885</v>
      </c>
      <c r="E99" s="77">
        <v>43405</v>
      </c>
      <c r="F99" s="67">
        <v>7.899999999959797</v>
      </c>
      <c r="G99" s="70" t="s">
        <v>137</v>
      </c>
      <c r="H99" s="71">
        <v>4.8000000000000001E-2</v>
      </c>
      <c r="I99" s="71">
        <v>4.8499999999698479E-2</v>
      </c>
      <c r="J99" s="67">
        <v>44431.776647999992</v>
      </c>
      <c r="K99" s="69">
        <v>111.966283</v>
      </c>
      <c r="L99" s="67">
        <v>49.748608610000005</v>
      </c>
      <c r="M99" s="135" t="s">
        <v>3885</v>
      </c>
      <c r="N99" s="68">
        <f t="shared" si="3"/>
        <v>3.0453161692278379E-6</v>
      </c>
      <c r="O99" s="68">
        <f>L99/'סכום נכסי הקרן'!$C$41</f>
        <v>7.9388256173099101E-7</v>
      </c>
    </row>
    <row r="100" spans="1:15">
      <c r="A100" s="61" t="s">
        <v>1971</v>
      </c>
      <c r="B100" s="58" t="s">
        <v>1972</v>
      </c>
      <c r="C100" s="58" t="s">
        <v>230</v>
      </c>
      <c r="D100" s="135" t="s">
        <v>3885</v>
      </c>
      <c r="E100" s="77">
        <v>43435</v>
      </c>
      <c r="F100" s="67">
        <v>7.9799999999999844</v>
      </c>
      <c r="G100" s="70" t="s">
        <v>137</v>
      </c>
      <c r="H100" s="71">
        <v>4.8000000000000001E-2</v>
      </c>
      <c r="I100" s="71">
        <v>4.8599999999999935E-2</v>
      </c>
      <c r="J100" s="67">
        <v>75967713.078012004</v>
      </c>
      <c r="K100" s="69">
        <v>111.13375000000001</v>
      </c>
      <c r="L100" s="67">
        <v>84425.768030989013</v>
      </c>
      <c r="M100" s="135" t="s">
        <v>3885</v>
      </c>
      <c r="N100" s="68">
        <f t="shared" si="3"/>
        <v>5.1680471809731985E-3</v>
      </c>
      <c r="O100" s="68">
        <f>L100/'סכום נכסי הקרן'!$C$41</f>
        <v>1.3472566745731133E-3</v>
      </c>
    </row>
    <row r="101" spans="1:15">
      <c r="A101" s="61" t="s">
        <v>1973</v>
      </c>
      <c r="B101" s="58" t="s">
        <v>1974</v>
      </c>
      <c r="C101" s="58" t="s">
        <v>230</v>
      </c>
      <c r="D101" s="135" t="s">
        <v>3885</v>
      </c>
      <c r="E101" s="77">
        <v>43497</v>
      </c>
      <c r="F101" s="67">
        <v>7.9599999999999955</v>
      </c>
      <c r="G101" s="70" t="s">
        <v>137</v>
      </c>
      <c r="H101" s="71">
        <v>4.8000000000000001E-2</v>
      </c>
      <c r="I101" s="71">
        <v>4.8599999999999935E-2</v>
      </c>
      <c r="J101" s="67">
        <v>114656682.59425801</v>
      </c>
      <c r="K101" s="69">
        <v>113.591307</v>
      </c>
      <c r="L101" s="67">
        <v>130240.024191508</v>
      </c>
      <c r="M101" s="135" t="s">
        <v>3885</v>
      </c>
      <c r="N101" s="68">
        <f t="shared" si="3"/>
        <v>7.9725255164482881E-3</v>
      </c>
      <c r="O101" s="68">
        <f>L101/'סכום נכסי הקרן'!$C$41</f>
        <v>2.0783552934237654E-3</v>
      </c>
    </row>
    <row r="102" spans="1:15">
      <c r="A102" s="61" t="s">
        <v>1975</v>
      </c>
      <c r="B102" s="58" t="s">
        <v>1976</v>
      </c>
      <c r="C102" s="58" t="s">
        <v>230</v>
      </c>
      <c r="D102" s="135" t="s">
        <v>3885</v>
      </c>
      <c r="E102" s="77">
        <v>43525</v>
      </c>
      <c r="F102" s="67">
        <v>8.0400000000000169</v>
      </c>
      <c r="G102" s="70" t="s">
        <v>137</v>
      </c>
      <c r="H102" s="71">
        <v>4.8000000000000001E-2</v>
      </c>
      <c r="I102" s="71">
        <v>4.8700000000000104E-2</v>
      </c>
      <c r="J102" s="67">
        <v>179918269.31647801</v>
      </c>
      <c r="K102" s="69">
        <v>113.188796</v>
      </c>
      <c r="L102" s="67">
        <v>203647.32235271001</v>
      </c>
      <c r="M102" s="135" t="s">
        <v>3885</v>
      </c>
      <c r="N102" s="68">
        <f t="shared" si="3"/>
        <v>1.2466087010441544E-2</v>
      </c>
      <c r="O102" s="68">
        <f>L102/'סכום נכסי הקרן'!$C$41</f>
        <v>3.2497804959017189E-3</v>
      </c>
    </row>
    <row r="103" spans="1:15">
      <c r="A103" s="61" t="s">
        <v>1977</v>
      </c>
      <c r="B103" s="58" t="s">
        <v>1978</v>
      </c>
      <c r="C103" s="58" t="s">
        <v>230</v>
      </c>
      <c r="D103" s="135" t="s">
        <v>3885</v>
      </c>
      <c r="E103" s="77">
        <v>43556</v>
      </c>
      <c r="F103" s="67">
        <v>8.120000000000017</v>
      </c>
      <c r="G103" s="70" t="s">
        <v>137</v>
      </c>
      <c r="H103" s="71">
        <v>4.8000000000000001E-2</v>
      </c>
      <c r="I103" s="71">
        <v>4.8700000000000118E-2</v>
      </c>
      <c r="J103" s="67">
        <v>79668590.300334007</v>
      </c>
      <c r="K103" s="69">
        <v>112.60576500000001</v>
      </c>
      <c r="L103" s="67">
        <v>89711.425822745994</v>
      </c>
      <c r="M103" s="135" t="s">
        <v>3885</v>
      </c>
      <c r="N103" s="68">
        <f t="shared" si="3"/>
        <v>5.4916039514636009E-3</v>
      </c>
      <c r="O103" s="68">
        <f>L103/'סכום נכסי הקרן'!$C$41</f>
        <v>1.4316045923420122E-3</v>
      </c>
    </row>
    <row r="104" spans="1:15">
      <c r="A104" s="61" t="s">
        <v>1979</v>
      </c>
      <c r="B104" s="58" t="s">
        <v>1980</v>
      </c>
      <c r="C104" s="58" t="s">
        <v>230</v>
      </c>
      <c r="D104" s="135" t="s">
        <v>3885</v>
      </c>
      <c r="E104" s="77">
        <v>43586</v>
      </c>
      <c r="F104" s="67">
        <v>8.2100000000000186</v>
      </c>
      <c r="G104" s="70" t="s">
        <v>137</v>
      </c>
      <c r="H104" s="71">
        <v>4.8000000000000001E-2</v>
      </c>
      <c r="I104" s="71">
        <v>4.8500000000000112E-2</v>
      </c>
      <c r="J104" s="67">
        <v>194093454.929472</v>
      </c>
      <c r="K104" s="69">
        <v>111.74923800000001</v>
      </c>
      <c r="L104" s="67">
        <v>216897.95617029499</v>
      </c>
      <c r="M104" s="135" t="s">
        <v>3885</v>
      </c>
      <c r="N104" s="68">
        <f t="shared" si="3"/>
        <v>1.3277212598566988E-2</v>
      </c>
      <c r="O104" s="68">
        <f>L104/'סכום נכסי הקרן'!$C$41</f>
        <v>3.4612325829767561E-3</v>
      </c>
    </row>
    <row r="105" spans="1:15">
      <c r="A105" s="61" t="s">
        <v>1981</v>
      </c>
      <c r="B105" s="58" t="s">
        <v>1982</v>
      </c>
      <c r="C105" s="58" t="s">
        <v>230</v>
      </c>
      <c r="D105" s="135" t="s">
        <v>3885</v>
      </c>
      <c r="E105" s="77">
        <v>43617</v>
      </c>
      <c r="F105" s="67">
        <v>8.2900000000077583</v>
      </c>
      <c r="G105" s="70" t="s">
        <v>137</v>
      </c>
      <c r="H105" s="71">
        <v>4.8000000000000001E-2</v>
      </c>
      <c r="I105" s="71">
        <v>4.8500000000055415E-2</v>
      </c>
      <c r="J105" s="67">
        <v>48778.363493999997</v>
      </c>
      <c r="K105" s="69">
        <v>110.968</v>
      </c>
      <c r="L105" s="67">
        <v>54.128374401999999</v>
      </c>
      <c r="M105" s="135" t="s">
        <v>3885</v>
      </c>
      <c r="N105" s="68">
        <f t="shared" si="3"/>
        <v>3.3134195786793238E-6</v>
      </c>
      <c r="O105" s="68">
        <f>L105/'סכום נכסי הקרן'!$C$41</f>
        <v>8.6377435938894201E-7</v>
      </c>
    </row>
    <row r="106" spans="1:15">
      <c r="A106" s="61" t="s">
        <v>1983</v>
      </c>
      <c r="B106" s="58" t="s">
        <v>1984</v>
      </c>
      <c r="C106" s="58" t="s">
        <v>230</v>
      </c>
      <c r="D106" s="135" t="s">
        <v>3885</v>
      </c>
      <c r="E106" s="77">
        <v>43647</v>
      </c>
      <c r="F106" s="67">
        <v>8.1799999999999891</v>
      </c>
      <c r="G106" s="70" t="s">
        <v>137</v>
      </c>
      <c r="H106" s="71">
        <v>4.8000000000000001E-2</v>
      </c>
      <c r="I106" s="71">
        <v>4.8499999999999967E-2</v>
      </c>
      <c r="J106" s="67">
        <v>60244659.593748003</v>
      </c>
      <c r="K106" s="69">
        <v>112.402232</v>
      </c>
      <c r="L106" s="67">
        <v>67716.341806832002</v>
      </c>
      <c r="M106" s="135" t="s">
        <v>3885</v>
      </c>
      <c r="N106" s="68">
        <f t="shared" si="3"/>
        <v>4.1451947378454432E-3</v>
      </c>
      <c r="O106" s="68">
        <f>L106/'סכום נכסי הקרן'!$C$41</f>
        <v>1.0806095769651956E-3</v>
      </c>
    </row>
    <row r="107" spans="1:15">
      <c r="A107" s="61" t="s">
        <v>1985</v>
      </c>
      <c r="B107" s="58" t="s">
        <v>1986</v>
      </c>
      <c r="C107" s="58" t="s">
        <v>230</v>
      </c>
      <c r="D107" s="135" t="s">
        <v>3885</v>
      </c>
      <c r="E107" s="77">
        <v>43678</v>
      </c>
      <c r="F107" s="67">
        <v>8.2599999999999891</v>
      </c>
      <c r="G107" s="70" t="s">
        <v>137</v>
      </c>
      <c r="H107" s="71">
        <v>4.8000000000000001E-2</v>
      </c>
      <c r="I107" s="71">
        <v>4.8499999999999946E-2</v>
      </c>
      <c r="J107" s="67">
        <v>135315526.919202</v>
      </c>
      <c r="K107" s="69">
        <v>112.623751</v>
      </c>
      <c r="L107" s="67">
        <v>152397.42179546799</v>
      </c>
      <c r="M107" s="135" t="s">
        <v>3885</v>
      </c>
      <c r="N107" s="68">
        <f t="shared" si="3"/>
        <v>9.3288706098422387E-3</v>
      </c>
      <c r="O107" s="68">
        <f>L107/'סכום נכסי הקרן'!$C$41</f>
        <v>2.4319404903289112E-3</v>
      </c>
    </row>
    <row r="108" spans="1:15">
      <c r="A108" s="61" t="s">
        <v>1987</v>
      </c>
      <c r="B108" s="58" t="s">
        <v>1988</v>
      </c>
      <c r="C108" s="58" t="s">
        <v>230</v>
      </c>
      <c r="D108" s="135" t="s">
        <v>3885</v>
      </c>
      <c r="E108" s="77">
        <v>43709</v>
      </c>
      <c r="F108" s="67">
        <v>8.3500000000501906</v>
      </c>
      <c r="G108" s="70" t="s">
        <v>137</v>
      </c>
      <c r="H108" s="71">
        <v>4.8000000000000001E-2</v>
      </c>
      <c r="I108" s="71">
        <v>4.8500000000349805E-2</v>
      </c>
      <c r="J108" s="67">
        <v>58437.445373999995</v>
      </c>
      <c r="K108" s="69">
        <v>112.51356199999999</v>
      </c>
      <c r="L108" s="67">
        <v>65.750051322000004</v>
      </c>
      <c r="M108" s="135" t="s">
        <v>3885</v>
      </c>
      <c r="N108" s="68">
        <f t="shared" si="3"/>
        <v>4.0248300407380331E-6</v>
      </c>
      <c r="O108" s="68">
        <f>L108/'סכום נכסי הקרן'!$C$41</f>
        <v>1.0492317400603879E-6</v>
      </c>
    </row>
    <row r="109" spans="1:15">
      <c r="A109" s="61" t="s">
        <v>1989</v>
      </c>
      <c r="B109" s="58" t="s">
        <v>1990</v>
      </c>
      <c r="C109" s="58" t="s">
        <v>230</v>
      </c>
      <c r="D109" s="135" t="s">
        <v>3885</v>
      </c>
      <c r="E109" s="77">
        <v>43740</v>
      </c>
      <c r="F109" s="67">
        <v>8.4300000000000104</v>
      </c>
      <c r="G109" s="70" t="s">
        <v>137</v>
      </c>
      <c r="H109" s="71">
        <v>4.8000000000000001E-2</v>
      </c>
      <c r="I109" s="71">
        <v>4.8500000000000085E-2</v>
      </c>
      <c r="J109" s="67">
        <v>154392696.58629599</v>
      </c>
      <c r="K109" s="69">
        <v>111.81374700000001</v>
      </c>
      <c r="L109" s="67">
        <v>172632.25920568401</v>
      </c>
      <c r="M109" s="135" t="s">
        <v>3885</v>
      </c>
      <c r="N109" s="68">
        <f t="shared" si="3"/>
        <v>1.0567527916423484E-2</v>
      </c>
      <c r="O109" s="68">
        <f>L109/'סכום נכסי הקרן'!$C$41</f>
        <v>2.754845693273689E-3</v>
      </c>
    </row>
    <row r="110" spans="1:15">
      <c r="A110" s="61" t="s">
        <v>1991</v>
      </c>
      <c r="B110" s="58" t="s">
        <v>1992</v>
      </c>
      <c r="C110" s="58" t="s">
        <v>230</v>
      </c>
      <c r="D110" s="135" t="s">
        <v>3885</v>
      </c>
      <c r="E110" s="77">
        <v>43770</v>
      </c>
      <c r="F110" s="67">
        <v>8.5099999999999909</v>
      </c>
      <c r="G110" s="70" t="s">
        <v>137</v>
      </c>
      <c r="H110" s="71">
        <v>4.8000000000000001E-2</v>
      </c>
      <c r="I110" s="71">
        <v>4.8499999999999925E-2</v>
      </c>
      <c r="J110" s="67">
        <v>224074279.17680401</v>
      </c>
      <c r="K110" s="69">
        <v>111.608464</v>
      </c>
      <c r="L110" s="67">
        <v>250085.86010608595</v>
      </c>
      <c r="M110" s="135" t="s">
        <v>3885</v>
      </c>
      <c r="N110" s="68">
        <f t="shared" si="3"/>
        <v>1.5308780180099886E-2</v>
      </c>
      <c r="O110" s="68">
        <f>L110/'סכום נכסי הקרן'!$C$41</f>
        <v>3.9908413284509298E-3</v>
      </c>
    </row>
    <row r="111" spans="1:15">
      <c r="A111" s="61" t="s">
        <v>1993</v>
      </c>
      <c r="B111" s="58" t="s">
        <v>1994</v>
      </c>
      <c r="C111" s="58" t="s">
        <v>230</v>
      </c>
      <c r="D111" s="135" t="s">
        <v>3885</v>
      </c>
      <c r="E111" s="77">
        <v>43800</v>
      </c>
      <c r="F111" s="67">
        <v>8.5999999999999979</v>
      </c>
      <c r="G111" s="70" t="s">
        <v>137</v>
      </c>
      <c r="H111" s="71">
        <v>4.8000000000000001E-2</v>
      </c>
      <c r="I111" s="71">
        <v>4.8499999999999995E-2</v>
      </c>
      <c r="J111" s="67">
        <v>100436582.250522</v>
      </c>
      <c r="K111" s="69">
        <v>110.743578</v>
      </c>
      <c r="L111" s="67">
        <v>111227.06518853898</v>
      </c>
      <c r="M111" s="135" t="s">
        <v>3885</v>
      </c>
      <c r="N111" s="68">
        <f t="shared" si="3"/>
        <v>6.8086643936073792E-3</v>
      </c>
      <c r="O111" s="68">
        <f>L111/'סכום נכסי הקרן'!$C$41</f>
        <v>1.774948685257255E-3</v>
      </c>
    </row>
    <row r="112" spans="1:15">
      <c r="A112" s="61" t="s">
        <v>1995</v>
      </c>
      <c r="B112" s="58" t="s">
        <v>1996</v>
      </c>
      <c r="C112" s="58" t="s">
        <v>230</v>
      </c>
      <c r="D112" s="135" t="s">
        <v>3885</v>
      </c>
      <c r="E112" s="77">
        <v>43831</v>
      </c>
      <c r="F112" s="67">
        <v>8.479999999999972</v>
      </c>
      <c r="G112" s="70" t="s">
        <v>137</v>
      </c>
      <c r="H112" s="71">
        <v>4.8000000000000001E-2</v>
      </c>
      <c r="I112" s="71">
        <v>4.8599999999999852E-2</v>
      </c>
      <c r="J112" s="67">
        <v>135419362.04941201</v>
      </c>
      <c r="K112" s="69">
        <v>113.373231</v>
      </c>
      <c r="L112" s="67">
        <v>153529.30608286301</v>
      </c>
      <c r="M112" s="135" t="s">
        <v>3885</v>
      </c>
      <c r="N112" s="68">
        <f t="shared" si="3"/>
        <v>9.3981578847712934E-3</v>
      </c>
      <c r="O112" s="68">
        <f>L112/'סכום נכסי הקרן'!$C$41</f>
        <v>2.4500029693161041E-3</v>
      </c>
    </row>
    <row r="113" spans="1:15">
      <c r="A113" s="61" t="s">
        <v>1997</v>
      </c>
      <c r="B113" s="58" t="s">
        <v>1998</v>
      </c>
      <c r="C113" s="58" t="s">
        <v>230</v>
      </c>
      <c r="D113" s="135" t="s">
        <v>3885</v>
      </c>
      <c r="E113" s="77">
        <v>43863</v>
      </c>
      <c r="F113" s="67">
        <v>8.5600000000000023</v>
      </c>
      <c r="G113" s="70" t="s">
        <v>137</v>
      </c>
      <c r="H113" s="71">
        <v>4.8000000000000001E-2</v>
      </c>
      <c r="I113" s="71">
        <v>4.8799999999999996E-2</v>
      </c>
      <c r="J113" s="67">
        <v>144948529.278126</v>
      </c>
      <c r="K113" s="69">
        <v>112.718281</v>
      </c>
      <c r="L113" s="67">
        <v>163383.49044895099</v>
      </c>
      <c r="M113" s="135" t="s">
        <v>3885</v>
      </c>
      <c r="N113" s="68">
        <f t="shared" si="3"/>
        <v>1.0001372885613905E-2</v>
      </c>
      <c r="O113" s="68">
        <f>L113/'סכום נכסי הקרן'!$C$41</f>
        <v>2.6072549075491442E-3</v>
      </c>
    </row>
    <row r="114" spans="1:15">
      <c r="A114" s="61" t="s">
        <v>1999</v>
      </c>
      <c r="B114" s="58" t="s">
        <v>2000</v>
      </c>
      <c r="C114" s="58" t="s">
        <v>230</v>
      </c>
      <c r="D114" s="135" t="s">
        <v>3885</v>
      </c>
      <c r="E114" s="77">
        <v>43891</v>
      </c>
      <c r="F114" s="67">
        <v>8.6400000000467916</v>
      </c>
      <c r="G114" s="70" t="s">
        <v>137</v>
      </c>
      <c r="H114" s="71">
        <v>4.8000000000000001E-2</v>
      </c>
      <c r="I114" s="71">
        <v>4.8500000000295473E-2</v>
      </c>
      <c r="J114" s="67">
        <v>73409.022287999993</v>
      </c>
      <c r="K114" s="69">
        <v>112.956461</v>
      </c>
      <c r="L114" s="67">
        <v>82.920233282999988</v>
      </c>
      <c r="M114" s="135" t="s">
        <v>3885</v>
      </c>
      <c r="N114" s="68">
        <f t="shared" si="3"/>
        <v>5.0758872303838724E-6</v>
      </c>
      <c r="O114" s="68">
        <f>L114/'סכום נכסי הקרן'!$C$41</f>
        <v>1.3232315246060388E-6</v>
      </c>
    </row>
    <row r="115" spans="1:15">
      <c r="A115" s="61" t="s">
        <v>2001</v>
      </c>
      <c r="B115" s="58" t="s">
        <v>2002</v>
      </c>
      <c r="C115" s="58" t="s">
        <v>230</v>
      </c>
      <c r="D115" s="135" t="s">
        <v>3885</v>
      </c>
      <c r="E115" s="77">
        <v>44045</v>
      </c>
      <c r="F115" s="67">
        <v>8.8500000000000032</v>
      </c>
      <c r="G115" s="70" t="s">
        <v>137</v>
      </c>
      <c r="H115" s="71">
        <v>4.8000000000000001E-2</v>
      </c>
      <c r="I115" s="71">
        <v>4.8500000000000029E-2</v>
      </c>
      <c r="J115" s="67">
        <v>20064327.83523</v>
      </c>
      <c r="K115" s="69">
        <v>113.84748399999999</v>
      </c>
      <c r="L115" s="67">
        <v>22842.732418154003</v>
      </c>
      <c r="M115" s="135" t="s">
        <v>3885</v>
      </c>
      <c r="N115" s="68">
        <f t="shared" si="3"/>
        <v>1.3982972454101221E-3</v>
      </c>
      <c r="O115" s="68">
        <f>L115/'סכום נכסי הקרן'!$C$41</f>
        <v>3.6452169087226362E-4</v>
      </c>
    </row>
    <row r="116" spans="1:15">
      <c r="A116" s="61" t="s">
        <v>2003</v>
      </c>
      <c r="B116" s="58" t="s">
        <v>2004</v>
      </c>
      <c r="C116" s="58" t="s">
        <v>230</v>
      </c>
      <c r="D116" s="135" t="s">
        <v>3885</v>
      </c>
      <c r="E116" s="77">
        <v>44075</v>
      </c>
      <c r="F116" s="67">
        <v>8.9299999999999855</v>
      </c>
      <c r="G116" s="70" t="s">
        <v>137</v>
      </c>
      <c r="H116" s="71">
        <v>4.8000000000000001E-2</v>
      </c>
      <c r="I116" s="71">
        <v>4.8599999999999907E-2</v>
      </c>
      <c r="J116" s="67">
        <v>265079979.48196802</v>
      </c>
      <c r="K116" s="69">
        <v>113.150803</v>
      </c>
      <c r="L116" s="67">
        <v>299940.12551509601</v>
      </c>
      <c r="M116" s="135" t="s">
        <v>3885</v>
      </c>
      <c r="N116" s="68">
        <f t="shared" si="3"/>
        <v>1.8360564034905356E-2</v>
      </c>
      <c r="O116" s="68">
        <f>L116/'סכום נכסי הקרן'!$C$41</f>
        <v>4.7864099492015803E-3</v>
      </c>
    </row>
    <row r="117" spans="1:15">
      <c r="A117" s="61" t="s">
        <v>2005</v>
      </c>
      <c r="B117" s="58" t="s">
        <v>2006</v>
      </c>
      <c r="C117" s="58" t="s">
        <v>230</v>
      </c>
      <c r="D117" s="135" t="s">
        <v>3885</v>
      </c>
      <c r="E117" s="77">
        <v>44166</v>
      </c>
      <c r="F117" s="67">
        <v>9.1899999999999924</v>
      </c>
      <c r="G117" s="70" t="s">
        <v>137</v>
      </c>
      <c r="H117" s="71">
        <v>4.8000000000000001E-2</v>
      </c>
      <c r="I117" s="71">
        <v>4.859999999999997E-2</v>
      </c>
      <c r="J117" s="67">
        <v>483906962.42746198</v>
      </c>
      <c r="K117" s="69">
        <v>111.61021</v>
      </c>
      <c r="L117" s="67">
        <v>540089.57777968096</v>
      </c>
      <c r="M117" s="135" t="s">
        <v>3885</v>
      </c>
      <c r="N117" s="68">
        <f t="shared" si="3"/>
        <v>3.3061095978336313E-2</v>
      </c>
      <c r="O117" s="68">
        <f>L117/'סכום נכסי הקרן'!$C$41</f>
        <v>8.6186872266766374E-3</v>
      </c>
    </row>
    <row r="118" spans="1:15">
      <c r="A118" s="61" t="s">
        <v>2007</v>
      </c>
      <c r="B118" s="58" t="s">
        <v>2008</v>
      </c>
      <c r="C118" s="58" t="s">
        <v>230</v>
      </c>
      <c r="D118" s="135" t="s">
        <v>3885</v>
      </c>
      <c r="E118" s="77">
        <v>44197</v>
      </c>
      <c r="F118" s="67">
        <v>9.0499999999999972</v>
      </c>
      <c r="G118" s="70" t="s">
        <v>137</v>
      </c>
      <c r="H118" s="71">
        <v>4.8000000000000001E-2</v>
      </c>
      <c r="I118" s="71">
        <v>4.8499999999999995E-2</v>
      </c>
      <c r="J118" s="67">
        <v>145944380.61995399</v>
      </c>
      <c r="K118" s="69">
        <v>114.065203</v>
      </c>
      <c r="L118" s="67">
        <v>166471.75342830602</v>
      </c>
      <c r="M118" s="135" t="s">
        <v>3885</v>
      </c>
      <c r="N118" s="68">
        <f t="shared" si="3"/>
        <v>1.0190418116196838E-2</v>
      </c>
      <c r="O118" s="68">
        <f>L118/'סכום נכסי הקרן'!$C$41</f>
        <v>2.6565370521930151E-3</v>
      </c>
    </row>
    <row r="119" spans="1:15">
      <c r="A119" s="61" t="s">
        <v>2009</v>
      </c>
      <c r="B119" s="58" t="s">
        <v>2010</v>
      </c>
      <c r="C119" s="58" t="s">
        <v>230</v>
      </c>
      <c r="D119" s="135" t="s">
        <v>3885</v>
      </c>
      <c r="E119" s="77">
        <v>44228</v>
      </c>
      <c r="F119" s="67">
        <v>9.1300000000000132</v>
      </c>
      <c r="G119" s="70" t="s">
        <v>137</v>
      </c>
      <c r="H119" s="71">
        <v>4.8000000000000001E-2</v>
      </c>
      <c r="I119" s="71">
        <v>4.8500000000000071E-2</v>
      </c>
      <c r="J119" s="67">
        <v>266779011.98466</v>
      </c>
      <c r="K119" s="69">
        <v>113.748986</v>
      </c>
      <c r="L119" s="67">
        <v>303458.421831101</v>
      </c>
      <c r="M119" s="135" t="s">
        <v>3885</v>
      </c>
      <c r="N119" s="68">
        <f t="shared" si="3"/>
        <v>1.8575933368010906E-2</v>
      </c>
      <c r="O119" s="68">
        <f>L119/'סכום נכסי הקרן'!$C$41</f>
        <v>4.8425545162622419E-3</v>
      </c>
    </row>
    <row r="120" spans="1:15">
      <c r="A120" s="61" t="s">
        <v>2011</v>
      </c>
      <c r="B120" s="58" t="s">
        <v>2012</v>
      </c>
      <c r="C120" s="58" t="s">
        <v>230</v>
      </c>
      <c r="D120" s="135" t="s">
        <v>3885</v>
      </c>
      <c r="E120" s="77">
        <v>44256</v>
      </c>
      <c r="F120" s="67">
        <v>9.2199999999999651</v>
      </c>
      <c r="G120" s="70" t="s">
        <v>137</v>
      </c>
      <c r="H120" s="71">
        <v>4.8000000000000001E-2</v>
      </c>
      <c r="I120" s="71">
        <v>4.8499999999999786E-2</v>
      </c>
      <c r="J120" s="67">
        <v>101204479.25998202</v>
      </c>
      <c r="K120" s="69">
        <v>113.414186</v>
      </c>
      <c r="L120" s="67">
        <v>114780.23586114999</v>
      </c>
      <c r="M120" s="135" t="s">
        <v>3885</v>
      </c>
      <c r="N120" s="68">
        <f t="shared" si="3"/>
        <v>7.0261685289723513E-3</v>
      </c>
      <c r="O120" s="68">
        <f>L120/'סכום נכסי הקרן'!$C$41</f>
        <v>1.8316497732807067E-3</v>
      </c>
    </row>
    <row r="121" spans="1:15">
      <c r="A121" s="61" t="s">
        <v>2013</v>
      </c>
      <c r="B121" s="58" t="s">
        <v>2014</v>
      </c>
      <c r="C121" s="58" t="s">
        <v>230</v>
      </c>
      <c r="D121" s="135" t="s">
        <v>3885</v>
      </c>
      <c r="E121" s="77">
        <v>44287</v>
      </c>
      <c r="F121" s="67">
        <v>9.2999999999999794</v>
      </c>
      <c r="G121" s="70" t="s">
        <v>137</v>
      </c>
      <c r="H121" s="71">
        <v>4.8000000000000001E-2</v>
      </c>
      <c r="I121" s="71">
        <v>4.849999999999989E-2</v>
      </c>
      <c r="J121" s="67">
        <v>141608901.71811599</v>
      </c>
      <c r="K121" s="69">
        <v>112.628811</v>
      </c>
      <c r="L121" s="67">
        <v>159492.42258168798</v>
      </c>
      <c r="M121" s="135" t="s">
        <v>3885</v>
      </c>
      <c r="N121" s="68">
        <f t="shared" si="3"/>
        <v>9.7631846784897135E-3</v>
      </c>
      <c r="O121" s="68">
        <f>L121/'סכום נכסי הקרן'!$C$41</f>
        <v>2.5451616950424739E-3</v>
      </c>
    </row>
    <row r="122" spans="1:15">
      <c r="A122" s="61" t="s">
        <v>2015</v>
      </c>
      <c r="B122" s="58" t="s">
        <v>2016</v>
      </c>
      <c r="C122" s="58" t="s">
        <v>230</v>
      </c>
      <c r="D122" s="135" t="s">
        <v>3885</v>
      </c>
      <c r="E122" s="77">
        <v>44318</v>
      </c>
      <c r="F122" s="67">
        <v>9.3899999999999935</v>
      </c>
      <c r="G122" s="70" t="s">
        <v>137</v>
      </c>
      <c r="H122" s="71">
        <v>4.8000000000000001E-2</v>
      </c>
      <c r="I122" s="71">
        <v>4.8499999999999988E-2</v>
      </c>
      <c r="J122" s="67">
        <v>223220899.29270598</v>
      </c>
      <c r="K122" s="69">
        <v>111.500624</v>
      </c>
      <c r="L122" s="67">
        <v>248892.69485069098</v>
      </c>
      <c r="M122" s="135" t="s">
        <v>3885</v>
      </c>
      <c r="N122" s="68">
        <f t="shared" si="3"/>
        <v>1.5235741646031522E-2</v>
      </c>
      <c r="O122" s="68">
        <f>L122/'סכום נכסי הקרן'!$C$41</f>
        <v>3.9718009348401829E-3</v>
      </c>
    </row>
    <row r="123" spans="1:15">
      <c r="A123" s="61" t="s">
        <v>2017</v>
      </c>
      <c r="B123" s="58" t="s">
        <v>2018</v>
      </c>
      <c r="C123" s="58" t="s">
        <v>230</v>
      </c>
      <c r="D123" s="135" t="s">
        <v>3885</v>
      </c>
      <c r="E123" s="77">
        <v>44348</v>
      </c>
      <c r="F123" s="67">
        <v>9.4699999999999829</v>
      </c>
      <c r="G123" s="70" t="s">
        <v>137</v>
      </c>
      <c r="H123" s="71">
        <v>4.8000000000000001E-2</v>
      </c>
      <c r="I123" s="71">
        <v>4.8499999999999904E-2</v>
      </c>
      <c r="J123" s="67">
        <v>179827473.94680604</v>
      </c>
      <c r="K123" s="69">
        <v>110.744517</v>
      </c>
      <c r="L123" s="67">
        <v>199149.06695132802</v>
      </c>
      <c r="M123" s="135" t="s">
        <v>3885</v>
      </c>
      <c r="N123" s="68">
        <f t="shared" si="3"/>
        <v>1.2190730366509368E-2</v>
      </c>
      <c r="O123" s="68">
        <f>L123/'סכום נכסי הקרן'!$C$41</f>
        <v>3.1779978547154166E-3</v>
      </c>
    </row>
    <row r="124" spans="1:15">
      <c r="A124" s="61" t="s">
        <v>2019</v>
      </c>
      <c r="B124" s="58" t="s">
        <v>2020</v>
      </c>
      <c r="C124" s="58" t="s">
        <v>230</v>
      </c>
      <c r="D124" s="135" t="s">
        <v>3885</v>
      </c>
      <c r="E124" s="77">
        <v>44378</v>
      </c>
      <c r="F124" s="67">
        <v>9.3199999999999736</v>
      </c>
      <c r="G124" s="70" t="s">
        <v>137</v>
      </c>
      <c r="H124" s="71">
        <v>4.8000000000000001E-2</v>
      </c>
      <c r="I124" s="71">
        <v>4.849999999999987E-2</v>
      </c>
      <c r="J124" s="67">
        <v>54534693.340386003</v>
      </c>
      <c r="K124" s="69">
        <v>112.50970100000001</v>
      </c>
      <c r="L124" s="67">
        <v>61356.820446455</v>
      </c>
      <c r="M124" s="135" t="s">
        <v>3885</v>
      </c>
      <c r="N124" s="68">
        <f t="shared" si="3"/>
        <v>3.7559023783519359E-3</v>
      </c>
      <c r="O124" s="68">
        <f>L124/'סכום נכסי הקרן'!$C$41</f>
        <v>9.7912506815133089E-4</v>
      </c>
    </row>
    <row r="125" spans="1:15">
      <c r="A125" s="61" t="s">
        <v>2021</v>
      </c>
      <c r="B125" s="58" t="s">
        <v>2022</v>
      </c>
      <c r="C125" s="58" t="s">
        <v>230</v>
      </c>
      <c r="D125" s="135" t="s">
        <v>3885</v>
      </c>
      <c r="E125" s="77">
        <v>44409</v>
      </c>
      <c r="F125" s="67">
        <v>9.4099999999999948</v>
      </c>
      <c r="G125" s="70" t="s">
        <v>137</v>
      </c>
      <c r="H125" s="71">
        <v>4.8000000000000001E-2</v>
      </c>
      <c r="I125" s="71">
        <v>4.8599999999999949E-2</v>
      </c>
      <c r="J125" s="67">
        <v>69035872.96683</v>
      </c>
      <c r="K125" s="69">
        <v>111.838185</v>
      </c>
      <c r="L125" s="67">
        <v>77208.467258239994</v>
      </c>
      <c r="M125" s="135" t="s">
        <v>3885</v>
      </c>
      <c r="N125" s="68">
        <f t="shared" si="3"/>
        <v>4.7262466290475084E-3</v>
      </c>
      <c r="O125" s="68">
        <f>L125/'סכום נכסי הקרן'!$C$41</f>
        <v>1.2320838207719054E-3</v>
      </c>
    </row>
    <row r="126" spans="1:15">
      <c r="A126" s="61" t="s">
        <v>2023</v>
      </c>
      <c r="B126" s="58" t="s">
        <v>2024</v>
      </c>
      <c r="C126" s="58" t="s">
        <v>230</v>
      </c>
      <c r="D126" s="135" t="s">
        <v>3885</v>
      </c>
      <c r="E126" s="77">
        <v>44440</v>
      </c>
      <c r="F126" s="67">
        <v>9.4899999999999913</v>
      </c>
      <c r="G126" s="70" t="s">
        <v>137</v>
      </c>
      <c r="H126" s="71">
        <v>4.8000000000000001E-2</v>
      </c>
      <c r="I126" s="71">
        <v>4.8499999999999918E-2</v>
      </c>
      <c r="J126" s="67">
        <v>202258759.79673001</v>
      </c>
      <c r="K126" s="69">
        <v>111.07546600000001</v>
      </c>
      <c r="L126" s="67">
        <v>224659.86015612099</v>
      </c>
      <c r="M126" s="135" t="s">
        <v>3885</v>
      </c>
      <c r="N126" s="68">
        <f t="shared" si="3"/>
        <v>1.3752350544581394E-2</v>
      </c>
      <c r="O126" s="68">
        <f>L126/'סכום נכסי הקרן'!$C$41</f>
        <v>3.5850961520764333E-3</v>
      </c>
    </row>
    <row r="127" spans="1:15">
      <c r="A127" s="61" t="s">
        <v>2025</v>
      </c>
      <c r="B127" s="58" t="s">
        <v>2026</v>
      </c>
      <c r="C127" s="58" t="s">
        <v>230</v>
      </c>
      <c r="D127" s="135" t="s">
        <v>3885</v>
      </c>
      <c r="E127" s="77">
        <v>44501</v>
      </c>
      <c r="F127" s="67">
        <v>9.6599999999999895</v>
      </c>
      <c r="G127" s="70" t="s">
        <v>137</v>
      </c>
      <c r="H127" s="71">
        <v>4.8000000000000001E-2</v>
      </c>
      <c r="I127" s="71">
        <v>4.8499999999999953E-2</v>
      </c>
      <c r="J127" s="67">
        <v>255021977.52032399</v>
      </c>
      <c r="K127" s="69">
        <v>109.6622</v>
      </c>
      <c r="L127" s="67">
        <v>279662.71166399698</v>
      </c>
      <c r="M127" s="135" t="s">
        <v>3885</v>
      </c>
      <c r="N127" s="68">
        <f t="shared" si="3"/>
        <v>1.7119300449928151E-2</v>
      </c>
      <c r="O127" s="68">
        <f>L127/'סכום נכסי הקרן'!$C$41</f>
        <v>4.4628253163209305E-3</v>
      </c>
    </row>
    <row r="128" spans="1:15">
      <c r="A128" s="61" t="s">
        <v>2027</v>
      </c>
      <c r="B128" s="58" t="s">
        <v>2028</v>
      </c>
      <c r="C128" s="58" t="s">
        <v>230</v>
      </c>
      <c r="D128" s="135" t="s">
        <v>3885</v>
      </c>
      <c r="E128" s="77">
        <v>44531</v>
      </c>
      <c r="F128" s="67">
        <v>9.7499999999999769</v>
      </c>
      <c r="G128" s="70" t="s">
        <v>137</v>
      </c>
      <c r="H128" s="71">
        <v>4.8000000000000001E-2</v>
      </c>
      <c r="I128" s="71">
        <v>4.8499999999999897E-2</v>
      </c>
      <c r="J128" s="67">
        <v>73090755.540053993</v>
      </c>
      <c r="K128" s="69">
        <v>109.122838</v>
      </c>
      <c r="L128" s="67">
        <v>79758.707047060991</v>
      </c>
      <c r="M128" s="135" t="s">
        <v>3885</v>
      </c>
      <c r="N128" s="68">
        <f t="shared" si="3"/>
        <v>4.8823572556820722E-3</v>
      </c>
      <c r="O128" s="68">
        <f>L128/'סכום נכסי הקרן'!$C$41</f>
        <v>1.2727802533585757E-3</v>
      </c>
    </row>
    <row r="129" spans="1:15">
      <c r="A129" s="61" t="s">
        <v>2029</v>
      </c>
      <c r="B129" s="58" t="s">
        <v>2030</v>
      </c>
      <c r="C129" s="58" t="s">
        <v>230</v>
      </c>
      <c r="D129" s="135" t="s">
        <v>3885</v>
      </c>
      <c r="E129" s="77">
        <v>44563</v>
      </c>
      <c r="F129" s="67">
        <v>9.5999999999999908</v>
      </c>
      <c r="G129" s="70" t="s">
        <v>137</v>
      </c>
      <c r="H129" s="71">
        <v>4.8000000000000001E-2</v>
      </c>
      <c r="I129" s="71">
        <v>4.849999999999996E-2</v>
      </c>
      <c r="J129" s="67">
        <v>209970087.81562796</v>
      </c>
      <c r="K129" s="69">
        <v>111.391143</v>
      </c>
      <c r="L129" s="67">
        <v>233888.080346267</v>
      </c>
      <c r="M129" s="135" t="s">
        <v>3885</v>
      </c>
      <c r="N129" s="68">
        <f t="shared" si="3"/>
        <v>1.4317247713436031E-2</v>
      </c>
      <c r="O129" s="68">
        <f>L129/'סכום נכסי הקרן'!$C$41</f>
        <v>3.7323590261439934E-3</v>
      </c>
    </row>
    <row r="130" spans="1:15">
      <c r="A130" s="61" t="s">
        <v>2031</v>
      </c>
      <c r="B130" s="58" t="s">
        <v>2032</v>
      </c>
      <c r="C130" s="58" t="s">
        <v>230</v>
      </c>
      <c r="D130" s="135" t="s">
        <v>3885</v>
      </c>
      <c r="E130" s="77">
        <v>44652</v>
      </c>
      <c r="F130" s="67">
        <v>9.8500000000001595</v>
      </c>
      <c r="G130" s="70" t="s">
        <v>137</v>
      </c>
      <c r="H130" s="71">
        <v>4.8000000000000001E-2</v>
      </c>
      <c r="I130" s="71">
        <v>4.8500000000000994E-2</v>
      </c>
      <c r="J130" s="67">
        <v>14881747.452516001</v>
      </c>
      <c r="K130" s="69">
        <v>108.81998</v>
      </c>
      <c r="L130" s="67">
        <v>16194.314670444001</v>
      </c>
      <c r="M130" s="135" t="s">
        <v>3885</v>
      </c>
      <c r="N130" s="68">
        <f t="shared" si="3"/>
        <v>9.9132035434561856E-4</v>
      </c>
      <c r="O130" s="68">
        <f>L130/'סכום נכסי הקרן'!$C$41</f>
        <v>2.5842700681010769E-4</v>
      </c>
    </row>
    <row r="131" spans="1:15">
      <c r="A131" s="61" t="s">
        <v>2033</v>
      </c>
      <c r="B131" s="58" t="s">
        <v>2034</v>
      </c>
      <c r="C131" s="58" t="s">
        <v>230</v>
      </c>
      <c r="D131" s="135" t="s">
        <v>3885</v>
      </c>
      <c r="E131" s="77">
        <v>40057</v>
      </c>
      <c r="F131" s="67">
        <v>0.65999999999999071</v>
      </c>
      <c r="G131" s="70" t="s">
        <v>137</v>
      </c>
      <c r="H131" s="71">
        <v>4.8000000000000001E-2</v>
      </c>
      <c r="I131" s="71">
        <v>4.8199999999999806E-2</v>
      </c>
      <c r="J131" s="67">
        <v>52240178.439792007</v>
      </c>
      <c r="K131" s="69">
        <v>123.422899</v>
      </c>
      <c r="L131" s="67">
        <v>64476.342673009996</v>
      </c>
      <c r="M131" s="135" t="s">
        <v>3885</v>
      </c>
      <c r="N131" s="68">
        <f t="shared" si="3"/>
        <v>3.94686111553527E-3</v>
      </c>
      <c r="O131" s="68">
        <f>L131/'סכום נכסי הקרן'!$C$41</f>
        <v>1.0289060442588002E-3</v>
      </c>
    </row>
    <row r="132" spans="1:15">
      <c r="A132" s="61" t="s">
        <v>2035</v>
      </c>
      <c r="B132" s="58" t="s">
        <v>2036</v>
      </c>
      <c r="C132" s="58" t="s">
        <v>230</v>
      </c>
      <c r="D132" s="135" t="s">
        <v>3885</v>
      </c>
      <c r="E132" s="77">
        <v>40087</v>
      </c>
      <c r="F132" s="67">
        <v>0.73999999999999622</v>
      </c>
      <c r="G132" s="70" t="s">
        <v>137</v>
      </c>
      <c r="H132" s="71">
        <v>4.8000000000000001E-2</v>
      </c>
      <c r="I132" s="71">
        <v>4.8300000000000079E-2</v>
      </c>
      <c r="J132" s="67">
        <v>48455750.159208</v>
      </c>
      <c r="K132" s="69">
        <v>122.350264</v>
      </c>
      <c r="L132" s="67">
        <v>59285.738331603003</v>
      </c>
      <c r="M132" s="135" t="s">
        <v>3885</v>
      </c>
      <c r="N132" s="68">
        <f t="shared" si="3"/>
        <v>3.6291229562056535E-3</v>
      </c>
      <c r="O132" s="68">
        <f>L132/'סכום נכסי הקרן'!$C$41</f>
        <v>9.4607497849387987E-4</v>
      </c>
    </row>
    <row r="133" spans="1:15">
      <c r="A133" s="61" t="s">
        <v>2037</v>
      </c>
      <c r="B133" s="58" t="s">
        <v>2038</v>
      </c>
      <c r="C133" s="58" t="s">
        <v>230</v>
      </c>
      <c r="D133" s="135" t="s">
        <v>3885</v>
      </c>
      <c r="E133" s="77">
        <v>40118</v>
      </c>
      <c r="F133" s="67">
        <v>0.83000000000000185</v>
      </c>
      <c r="G133" s="70" t="s">
        <v>137</v>
      </c>
      <c r="H133" s="71">
        <v>4.8000000000000001E-2</v>
      </c>
      <c r="I133" s="71">
        <v>4.8299999999999732E-2</v>
      </c>
      <c r="J133" s="67">
        <v>59319802.503738001</v>
      </c>
      <c r="K133" s="69">
        <v>122.216328</v>
      </c>
      <c r="L133" s="67">
        <v>72498.48455988901</v>
      </c>
      <c r="M133" s="135" t="s">
        <v>3885</v>
      </c>
      <c r="N133" s="68">
        <f t="shared" si="3"/>
        <v>4.4379292897523456E-3</v>
      </c>
      <c r="O133" s="68">
        <f>L133/'סכום נכסי הקרן'!$C$41</f>
        <v>1.1569224597861448E-3</v>
      </c>
    </row>
    <row r="134" spans="1:15">
      <c r="A134" s="61" t="s">
        <v>2039</v>
      </c>
      <c r="B134" s="58" t="s">
        <v>2040</v>
      </c>
      <c r="C134" s="58" t="s">
        <v>230</v>
      </c>
      <c r="D134" s="135" t="s">
        <v>3885</v>
      </c>
      <c r="E134" s="77">
        <v>39904</v>
      </c>
      <c r="F134" s="67">
        <v>0.24999999999999742</v>
      </c>
      <c r="G134" s="70" t="s">
        <v>137</v>
      </c>
      <c r="H134" s="71">
        <v>4.8000000000000001E-2</v>
      </c>
      <c r="I134" s="71">
        <v>4.7999999999999793E-2</v>
      </c>
      <c r="J134" s="67">
        <v>75480895.351260006</v>
      </c>
      <c r="K134" s="69">
        <v>127.702336</v>
      </c>
      <c r="L134" s="67">
        <v>96390.866329525001</v>
      </c>
      <c r="M134" s="135" t="s">
        <v>3885</v>
      </c>
      <c r="N134" s="68">
        <f t="shared" si="3"/>
        <v>5.9004798727210397E-3</v>
      </c>
      <c r="O134" s="68">
        <f>L134/'סכום נכסי הקרן'!$C$41</f>
        <v>1.5381943340174319E-3</v>
      </c>
    </row>
    <row r="135" spans="1:15">
      <c r="A135" s="61" t="s">
        <v>2041</v>
      </c>
      <c r="B135" s="58" t="s">
        <v>2042</v>
      </c>
      <c r="C135" s="58" t="s">
        <v>230</v>
      </c>
      <c r="D135" s="135" t="s">
        <v>3885</v>
      </c>
      <c r="E135" s="77">
        <v>39965</v>
      </c>
      <c r="F135" s="67">
        <v>0.41999999999998927</v>
      </c>
      <c r="G135" s="70" t="s">
        <v>137</v>
      </c>
      <c r="H135" s="71">
        <v>4.8000000000000001E-2</v>
      </c>
      <c r="I135" s="71">
        <v>4.8199999999999771E-2</v>
      </c>
      <c r="J135" s="67">
        <v>35563773.573972002</v>
      </c>
      <c r="K135" s="69">
        <v>124.83431400000001</v>
      </c>
      <c r="L135" s="67">
        <v>44395.792709193993</v>
      </c>
      <c r="M135" s="135" t="s">
        <v>3885</v>
      </c>
      <c r="N135" s="68">
        <f t="shared" si="3"/>
        <v>2.7176483757139556E-3</v>
      </c>
      <c r="O135" s="68">
        <f>L135/'סכום נכסי הקרן'!$C$41</f>
        <v>7.0846294259912926E-4</v>
      </c>
    </row>
    <row r="136" spans="1:15">
      <c r="A136" s="61" t="s">
        <v>2043</v>
      </c>
      <c r="B136" s="58" t="s">
        <v>2044</v>
      </c>
      <c r="C136" s="58" t="s">
        <v>230</v>
      </c>
      <c r="D136" s="135" t="s">
        <v>3885</v>
      </c>
      <c r="E136" s="77">
        <v>39995</v>
      </c>
      <c r="F136" s="67">
        <v>0.48999999999999116</v>
      </c>
      <c r="G136" s="70" t="s">
        <v>137</v>
      </c>
      <c r="H136" s="71">
        <v>4.8000000000000001E-2</v>
      </c>
      <c r="I136" s="71">
        <v>4.8599999999999775E-2</v>
      </c>
      <c r="J136" s="67">
        <v>54330403.758624002</v>
      </c>
      <c r="K136" s="69">
        <v>126.81438</v>
      </c>
      <c r="L136" s="67">
        <v>68898.764873688997</v>
      </c>
      <c r="M136" s="135" t="s">
        <v>3885</v>
      </c>
      <c r="N136" s="68">
        <f t="shared" si="3"/>
        <v>4.2175756985391609E-3</v>
      </c>
      <c r="O136" s="68">
        <f>L136/'סכום נכסי הקרן'!$C$41</f>
        <v>1.0994785479694934E-3</v>
      </c>
    </row>
    <row r="137" spans="1:15">
      <c r="A137" s="61" t="s">
        <v>2045</v>
      </c>
      <c r="B137" s="58" t="s">
        <v>2046</v>
      </c>
      <c r="C137" s="58" t="s">
        <v>230</v>
      </c>
      <c r="D137" s="135" t="s">
        <v>3885</v>
      </c>
      <c r="E137" s="77">
        <v>40027</v>
      </c>
      <c r="F137" s="67">
        <v>0.57999999999999907</v>
      </c>
      <c r="G137" s="70" t="s">
        <v>137</v>
      </c>
      <c r="H137" s="71">
        <v>4.8000000000000001E-2</v>
      </c>
      <c r="I137" s="71">
        <v>4.8299999999999926E-2</v>
      </c>
      <c r="J137" s="67">
        <v>68410447.415099993</v>
      </c>
      <c r="K137" s="69">
        <v>125.213633</v>
      </c>
      <c r="L137" s="67">
        <v>85659.206475725994</v>
      </c>
      <c r="M137" s="135" t="s">
        <v>3885</v>
      </c>
      <c r="N137" s="68">
        <f t="shared" si="3"/>
        <v>5.2435510019735255E-3</v>
      </c>
      <c r="O137" s="68">
        <f>L137/'סכום נכסי הקרן'!$C$41</f>
        <v>1.3669397430971335E-3</v>
      </c>
    </row>
    <row r="138" spans="1:15">
      <c r="A138" s="61" t="s">
        <v>2047</v>
      </c>
      <c r="B138" s="58" t="s">
        <v>2048</v>
      </c>
      <c r="C138" s="58" t="s">
        <v>230</v>
      </c>
      <c r="D138" s="135" t="s">
        <v>3885</v>
      </c>
      <c r="E138" s="77">
        <v>40179</v>
      </c>
      <c r="F138" s="67">
        <v>0.97000000000000486</v>
      </c>
      <c r="G138" s="70" t="s">
        <v>137</v>
      </c>
      <c r="H138" s="71">
        <v>4.8000000000000001E-2</v>
      </c>
      <c r="I138" s="71">
        <v>4.8300000000000683E-2</v>
      </c>
      <c r="J138" s="67">
        <v>26616566.028527997</v>
      </c>
      <c r="K138" s="69">
        <v>123.574303</v>
      </c>
      <c r="L138" s="67">
        <v>32891.235899471998</v>
      </c>
      <c r="M138" s="135" t="s">
        <v>3885</v>
      </c>
      <c r="N138" s="68">
        <f t="shared" si="3"/>
        <v>2.0134073154845001E-3</v>
      </c>
      <c r="O138" s="68">
        <f>L138/'סכום נכסי הקרן'!$C$41</f>
        <v>5.2487455114719368E-4</v>
      </c>
    </row>
    <row r="139" spans="1:15">
      <c r="A139" s="61" t="s">
        <v>2049</v>
      </c>
      <c r="B139" s="58" t="s">
        <v>2050</v>
      </c>
      <c r="C139" s="58" t="s">
        <v>230</v>
      </c>
      <c r="D139" s="135" t="s">
        <v>3885</v>
      </c>
      <c r="E139" s="77">
        <v>40210</v>
      </c>
      <c r="F139" s="67">
        <v>1.049999999999998</v>
      </c>
      <c r="G139" s="70" t="s">
        <v>137</v>
      </c>
      <c r="H139" s="71">
        <v>4.8000000000000001E-2</v>
      </c>
      <c r="I139" s="71">
        <v>4.8200000000000277E-2</v>
      </c>
      <c r="J139" s="67">
        <v>38993713.549560003</v>
      </c>
      <c r="K139" s="69">
        <v>123.086761</v>
      </c>
      <c r="L139" s="67">
        <v>47996.099034901999</v>
      </c>
      <c r="M139" s="135" t="s">
        <v>3885</v>
      </c>
      <c r="N139" s="68">
        <f t="shared" si="3"/>
        <v>2.9380378775350773E-3</v>
      </c>
      <c r="O139" s="68">
        <f>L139/'סכום נכסי הקרן'!$C$41</f>
        <v>7.6591621594142799E-4</v>
      </c>
    </row>
    <row r="140" spans="1:15">
      <c r="A140" s="61" t="s">
        <v>2051</v>
      </c>
      <c r="B140" s="58" t="s">
        <v>2052</v>
      </c>
      <c r="C140" s="58" t="s">
        <v>230</v>
      </c>
      <c r="D140" s="135" t="s">
        <v>3885</v>
      </c>
      <c r="E140" s="77">
        <v>40238</v>
      </c>
      <c r="F140" s="67">
        <v>1.1300000000000057</v>
      </c>
      <c r="G140" s="70" t="s">
        <v>137</v>
      </c>
      <c r="H140" s="71">
        <v>4.8000000000000001E-2</v>
      </c>
      <c r="I140" s="71">
        <v>4.8500000000000168E-2</v>
      </c>
      <c r="J140" s="67">
        <v>55626652.546920002</v>
      </c>
      <c r="K140" s="69">
        <v>123.422369</v>
      </c>
      <c r="L140" s="67">
        <v>68655.732627573991</v>
      </c>
      <c r="M140" s="135" t="s">
        <v>3885</v>
      </c>
      <c r="N140" s="68">
        <f t="shared" ref="N140:N157" si="4">IFERROR(L140/$L$9,0)</f>
        <v>4.2026986989724029E-3</v>
      </c>
      <c r="O140" s="68">
        <f>L140/'סכום נכסי הקרן'!$C$41</f>
        <v>1.0956002674000498E-3</v>
      </c>
    </row>
    <row r="141" spans="1:15">
      <c r="A141" s="61" t="s">
        <v>2053</v>
      </c>
      <c r="B141" s="58" t="s">
        <v>2054</v>
      </c>
      <c r="C141" s="58" t="s">
        <v>230</v>
      </c>
      <c r="D141" s="135" t="s">
        <v>3885</v>
      </c>
      <c r="E141" s="77">
        <v>40300</v>
      </c>
      <c r="F141" s="67">
        <v>1.2999999999999625</v>
      </c>
      <c r="G141" s="70" t="s">
        <v>137</v>
      </c>
      <c r="H141" s="71">
        <v>4.8000000000000001E-2</v>
      </c>
      <c r="I141" s="71">
        <v>4.8500000000000189E-2</v>
      </c>
      <c r="J141" s="67">
        <v>8693656.646094</v>
      </c>
      <c r="K141" s="69">
        <v>122.670784</v>
      </c>
      <c r="L141" s="67">
        <v>10664.576733268001</v>
      </c>
      <c r="M141" s="135" t="s">
        <v>3885</v>
      </c>
      <c r="N141" s="68">
        <f t="shared" si="4"/>
        <v>6.5282243807847536E-4</v>
      </c>
      <c r="O141" s="68">
        <f>L141/'סכום נכסי הקרן'!$C$41</f>
        <v>1.7018408621546216E-4</v>
      </c>
    </row>
    <row r="142" spans="1:15">
      <c r="A142" s="61" t="s">
        <v>2055</v>
      </c>
      <c r="B142" s="58" t="s">
        <v>2056</v>
      </c>
      <c r="C142" s="58" t="s">
        <v>230</v>
      </c>
      <c r="D142" s="135" t="s">
        <v>3885</v>
      </c>
      <c r="E142" s="77">
        <v>40360</v>
      </c>
      <c r="F142" s="67">
        <v>1.4300000000000213</v>
      </c>
      <c r="G142" s="70" t="s">
        <v>137</v>
      </c>
      <c r="H142" s="71">
        <v>4.8000000000000001E-2</v>
      </c>
      <c r="I142" s="71">
        <v>4.8500000000000265E-2</v>
      </c>
      <c r="J142" s="67">
        <v>24415261.268075999</v>
      </c>
      <c r="K142" s="69">
        <v>123.10536500000001</v>
      </c>
      <c r="L142" s="67">
        <v>30056.496416652</v>
      </c>
      <c r="M142" s="135" t="s">
        <v>3885</v>
      </c>
      <c r="N142" s="68">
        <f t="shared" si="4"/>
        <v>1.8398812968925945E-3</v>
      </c>
      <c r="O142" s="68">
        <f>L142/'סכום נכסי הקרן'!$C$41</f>
        <v>4.7963810523765399E-4</v>
      </c>
    </row>
    <row r="143" spans="1:15">
      <c r="A143" s="61" t="s">
        <v>2057</v>
      </c>
      <c r="B143" s="58" t="s">
        <v>2058</v>
      </c>
      <c r="C143" s="58" t="s">
        <v>230</v>
      </c>
      <c r="D143" s="135" t="s">
        <v>3885</v>
      </c>
      <c r="E143" s="77">
        <v>40422</v>
      </c>
      <c r="F143" s="67">
        <v>1.5999999999999999</v>
      </c>
      <c r="G143" s="70" t="s">
        <v>137</v>
      </c>
      <c r="H143" s="71">
        <v>4.8000000000000001E-2</v>
      </c>
      <c r="I143" s="71">
        <v>4.8400000000000096E-2</v>
      </c>
      <c r="J143" s="67">
        <v>48498250.119479999</v>
      </c>
      <c r="K143" s="69">
        <v>121.21619699999999</v>
      </c>
      <c r="L143" s="67">
        <v>58787.734378660003</v>
      </c>
      <c r="M143" s="135" t="s">
        <v>3885</v>
      </c>
      <c r="N143" s="68">
        <f t="shared" si="4"/>
        <v>3.5986380937620462E-3</v>
      </c>
      <c r="O143" s="68">
        <f>L143/'סכום נכסי הקרן'!$C$41</f>
        <v>9.3812788881718334E-4</v>
      </c>
    </row>
    <row r="144" spans="1:15">
      <c r="A144" s="61" t="s">
        <v>2059</v>
      </c>
      <c r="B144" s="58" t="s">
        <v>2060</v>
      </c>
      <c r="C144" s="58" t="s">
        <v>230</v>
      </c>
      <c r="D144" s="135" t="s">
        <v>3885</v>
      </c>
      <c r="E144" s="77">
        <v>40483</v>
      </c>
      <c r="F144" s="67">
        <v>1.770000000000004</v>
      </c>
      <c r="G144" s="70" t="s">
        <v>137</v>
      </c>
      <c r="H144" s="71">
        <v>4.8000000000000001E-2</v>
      </c>
      <c r="I144" s="71">
        <v>4.8400000000000117E-2</v>
      </c>
      <c r="J144" s="67">
        <v>94261531.204638004</v>
      </c>
      <c r="K144" s="69">
        <v>119.364071</v>
      </c>
      <c r="L144" s="67">
        <v>112514.40106868901</v>
      </c>
      <c r="M144" s="135" t="s">
        <v>3885</v>
      </c>
      <c r="N144" s="68">
        <f t="shared" si="4"/>
        <v>6.8874674974646393E-3</v>
      </c>
      <c r="O144" s="68">
        <f>L144/'סכום נכסי הקרן'!$C$41</f>
        <v>1.7954918428428983E-3</v>
      </c>
    </row>
    <row r="145" spans="1:15">
      <c r="A145" s="61" t="s">
        <v>2061</v>
      </c>
      <c r="B145" s="58" t="s">
        <v>2062</v>
      </c>
      <c r="C145" s="58" t="s">
        <v>230</v>
      </c>
      <c r="D145" s="135" t="s">
        <v>3885</v>
      </c>
      <c r="E145" s="77">
        <v>40513</v>
      </c>
      <c r="F145" s="67">
        <v>1.8500000000000159</v>
      </c>
      <c r="G145" s="70" t="s">
        <v>137</v>
      </c>
      <c r="H145" s="71">
        <v>4.8000000000000001E-2</v>
      </c>
      <c r="I145" s="71">
        <v>4.8500000000000425E-2</v>
      </c>
      <c r="J145" s="67">
        <v>32040140.504147995</v>
      </c>
      <c r="K145" s="69">
        <v>118.562107</v>
      </c>
      <c r="L145" s="67">
        <v>37987.465510064001</v>
      </c>
      <c r="M145" s="135" t="s">
        <v>3885</v>
      </c>
      <c r="N145" s="68">
        <f t="shared" si="4"/>
        <v>2.3253684108570029E-3</v>
      </c>
      <c r="O145" s="68">
        <f>L145/'סכום נכסי הקרן'!$C$41</f>
        <v>6.061995958362397E-4</v>
      </c>
    </row>
    <row r="146" spans="1:15">
      <c r="A146" s="61" t="s">
        <v>2063</v>
      </c>
      <c r="B146" s="58" t="s">
        <v>2064</v>
      </c>
      <c r="C146" s="58" t="s">
        <v>230</v>
      </c>
      <c r="D146" s="135" t="s">
        <v>3885</v>
      </c>
      <c r="E146" s="77">
        <v>40544</v>
      </c>
      <c r="F146" s="67">
        <v>1.8900000000000003</v>
      </c>
      <c r="G146" s="70" t="s">
        <v>137</v>
      </c>
      <c r="H146" s="71">
        <v>4.8000000000000001E-2</v>
      </c>
      <c r="I146" s="71">
        <v>4.8399999999999915E-2</v>
      </c>
      <c r="J146" s="67">
        <v>80525350.863089994</v>
      </c>
      <c r="K146" s="69">
        <v>120.81662900000001</v>
      </c>
      <c r="L146" s="67">
        <v>97288.014449981987</v>
      </c>
      <c r="M146" s="135" t="s">
        <v>3885</v>
      </c>
      <c r="N146" s="68">
        <f t="shared" si="4"/>
        <v>5.9553979850814898E-3</v>
      </c>
      <c r="O146" s="68">
        <f>L146/'סכום נכסי הקרן'!$C$41</f>
        <v>1.5525109203104075E-3</v>
      </c>
    </row>
    <row r="147" spans="1:15">
      <c r="A147" s="61" t="s">
        <v>2065</v>
      </c>
      <c r="B147" s="58" t="s">
        <v>2066</v>
      </c>
      <c r="C147" s="58" t="s">
        <v>230</v>
      </c>
      <c r="D147" s="135" t="s">
        <v>3885</v>
      </c>
      <c r="E147" s="77">
        <v>40575</v>
      </c>
      <c r="F147" s="67">
        <v>1.9799999999999922</v>
      </c>
      <c r="G147" s="70" t="s">
        <v>137</v>
      </c>
      <c r="H147" s="71">
        <v>4.8000000000000001E-2</v>
      </c>
      <c r="I147" s="71">
        <v>4.8399999999999901E-2</v>
      </c>
      <c r="J147" s="67">
        <v>31738777.149492003</v>
      </c>
      <c r="K147" s="69">
        <v>119.89484899999999</v>
      </c>
      <c r="L147" s="67">
        <v>38053.159084735002</v>
      </c>
      <c r="M147" s="135" t="s">
        <v>3885</v>
      </c>
      <c r="N147" s="68">
        <f t="shared" si="4"/>
        <v>2.32938978373053E-3</v>
      </c>
      <c r="O147" s="68">
        <f>L147/'סכום נכסי הקרן'!$C$41</f>
        <v>6.0724792632841338E-4</v>
      </c>
    </row>
    <row r="148" spans="1:15">
      <c r="A148" s="61" t="s">
        <v>2067</v>
      </c>
      <c r="B148" s="58" t="s">
        <v>2068</v>
      </c>
      <c r="C148" s="58" t="s">
        <v>230</v>
      </c>
      <c r="D148" s="135" t="s">
        <v>3885</v>
      </c>
      <c r="E148" s="77">
        <v>40603</v>
      </c>
      <c r="F148" s="67">
        <v>2.0499999999999834</v>
      </c>
      <c r="G148" s="70" t="s">
        <v>137</v>
      </c>
      <c r="H148" s="71">
        <v>4.8000000000000001E-2</v>
      </c>
      <c r="I148" s="71">
        <v>4.8599999999999824E-2</v>
      </c>
      <c r="J148" s="67">
        <v>49210607.408129998</v>
      </c>
      <c r="K148" s="69">
        <v>119.176222</v>
      </c>
      <c r="L148" s="67">
        <v>58647.342511599993</v>
      </c>
      <c r="M148" s="135" t="s">
        <v>3885</v>
      </c>
      <c r="N148" s="68">
        <f t="shared" si="4"/>
        <v>3.5900441323482193E-3</v>
      </c>
      <c r="O148" s="68">
        <f>L148/'סכום נכסי הקרן'!$C$41</f>
        <v>9.3588753158545571E-4</v>
      </c>
    </row>
    <row r="149" spans="1:15">
      <c r="A149" s="61" t="s">
        <v>2069</v>
      </c>
      <c r="B149" s="58" t="s">
        <v>2070</v>
      </c>
      <c r="C149" s="58" t="s">
        <v>230</v>
      </c>
      <c r="D149" s="135" t="s">
        <v>3885</v>
      </c>
      <c r="E149" s="77">
        <v>40634</v>
      </c>
      <c r="F149" s="67">
        <v>2.1399999999999757</v>
      </c>
      <c r="G149" s="70" t="s">
        <v>137</v>
      </c>
      <c r="H149" s="71">
        <v>4.8000000000000001E-2</v>
      </c>
      <c r="I149" s="71">
        <v>4.8499999999999155E-2</v>
      </c>
      <c r="J149" s="67">
        <v>17452995.048971999</v>
      </c>
      <c r="K149" s="69">
        <v>118.357618</v>
      </c>
      <c r="L149" s="67">
        <v>20656.949261374997</v>
      </c>
      <c r="M149" s="135" t="s">
        <v>3885</v>
      </c>
      <c r="N149" s="68">
        <f t="shared" si="4"/>
        <v>1.2644965025200594E-3</v>
      </c>
      <c r="O149" s="68">
        <f>L149/'סכום נכסי הקרן'!$C$41</f>
        <v>3.2964121520920428E-4</v>
      </c>
    </row>
    <row r="150" spans="1:15">
      <c r="A150" s="61" t="s">
        <v>2071</v>
      </c>
      <c r="B150" s="58" t="s">
        <v>2072</v>
      </c>
      <c r="C150" s="58" t="s">
        <v>230</v>
      </c>
      <c r="D150" s="135" t="s">
        <v>3885</v>
      </c>
      <c r="E150" s="77">
        <v>40664</v>
      </c>
      <c r="F150" s="67">
        <v>2.2199999999999944</v>
      </c>
      <c r="G150" s="70" t="s">
        <v>137</v>
      </c>
      <c r="H150" s="71">
        <v>4.8000000000000001E-2</v>
      </c>
      <c r="I150" s="71">
        <v>4.8499999999999897E-2</v>
      </c>
      <c r="J150" s="67">
        <v>64770422.408621997</v>
      </c>
      <c r="K150" s="69">
        <v>117.66278</v>
      </c>
      <c r="L150" s="67">
        <v>76210.679313960994</v>
      </c>
      <c r="M150" s="135" t="s">
        <v>3885</v>
      </c>
      <c r="N150" s="68">
        <f t="shared" si="4"/>
        <v>4.6651679407168634E-3</v>
      </c>
      <c r="O150" s="68">
        <f>L150/'סכום נכסי הקרן'!$C$41</f>
        <v>1.2161612357710198E-3</v>
      </c>
    </row>
    <row r="151" spans="1:15">
      <c r="A151" s="61" t="s">
        <v>2073</v>
      </c>
      <c r="B151" s="58" t="s">
        <v>2074</v>
      </c>
      <c r="C151" s="58" t="s">
        <v>230</v>
      </c>
      <c r="D151" s="135" t="s">
        <v>3885</v>
      </c>
      <c r="E151" s="77">
        <v>40756</v>
      </c>
      <c r="F151" s="67">
        <v>2.4199999999999875</v>
      </c>
      <c r="G151" s="70" t="s">
        <v>137</v>
      </c>
      <c r="H151" s="71">
        <v>4.8000000000000001E-2</v>
      </c>
      <c r="I151" s="71">
        <v>4.8499999999999661E-2</v>
      </c>
      <c r="J151" s="67">
        <v>35640563.274917997</v>
      </c>
      <c r="K151" s="69">
        <v>117.346446</v>
      </c>
      <c r="L151" s="67">
        <v>41822.934330436998</v>
      </c>
      <c r="M151" s="135" t="s">
        <v>3885</v>
      </c>
      <c r="N151" s="68">
        <f t="shared" si="4"/>
        <v>2.560153172513699E-3</v>
      </c>
      <c r="O151" s="68">
        <f>L151/'סכום נכסי הקרן'!$C$41</f>
        <v>6.6740556516148026E-4</v>
      </c>
    </row>
    <row r="152" spans="1:15">
      <c r="A152" s="61" t="s">
        <v>2075</v>
      </c>
      <c r="B152" s="58" t="s">
        <v>2076</v>
      </c>
      <c r="C152" s="58" t="s">
        <v>230</v>
      </c>
      <c r="D152" s="135" t="s">
        <v>3885</v>
      </c>
      <c r="E152" s="77">
        <v>40848</v>
      </c>
      <c r="F152" s="67">
        <v>2.6700000000000057</v>
      </c>
      <c r="G152" s="70" t="s">
        <v>137</v>
      </c>
      <c r="H152" s="71">
        <v>4.8000000000000001E-2</v>
      </c>
      <c r="I152" s="71">
        <v>4.8500000000000154E-2</v>
      </c>
      <c r="J152" s="67">
        <v>100506127.640058</v>
      </c>
      <c r="K152" s="69">
        <v>115.963753</v>
      </c>
      <c r="L152" s="67">
        <v>116550.677125499</v>
      </c>
      <c r="M152" s="135" t="s">
        <v>3885</v>
      </c>
      <c r="N152" s="68">
        <f t="shared" si="4"/>
        <v>7.1345444928361213E-3</v>
      </c>
      <c r="O152" s="68">
        <f>L152/'סכום נכסי הקרן'!$C$41</f>
        <v>1.8599022709003712E-3</v>
      </c>
    </row>
    <row r="153" spans="1:15">
      <c r="A153" s="61" t="s">
        <v>2077</v>
      </c>
      <c r="B153" s="58" t="s">
        <v>2078</v>
      </c>
      <c r="C153" s="58" t="s">
        <v>230</v>
      </c>
      <c r="D153" s="135" t="s">
        <v>3885</v>
      </c>
      <c r="E153" s="77">
        <v>40940</v>
      </c>
      <c r="F153" s="67">
        <v>2.8500000000000107</v>
      </c>
      <c r="G153" s="70" t="s">
        <v>137</v>
      </c>
      <c r="H153" s="71">
        <v>4.8000000000000001E-2</v>
      </c>
      <c r="I153" s="71">
        <v>4.8500000000000106E-2</v>
      </c>
      <c r="J153" s="67">
        <v>126406955.701278</v>
      </c>
      <c r="K153" s="69">
        <v>117.351624</v>
      </c>
      <c r="L153" s="67">
        <v>148340.61515245101</v>
      </c>
      <c r="M153" s="135" t="s">
        <v>3885</v>
      </c>
      <c r="N153" s="68">
        <f t="shared" si="4"/>
        <v>9.0805368531685447E-3</v>
      </c>
      <c r="O153" s="68">
        <f>L153/'סכום נכסי הקרן'!$C$41</f>
        <v>2.3672024375432851E-3</v>
      </c>
    </row>
    <row r="154" spans="1:15">
      <c r="A154" s="61" t="s">
        <v>2079</v>
      </c>
      <c r="B154" s="58" t="s">
        <v>2080</v>
      </c>
      <c r="C154" s="58" t="s">
        <v>230</v>
      </c>
      <c r="D154" s="135" t="s">
        <v>3885</v>
      </c>
      <c r="E154" s="77">
        <v>40969</v>
      </c>
      <c r="F154" s="67">
        <v>2.9299999999999886</v>
      </c>
      <c r="G154" s="70" t="s">
        <v>137</v>
      </c>
      <c r="H154" s="71">
        <v>4.8000000000000001E-2</v>
      </c>
      <c r="I154" s="71">
        <v>4.8599999999999782E-2</v>
      </c>
      <c r="J154" s="67">
        <v>77018138.232462004</v>
      </c>
      <c r="K154" s="69">
        <v>116.878197</v>
      </c>
      <c r="L154" s="67">
        <v>90017.411564843002</v>
      </c>
      <c r="M154" s="135" t="s">
        <v>3885</v>
      </c>
      <c r="N154" s="68">
        <f t="shared" si="4"/>
        <v>5.5103345924603407E-3</v>
      </c>
      <c r="O154" s="68">
        <f>L154/'סכום נכסי הקרן'!$C$41</f>
        <v>1.4364874775437562E-3</v>
      </c>
    </row>
    <row r="155" spans="1:15">
      <c r="A155" s="61" t="s">
        <v>2081</v>
      </c>
      <c r="B155" s="58" t="s">
        <v>2082</v>
      </c>
      <c r="C155" s="58" t="s">
        <v>230</v>
      </c>
      <c r="D155" s="135" t="s">
        <v>3885</v>
      </c>
      <c r="E155" s="77">
        <v>41000</v>
      </c>
      <c r="F155" s="67">
        <v>3.0199999999999871</v>
      </c>
      <c r="G155" s="70" t="s">
        <v>137</v>
      </c>
      <c r="H155" s="71">
        <v>4.8000000000000001E-2</v>
      </c>
      <c r="I155" s="71">
        <v>4.8599999999999692E-2</v>
      </c>
      <c r="J155" s="67">
        <v>42080273.164314002</v>
      </c>
      <c r="K155" s="69">
        <v>116.423198</v>
      </c>
      <c r="L155" s="67">
        <v>48991.199933682001</v>
      </c>
      <c r="M155" s="135" t="s">
        <v>3885</v>
      </c>
      <c r="N155" s="68">
        <f t="shared" si="4"/>
        <v>2.9989520808010304E-3</v>
      </c>
      <c r="O155" s="68">
        <f>L155/'סכום נכסי הקרן'!$C$41</f>
        <v>7.8179592137997325E-4</v>
      </c>
    </row>
    <row r="156" spans="1:15">
      <c r="A156" s="61" t="s">
        <v>2083</v>
      </c>
      <c r="B156" s="58" t="s">
        <v>2084</v>
      </c>
      <c r="C156" s="58" t="s">
        <v>230</v>
      </c>
      <c r="D156" s="135" t="s">
        <v>3885</v>
      </c>
      <c r="E156" s="77">
        <v>41640</v>
      </c>
      <c r="F156" s="67">
        <v>4.4099999999999842</v>
      </c>
      <c r="G156" s="70" t="s">
        <v>137</v>
      </c>
      <c r="H156" s="71">
        <v>4.8000000000000001E-2</v>
      </c>
      <c r="I156" s="71">
        <v>4.8499999999999745E-2</v>
      </c>
      <c r="J156" s="67">
        <v>78985210.257323995</v>
      </c>
      <c r="K156" s="69">
        <v>113.952916</v>
      </c>
      <c r="L156" s="67">
        <v>90005.950658510978</v>
      </c>
      <c r="M156" s="135" t="s">
        <v>3885</v>
      </c>
      <c r="N156" s="68">
        <f t="shared" si="4"/>
        <v>5.5096330234247013E-3</v>
      </c>
      <c r="O156" s="68">
        <f>L156/'סכום נכסי הקרן'!$C$41</f>
        <v>1.4363045857215958E-3</v>
      </c>
    </row>
    <row r="157" spans="1:15">
      <c r="A157" s="61" t="s">
        <v>2085</v>
      </c>
      <c r="B157" s="58" t="s">
        <v>2086</v>
      </c>
      <c r="C157" s="58" t="s">
        <v>230</v>
      </c>
      <c r="D157" s="135" t="s">
        <v>3885</v>
      </c>
      <c r="E157" s="77">
        <v>44774</v>
      </c>
      <c r="F157" s="67">
        <v>9.9400000000175091</v>
      </c>
      <c r="G157" s="70" t="s">
        <v>137</v>
      </c>
      <c r="H157" s="71">
        <v>4.8000000000000001E-2</v>
      </c>
      <c r="I157" s="71">
        <v>4.8500000000067163E-2</v>
      </c>
      <c r="J157" s="67">
        <v>201391.85719800004</v>
      </c>
      <c r="K157" s="69">
        <v>107.197926</v>
      </c>
      <c r="L157" s="67">
        <v>215.88789336300002</v>
      </c>
      <c r="M157" s="135" t="s">
        <v>3885</v>
      </c>
      <c r="N157" s="68">
        <f t="shared" si="4"/>
        <v>1.3215382515577033E-5</v>
      </c>
      <c r="O157" s="68">
        <f>L157/'סכום נכסי הקרן'!$C$41</f>
        <v>3.4451141171267717E-6</v>
      </c>
    </row>
    <row r="158" spans="1:15">
      <c r="A158" s="139" t="s">
        <v>3885</v>
      </c>
      <c r="B158" s="139" t="s">
        <v>3885</v>
      </c>
      <c r="C158" s="140" t="s">
        <v>3885</v>
      </c>
      <c r="D158" s="140" t="s">
        <v>3885</v>
      </c>
      <c r="E158" s="140" t="s">
        <v>3885</v>
      </c>
      <c r="F158" s="140" t="s">
        <v>3885</v>
      </c>
      <c r="G158" s="140" t="s">
        <v>3885</v>
      </c>
      <c r="H158" s="140" t="s">
        <v>3885</v>
      </c>
      <c r="I158" s="140" t="s">
        <v>3885</v>
      </c>
      <c r="J158" s="140" t="s">
        <v>3885</v>
      </c>
      <c r="K158" s="140" t="s">
        <v>3885</v>
      </c>
      <c r="L158" s="140" t="s">
        <v>3885</v>
      </c>
      <c r="M158" s="140" t="s">
        <v>3885</v>
      </c>
      <c r="N158" s="140" t="s">
        <v>3885</v>
      </c>
      <c r="O158" s="140" t="s">
        <v>3885</v>
      </c>
    </row>
    <row r="159" spans="1:15">
      <c r="A159" s="139" t="s">
        <v>3885</v>
      </c>
      <c r="B159" s="139" t="s">
        <v>3885</v>
      </c>
      <c r="C159" s="140" t="s">
        <v>3885</v>
      </c>
      <c r="D159" s="140" t="s">
        <v>3885</v>
      </c>
      <c r="E159" s="140" t="s">
        <v>3885</v>
      </c>
      <c r="F159" s="140" t="s">
        <v>3885</v>
      </c>
      <c r="G159" s="140" t="s">
        <v>3885</v>
      </c>
      <c r="H159" s="140" t="s">
        <v>3885</v>
      </c>
      <c r="I159" s="140" t="s">
        <v>3885</v>
      </c>
      <c r="J159" s="140" t="s">
        <v>3885</v>
      </c>
      <c r="K159" s="140" t="s">
        <v>3885</v>
      </c>
      <c r="L159" s="140" t="s">
        <v>3885</v>
      </c>
      <c r="M159" s="140" t="s">
        <v>3885</v>
      </c>
      <c r="N159" s="140" t="s">
        <v>3885</v>
      </c>
      <c r="O159" s="140" t="s">
        <v>3885</v>
      </c>
    </row>
    <row r="160" spans="1:15">
      <c r="A160" s="139" t="s">
        <v>3885</v>
      </c>
      <c r="B160" s="139" t="s">
        <v>3885</v>
      </c>
      <c r="C160" s="140" t="s">
        <v>3885</v>
      </c>
      <c r="D160" s="140" t="s">
        <v>3885</v>
      </c>
      <c r="E160" s="140" t="s">
        <v>3885</v>
      </c>
      <c r="F160" s="140" t="s">
        <v>3885</v>
      </c>
      <c r="G160" s="140" t="s">
        <v>3885</v>
      </c>
      <c r="H160" s="140" t="s">
        <v>3885</v>
      </c>
      <c r="I160" s="140" t="s">
        <v>3885</v>
      </c>
      <c r="J160" s="140" t="s">
        <v>3885</v>
      </c>
      <c r="K160" s="140" t="s">
        <v>3885</v>
      </c>
      <c r="L160" s="140" t="s">
        <v>3885</v>
      </c>
      <c r="M160" s="140" t="s">
        <v>3885</v>
      </c>
      <c r="N160" s="140" t="s">
        <v>3885</v>
      </c>
      <c r="O160" s="140" t="s">
        <v>3885</v>
      </c>
    </row>
    <row r="161" spans="1:15">
      <c r="A161" s="101" t="s">
        <v>117</v>
      </c>
      <c r="B161" s="139" t="s">
        <v>3885</v>
      </c>
      <c r="C161" s="140" t="s">
        <v>3885</v>
      </c>
      <c r="D161" s="140" t="s">
        <v>3885</v>
      </c>
      <c r="E161" s="140" t="s">
        <v>3885</v>
      </c>
      <c r="F161" s="140" t="s">
        <v>3885</v>
      </c>
      <c r="G161" s="140" t="s">
        <v>3885</v>
      </c>
      <c r="H161" s="140" t="s">
        <v>3885</v>
      </c>
      <c r="I161" s="140" t="s">
        <v>3885</v>
      </c>
      <c r="J161" s="140" t="s">
        <v>3885</v>
      </c>
      <c r="K161" s="140" t="s">
        <v>3885</v>
      </c>
      <c r="L161" s="140" t="s">
        <v>3885</v>
      </c>
      <c r="M161" s="140" t="s">
        <v>3885</v>
      </c>
      <c r="N161" s="140" t="s">
        <v>3885</v>
      </c>
      <c r="O161" s="140" t="s">
        <v>3885</v>
      </c>
    </row>
    <row r="162" spans="1:15">
      <c r="A162" s="101" t="s">
        <v>200</v>
      </c>
      <c r="B162" s="139" t="s">
        <v>3885</v>
      </c>
      <c r="C162" s="140" t="s">
        <v>3885</v>
      </c>
      <c r="D162" s="140" t="s">
        <v>3885</v>
      </c>
      <c r="E162" s="140" t="s">
        <v>3885</v>
      </c>
      <c r="F162" s="140" t="s">
        <v>3885</v>
      </c>
      <c r="G162" s="140" t="s">
        <v>3885</v>
      </c>
      <c r="H162" s="140" t="s">
        <v>3885</v>
      </c>
      <c r="I162" s="140" t="s">
        <v>3885</v>
      </c>
      <c r="J162" s="140" t="s">
        <v>3885</v>
      </c>
      <c r="K162" s="140" t="s">
        <v>3885</v>
      </c>
      <c r="L162" s="140" t="s">
        <v>3885</v>
      </c>
      <c r="M162" s="140" t="s">
        <v>3885</v>
      </c>
      <c r="N162" s="140" t="s">
        <v>3885</v>
      </c>
      <c r="O162" s="140" t="s">
        <v>3885</v>
      </c>
    </row>
    <row r="163" spans="1:15">
      <c r="A163" s="101" t="s">
        <v>208</v>
      </c>
      <c r="B163" s="139" t="s">
        <v>3885</v>
      </c>
      <c r="C163" s="140" t="s">
        <v>3885</v>
      </c>
      <c r="D163" s="140" t="s">
        <v>3885</v>
      </c>
      <c r="E163" s="140" t="s">
        <v>3885</v>
      </c>
      <c r="F163" s="140" t="s">
        <v>3885</v>
      </c>
      <c r="G163" s="140" t="s">
        <v>3885</v>
      </c>
      <c r="H163" s="140" t="s">
        <v>3885</v>
      </c>
      <c r="I163" s="140" t="s">
        <v>3885</v>
      </c>
      <c r="J163" s="140" t="s">
        <v>3885</v>
      </c>
      <c r="K163" s="140" t="s">
        <v>3885</v>
      </c>
      <c r="L163" s="140" t="s">
        <v>3885</v>
      </c>
      <c r="M163" s="140" t="s">
        <v>3885</v>
      </c>
      <c r="N163" s="140" t="s">
        <v>3885</v>
      </c>
      <c r="O163" s="140" t="s">
        <v>3885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C11:D11 K20:K21 C12:E21 A1:A4 A5:B21 L1:O21 K1:K11 F1:J21 C1:E10 A22:O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8.425781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150</v>
      </c>
      <c r="B1" s="36" t="s" vm="1">
        <v>225</v>
      </c>
    </row>
    <row r="2" spans="1:18">
      <c r="A2" s="36" t="s">
        <v>149</v>
      </c>
      <c r="B2" s="36" t="s">
        <v>226</v>
      </c>
    </row>
    <row r="3" spans="1:18">
      <c r="A3" s="36" t="s">
        <v>151</v>
      </c>
      <c r="B3" s="36" t="s">
        <v>227</v>
      </c>
    </row>
    <row r="4" spans="1:18">
      <c r="A4" s="36" t="s">
        <v>152</v>
      </c>
      <c r="B4" s="36">
        <v>2102</v>
      </c>
    </row>
    <row r="5" spans="1:18" ht="18.75">
      <c r="A5" s="166" t="s">
        <v>95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8"/>
    </row>
    <row r="6" spans="1:18" s="3" customFormat="1">
      <c r="A6" s="37" t="s">
        <v>121</v>
      </c>
      <c r="B6" s="38" t="s">
        <v>48</v>
      </c>
      <c r="C6" s="38" t="s">
        <v>123</v>
      </c>
      <c r="D6" s="38" t="s">
        <v>122</v>
      </c>
      <c r="E6" s="38" t="s">
        <v>70</v>
      </c>
      <c r="F6" s="38" t="s">
        <v>14</v>
      </c>
      <c r="G6" s="38" t="s">
        <v>71</v>
      </c>
      <c r="H6" s="38" t="s">
        <v>109</v>
      </c>
      <c r="I6" s="38" t="s">
        <v>17</v>
      </c>
      <c r="J6" s="38" t="s">
        <v>108</v>
      </c>
      <c r="K6" s="38" t="s">
        <v>16</v>
      </c>
      <c r="L6" s="151" t="s">
        <v>18</v>
      </c>
      <c r="M6" s="38" t="s">
        <v>202</v>
      </c>
      <c r="N6" s="38" t="s">
        <v>201</v>
      </c>
      <c r="O6" s="38" t="s">
        <v>116</v>
      </c>
      <c r="P6" s="38" t="s">
        <v>63</v>
      </c>
      <c r="Q6" s="38" t="s">
        <v>153</v>
      </c>
      <c r="R6" s="40" t="s">
        <v>155</v>
      </c>
    </row>
    <row r="7" spans="1:18" s="3" customFormat="1">
      <c r="A7" s="130" t="s">
        <v>3885</v>
      </c>
      <c r="B7" s="131" t="s">
        <v>3885</v>
      </c>
      <c r="C7" s="131" t="s">
        <v>3885</v>
      </c>
      <c r="D7" s="131" t="s">
        <v>3885</v>
      </c>
      <c r="E7" s="131" t="s">
        <v>3885</v>
      </c>
      <c r="F7" s="131" t="s">
        <v>3885</v>
      </c>
      <c r="G7" s="131" t="s">
        <v>3885</v>
      </c>
      <c r="H7" s="26" t="s">
        <v>21</v>
      </c>
      <c r="I7" s="26" t="s">
        <v>20</v>
      </c>
      <c r="J7" s="131" t="s">
        <v>3885</v>
      </c>
      <c r="K7" s="26" t="s">
        <v>19</v>
      </c>
      <c r="L7" s="26" t="s">
        <v>19</v>
      </c>
      <c r="M7" s="26" t="s">
        <v>209</v>
      </c>
      <c r="N7" s="131" t="s">
        <v>3885</v>
      </c>
      <c r="O7" s="26" t="s">
        <v>205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32" t="s">
        <v>3885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118</v>
      </c>
      <c r="Q8" s="14" t="s">
        <v>119</v>
      </c>
      <c r="R8" s="15" t="s">
        <v>156</v>
      </c>
    </row>
    <row r="9" spans="1:18" s="4" customFormat="1" ht="20.25">
      <c r="A9" s="103" t="s">
        <v>49</v>
      </c>
      <c r="B9" s="135" t="s">
        <v>3885</v>
      </c>
      <c r="C9" s="135" t="s">
        <v>3885</v>
      </c>
      <c r="D9" s="135" t="s">
        <v>3885</v>
      </c>
      <c r="E9" s="135" t="s">
        <v>3885</v>
      </c>
      <c r="F9" s="135" t="s">
        <v>3885</v>
      </c>
      <c r="G9" s="135" t="s">
        <v>3885</v>
      </c>
      <c r="H9" s="135" t="s">
        <v>3885</v>
      </c>
      <c r="I9" s="135" t="s">
        <v>3885</v>
      </c>
      <c r="J9" s="135" t="s">
        <v>3885</v>
      </c>
      <c r="K9" s="71" t="s">
        <v>3596</v>
      </c>
      <c r="L9" s="71">
        <v>6.3556000000000001E-2</v>
      </c>
      <c r="M9" s="135" t="s">
        <v>3885</v>
      </c>
      <c r="N9" s="135" t="s">
        <v>3885</v>
      </c>
      <c r="O9" s="104">
        <v>1404.5118892140001</v>
      </c>
      <c r="P9" s="135" t="s">
        <v>3885</v>
      </c>
      <c r="Q9" s="105">
        <v>1</v>
      </c>
      <c r="R9" s="105">
        <v>2.2419732112871442E-5</v>
      </c>
    </row>
    <row r="10" spans="1:18">
      <c r="A10" s="57" t="s">
        <v>194</v>
      </c>
      <c r="B10" s="135" t="s">
        <v>3885</v>
      </c>
      <c r="C10" s="135" t="s">
        <v>3885</v>
      </c>
      <c r="D10" s="135" t="s">
        <v>3885</v>
      </c>
      <c r="E10" s="135" t="s">
        <v>3885</v>
      </c>
      <c r="F10" s="135" t="s">
        <v>3885</v>
      </c>
      <c r="G10" s="135" t="s">
        <v>3885</v>
      </c>
      <c r="H10" s="135" t="s">
        <v>3885</v>
      </c>
      <c r="I10" s="135" t="s">
        <v>3885</v>
      </c>
      <c r="J10" s="135" t="s">
        <v>3885</v>
      </c>
      <c r="K10" s="135" t="s">
        <v>3885</v>
      </c>
      <c r="L10" s="71">
        <v>6.3556000000000001E-2</v>
      </c>
      <c r="M10" s="135" t="s">
        <v>3885</v>
      </c>
      <c r="N10" s="135" t="s">
        <v>3885</v>
      </c>
      <c r="O10" s="67">
        <v>1404.5118892140001</v>
      </c>
      <c r="P10" s="135" t="s">
        <v>3885</v>
      </c>
      <c r="Q10" s="68">
        <v>1</v>
      </c>
      <c r="R10" s="68">
        <v>2.2419732112871442E-5</v>
      </c>
    </row>
    <row r="11" spans="1:18">
      <c r="A11" s="60" t="s">
        <v>65</v>
      </c>
      <c r="B11" s="135" t="s">
        <v>3885</v>
      </c>
      <c r="C11" s="135" t="s">
        <v>3885</v>
      </c>
      <c r="D11" s="135" t="s">
        <v>3885</v>
      </c>
      <c r="E11" s="135" t="s">
        <v>3885</v>
      </c>
      <c r="F11" s="135" t="s">
        <v>3885</v>
      </c>
      <c r="G11" s="135" t="s">
        <v>3885</v>
      </c>
      <c r="H11" s="135" t="s">
        <v>3885</v>
      </c>
      <c r="I11" s="135" t="s">
        <v>3885</v>
      </c>
      <c r="J11" s="135" t="s">
        <v>3885</v>
      </c>
      <c r="K11" s="135" t="s">
        <v>3885</v>
      </c>
      <c r="L11" s="71">
        <v>6.3556000000000001E-2</v>
      </c>
      <c r="M11" s="135" t="s">
        <v>3885</v>
      </c>
      <c r="N11" s="135" t="s">
        <v>3885</v>
      </c>
      <c r="O11" s="67">
        <v>1404.5118892140001</v>
      </c>
      <c r="P11" s="135" t="s">
        <v>3885</v>
      </c>
      <c r="Q11" s="68">
        <v>1</v>
      </c>
      <c r="R11" s="68">
        <v>2.2419732112871442E-5</v>
      </c>
    </row>
    <row r="12" spans="1:18">
      <c r="A12" s="108" t="s">
        <v>1007</v>
      </c>
      <c r="B12" s="58">
        <v>1199157</v>
      </c>
      <c r="C12" s="70" t="s">
        <v>27</v>
      </c>
      <c r="D12" s="58">
        <v>520043027</v>
      </c>
      <c r="E12" s="70" t="s">
        <v>647</v>
      </c>
      <c r="F12" s="58" t="s">
        <v>610</v>
      </c>
      <c r="G12" s="58" t="s">
        <v>300</v>
      </c>
      <c r="H12" s="77">
        <v>45169</v>
      </c>
      <c r="I12" s="58">
        <v>0.66</v>
      </c>
      <c r="J12" s="70" t="s">
        <v>136</v>
      </c>
      <c r="K12" s="71">
        <v>6.3556000000000001E-2</v>
      </c>
      <c r="L12" s="71">
        <v>6.3556000000000001E-2</v>
      </c>
      <c r="M12" s="67">
        <v>1404264.3205500001</v>
      </c>
      <c r="N12" s="69">
        <v>100.01763</v>
      </c>
      <c r="O12" s="67">
        <v>1404.5118892140001</v>
      </c>
      <c r="P12" s="135" t="s">
        <v>3885</v>
      </c>
      <c r="Q12" s="68">
        <v>1</v>
      </c>
      <c r="R12" s="68">
        <v>2.2419732112871442E-5</v>
      </c>
    </row>
    <row r="13" spans="1:18">
      <c r="A13" s="137" t="s">
        <v>3885</v>
      </c>
      <c r="B13" s="135" t="s">
        <v>3885</v>
      </c>
      <c r="C13" s="135" t="s">
        <v>3885</v>
      </c>
      <c r="D13" s="135" t="s">
        <v>3885</v>
      </c>
      <c r="E13" s="135" t="s">
        <v>3885</v>
      </c>
      <c r="F13" s="135" t="s">
        <v>3885</v>
      </c>
      <c r="G13" s="135" t="s">
        <v>3885</v>
      </c>
      <c r="H13" s="135" t="s">
        <v>3885</v>
      </c>
      <c r="I13" s="135" t="s">
        <v>3885</v>
      </c>
      <c r="J13" s="135" t="s">
        <v>3885</v>
      </c>
      <c r="K13" s="135" t="s">
        <v>3885</v>
      </c>
      <c r="L13" s="135" t="s">
        <v>3885</v>
      </c>
      <c r="M13" s="135" t="s">
        <v>3885</v>
      </c>
      <c r="N13" s="135" t="s">
        <v>3885</v>
      </c>
      <c r="O13" s="135" t="s">
        <v>3885</v>
      </c>
      <c r="P13" s="135" t="s">
        <v>3885</v>
      </c>
      <c r="Q13" s="135" t="s">
        <v>3885</v>
      </c>
      <c r="R13" s="135" t="s">
        <v>3885</v>
      </c>
    </row>
    <row r="14" spans="1:18">
      <c r="A14" s="135" t="s">
        <v>3885</v>
      </c>
      <c r="B14" s="135" t="s">
        <v>3885</v>
      </c>
      <c r="C14" s="135" t="s">
        <v>3885</v>
      </c>
      <c r="D14" s="135" t="s">
        <v>3885</v>
      </c>
      <c r="E14" s="135" t="s">
        <v>3885</v>
      </c>
      <c r="F14" s="135" t="s">
        <v>3885</v>
      </c>
      <c r="G14" s="135" t="s">
        <v>3885</v>
      </c>
      <c r="H14" s="135" t="s">
        <v>3885</v>
      </c>
      <c r="I14" s="135" t="s">
        <v>3885</v>
      </c>
      <c r="J14" s="135" t="s">
        <v>3885</v>
      </c>
      <c r="K14" s="135" t="s">
        <v>3885</v>
      </c>
      <c r="L14" s="135" t="s">
        <v>3885</v>
      </c>
      <c r="M14" s="135" t="s">
        <v>3885</v>
      </c>
      <c r="N14" s="135" t="s">
        <v>3885</v>
      </c>
      <c r="O14" s="135" t="s">
        <v>3885</v>
      </c>
      <c r="P14" s="135" t="s">
        <v>3885</v>
      </c>
      <c r="Q14" s="135" t="s">
        <v>3885</v>
      </c>
      <c r="R14" s="135" t="s">
        <v>3885</v>
      </c>
    </row>
    <row r="15" spans="1:18">
      <c r="A15" s="135" t="s">
        <v>3885</v>
      </c>
      <c r="B15" s="135" t="s">
        <v>3885</v>
      </c>
      <c r="C15" s="135" t="s">
        <v>3885</v>
      </c>
      <c r="D15" s="135" t="s">
        <v>3885</v>
      </c>
      <c r="E15" s="135" t="s">
        <v>3885</v>
      </c>
      <c r="F15" s="135" t="s">
        <v>3885</v>
      </c>
      <c r="G15" s="135" t="s">
        <v>3885</v>
      </c>
      <c r="H15" s="135" t="s">
        <v>3885</v>
      </c>
      <c r="I15" s="135" t="s">
        <v>3885</v>
      </c>
      <c r="J15" s="135" t="s">
        <v>3885</v>
      </c>
      <c r="K15" s="135" t="s">
        <v>3885</v>
      </c>
      <c r="L15" s="135" t="s">
        <v>3885</v>
      </c>
      <c r="M15" s="135" t="s">
        <v>3885</v>
      </c>
      <c r="N15" s="135" t="s">
        <v>3885</v>
      </c>
      <c r="O15" s="135" t="s">
        <v>3885</v>
      </c>
      <c r="P15" s="135" t="s">
        <v>3885</v>
      </c>
      <c r="Q15" s="135" t="s">
        <v>3885</v>
      </c>
      <c r="R15" s="135" t="s">
        <v>3885</v>
      </c>
    </row>
    <row r="16" spans="1:18">
      <c r="A16" s="101" t="s">
        <v>217</v>
      </c>
      <c r="B16" s="135" t="s">
        <v>3885</v>
      </c>
      <c r="C16" s="135" t="s">
        <v>3885</v>
      </c>
      <c r="D16" s="135" t="s">
        <v>3885</v>
      </c>
      <c r="E16" s="135" t="s">
        <v>3885</v>
      </c>
      <c r="F16" s="135" t="s">
        <v>3885</v>
      </c>
      <c r="G16" s="135" t="s">
        <v>3885</v>
      </c>
      <c r="H16" s="135" t="s">
        <v>3885</v>
      </c>
      <c r="I16" s="135" t="s">
        <v>3885</v>
      </c>
      <c r="J16" s="135" t="s">
        <v>3885</v>
      </c>
      <c r="K16" s="135" t="s">
        <v>3885</v>
      </c>
      <c r="L16" s="135" t="s">
        <v>3885</v>
      </c>
      <c r="M16" s="135" t="s">
        <v>3885</v>
      </c>
      <c r="N16" s="135" t="s">
        <v>3885</v>
      </c>
      <c r="O16" s="135" t="s">
        <v>3885</v>
      </c>
      <c r="P16" s="135" t="s">
        <v>3885</v>
      </c>
      <c r="Q16" s="135" t="s">
        <v>3885</v>
      </c>
      <c r="R16" s="135" t="s">
        <v>3885</v>
      </c>
    </row>
    <row r="17" spans="1:18">
      <c r="A17" s="101" t="s">
        <v>117</v>
      </c>
      <c r="B17" s="135" t="s">
        <v>3885</v>
      </c>
      <c r="C17" s="135" t="s">
        <v>3885</v>
      </c>
      <c r="D17" s="135" t="s">
        <v>3885</v>
      </c>
      <c r="E17" s="135" t="s">
        <v>3885</v>
      </c>
      <c r="F17" s="135" t="s">
        <v>3885</v>
      </c>
      <c r="G17" s="135" t="s">
        <v>3885</v>
      </c>
      <c r="H17" s="135" t="s">
        <v>3885</v>
      </c>
      <c r="I17" s="135" t="s">
        <v>3885</v>
      </c>
      <c r="J17" s="135" t="s">
        <v>3885</v>
      </c>
      <c r="K17" s="135" t="s">
        <v>3885</v>
      </c>
      <c r="L17" s="135" t="s">
        <v>3885</v>
      </c>
      <c r="M17" s="135" t="s">
        <v>3885</v>
      </c>
      <c r="N17" s="135" t="s">
        <v>3885</v>
      </c>
      <c r="O17" s="135" t="s">
        <v>3885</v>
      </c>
      <c r="P17" s="135" t="s">
        <v>3885</v>
      </c>
      <c r="Q17" s="135" t="s">
        <v>3885</v>
      </c>
      <c r="R17" s="135" t="s">
        <v>3885</v>
      </c>
    </row>
    <row r="18" spans="1:18">
      <c r="A18" s="101" t="s">
        <v>200</v>
      </c>
      <c r="B18" s="135" t="s">
        <v>3885</v>
      </c>
      <c r="C18" s="135" t="s">
        <v>3885</v>
      </c>
      <c r="D18" s="135" t="s">
        <v>3885</v>
      </c>
      <c r="E18" s="135" t="s">
        <v>3885</v>
      </c>
      <c r="F18" s="135" t="s">
        <v>3885</v>
      </c>
      <c r="G18" s="135" t="s">
        <v>3885</v>
      </c>
      <c r="H18" s="135" t="s">
        <v>3885</v>
      </c>
      <c r="I18" s="135" t="s">
        <v>3885</v>
      </c>
      <c r="J18" s="135" t="s">
        <v>3885</v>
      </c>
      <c r="K18" s="135" t="s">
        <v>3885</v>
      </c>
      <c r="L18" s="135" t="s">
        <v>3885</v>
      </c>
      <c r="M18" s="135" t="s">
        <v>3885</v>
      </c>
      <c r="N18" s="135" t="s">
        <v>3885</v>
      </c>
      <c r="O18" s="135" t="s">
        <v>3885</v>
      </c>
      <c r="P18" s="135" t="s">
        <v>3885</v>
      </c>
      <c r="Q18" s="135" t="s">
        <v>3885</v>
      </c>
      <c r="R18" s="135" t="s">
        <v>3885</v>
      </c>
    </row>
    <row r="19" spans="1:18">
      <c r="A19" s="101" t="s">
        <v>208</v>
      </c>
      <c r="B19" s="135" t="s">
        <v>3885</v>
      </c>
      <c r="C19" s="135" t="s">
        <v>3885</v>
      </c>
      <c r="D19" s="135" t="s">
        <v>3885</v>
      </c>
      <c r="E19" s="135" t="s">
        <v>3885</v>
      </c>
      <c r="F19" s="135" t="s">
        <v>3885</v>
      </c>
      <c r="G19" s="135" t="s">
        <v>3885</v>
      </c>
      <c r="H19" s="135" t="s">
        <v>3885</v>
      </c>
      <c r="I19" s="135" t="s">
        <v>3885</v>
      </c>
      <c r="J19" s="135" t="s">
        <v>3885</v>
      </c>
      <c r="K19" s="135" t="s">
        <v>3885</v>
      </c>
      <c r="L19" s="135" t="s">
        <v>3885</v>
      </c>
      <c r="M19" s="135" t="s">
        <v>3885</v>
      </c>
      <c r="N19" s="135" t="s">
        <v>3885</v>
      </c>
      <c r="O19" s="135" t="s">
        <v>3885</v>
      </c>
      <c r="P19" s="135" t="s">
        <v>3885</v>
      </c>
      <c r="Q19" s="135" t="s">
        <v>3885</v>
      </c>
      <c r="R19" s="135" t="s">
        <v>3885</v>
      </c>
    </row>
    <row r="20" spans="1:18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spans="1:18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spans="1:18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1:18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1:18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</row>
    <row r="25" spans="1:18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</row>
    <row r="26" spans="1:18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</row>
    <row r="27" spans="1:18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18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18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</row>
    <row r="30" spans="1:18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</row>
    <row r="31" spans="1:18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18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18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</row>
    <row r="34" spans="1:18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1:18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1:18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 spans="1:18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18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1:18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5" spans="1:18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1:18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18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1:18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</row>
    <row r="49" spans="1:18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 spans="1:18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 spans="1:18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1:18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</row>
    <row r="53" spans="1:18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</row>
    <row r="54" spans="1:18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</row>
    <row r="55" spans="1:18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</row>
    <row r="56" spans="1:18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</row>
    <row r="57" spans="1:18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1:18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1:18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1:18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1:18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1:18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</row>
    <row r="71" spans="1:18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1:18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 spans="1:18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</row>
    <row r="74" spans="1:18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</row>
    <row r="75" spans="1:18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</row>
    <row r="76" spans="1:18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</row>
    <row r="77" spans="1:18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</row>
    <row r="78" spans="1:18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</row>
    <row r="79" spans="1:18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</row>
    <row r="80" spans="1:18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</row>
    <row r="81" spans="1:18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</row>
    <row r="82" spans="1:18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</row>
    <row r="83" spans="1:18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</row>
    <row r="84" spans="1:18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</row>
    <row r="85" spans="1:18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</row>
    <row r="86" spans="1:18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</row>
    <row r="87" spans="1:18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</row>
    <row r="88" spans="1:18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</row>
    <row r="89" spans="1:18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</row>
    <row r="90" spans="1:18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</row>
    <row r="91" spans="1:18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</row>
    <row r="92" spans="1:18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</row>
    <row r="93" spans="1:18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 spans="1:18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</row>
    <row r="95" spans="1:18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1:18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97" spans="1:18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1:18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</row>
    <row r="99" spans="1:18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</row>
    <row r="100" spans="1:18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</row>
    <row r="101" spans="1:18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</row>
    <row r="102" spans="1:18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</row>
    <row r="103" spans="1:18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</row>
    <row r="104" spans="1:18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</row>
    <row r="105" spans="1:18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</row>
    <row r="106" spans="1:18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</row>
    <row r="107" spans="1:18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</row>
    <row r="108" spans="1:18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</row>
    <row r="109" spans="1:18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</row>
    <row r="110" spans="1:18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</row>
    <row r="111" spans="1:18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</row>
    <row r="112" spans="1:18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A389" s="31"/>
      <c r="C389" s="1"/>
      <c r="D389" s="1"/>
      <c r="E389" s="1"/>
    </row>
    <row r="390" spans="1:5" hidden="1">
      <c r="A390" s="31"/>
      <c r="C390" s="1"/>
      <c r="D390" s="1"/>
      <c r="E390" s="1"/>
    </row>
    <row r="391" spans="1:5" hidden="1">
      <c r="A391" s="3"/>
      <c r="C391" s="1"/>
      <c r="D391" s="1"/>
      <c r="E391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.5703125" style="2" bestFit="1" customWidth="1"/>
    <col min="2" max="2" width="48.42578125" style="2" bestFit="1" customWidth="1"/>
    <col min="3" max="3" width="13.5703125" style="2" customWidth="1"/>
    <col min="4" max="4" width="14.42578125" style="2" customWidth="1"/>
    <col min="5" max="5" width="21.5703125" style="1" bestFit="1" customWidth="1"/>
    <col min="6" max="6" width="7.85546875" style="1" customWidth="1"/>
    <col min="7" max="7" width="11.42578125" style="1" customWidth="1"/>
    <col min="8" max="8" width="15.85546875" style="1" customWidth="1"/>
    <col min="9" max="9" width="8.42578125" style="1" customWidth="1"/>
    <col min="10" max="10" width="12" style="1" bestFit="1" customWidth="1"/>
    <col min="11" max="11" width="14.5703125" style="1" customWidth="1"/>
    <col min="12" max="12" width="16.42578125" style="1" customWidth="1"/>
    <col min="13" max="13" width="14.5703125" style="1" customWidth="1"/>
    <col min="14" max="14" width="9.7109375" style="1" customWidth="1"/>
    <col min="15" max="15" width="11.140625" style="1" customWidth="1"/>
    <col min="16" max="16" width="23.7109375" style="1" customWidth="1"/>
    <col min="17" max="17" width="28" style="1" customWidth="1"/>
    <col min="18" max="18" width="26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8">
      <c r="A1" s="36" t="s">
        <v>150</v>
      </c>
      <c r="B1" s="36" t="s" vm="1">
        <v>225</v>
      </c>
    </row>
    <row r="2" spans="1:28">
      <c r="A2" s="36" t="s">
        <v>149</v>
      </c>
      <c r="B2" s="36" t="s">
        <v>226</v>
      </c>
    </row>
    <row r="3" spans="1:28">
      <c r="A3" s="36" t="s">
        <v>151</v>
      </c>
      <c r="B3" s="36" t="s">
        <v>227</v>
      </c>
    </row>
    <row r="4" spans="1:28">
      <c r="A4" s="36" t="s">
        <v>152</v>
      </c>
      <c r="B4" s="36">
        <v>2102</v>
      </c>
    </row>
    <row r="5" spans="1:28" ht="18.75">
      <c r="A5" s="166" t="s">
        <v>96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8"/>
    </row>
    <row r="6" spans="1:28" s="3" customFormat="1">
      <c r="A6" s="37" t="s">
        <v>121</v>
      </c>
      <c r="B6" s="38" t="s">
        <v>48</v>
      </c>
      <c r="C6" s="38" t="s">
        <v>123</v>
      </c>
      <c r="D6" s="38" t="s">
        <v>122</v>
      </c>
      <c r="E6" s="38" t="s">
        <v>70</v>
      </c>
      <c r="F6" s="38" t="s">
        <v>14</v>
      </c>
      <c r="G6" s="38" t="s">
        <v>71</v>
      </c>
      <c r="H6" s="38" t="s">
        <v>109</v>
      </c>
      <c r="I6" s="38" t="s">
        <v>17</v>
      </c>
      <c r="J6" s="38" t="s">
        <v>108</v>
      </c>
      <c r="K6" s="38" t="s">
        <v>16</v>
      </c>
      <c r="L6" s="151" t="s">
        <v>18</v>
      </c>
      <c r="M6" s="151" t="s">
        <v>202</v>
      </c>
      <c r="N6" s="38" t="s">
        <v>201</v>
      </c>
      <c r="O6" s="38" t="s">
        <v>116</v>
      </c>
      <c r="P6" s="38" t="s">
        <v>63</v>
      </c>
      <c r="Q6" s="38" t="s">
        <v>153</v>
      </c>
      <c r="R6" s="40" t="s">
        <v>155</v>
      </c>
      <c r="Y6" s="1"/>
    </row>
    <row r="7" spans="1:28" s="3" customFormat="1">
      <c r="A7" s="130" t="s">
        <v>3885</v>
      </c>
      <c r="B7" s="131" t="s">
        <v>3885</v>
      </c>
      <c r="C7" s="131" t="s">
        <v>3885</v>
      </c>
      <c r="D7" s="131" t="s">
        <v>3885</v>
      </c>
      <c r="E7" s="131" t="s">
        <v>3885</v>
      </c>
      <c r="F7" s="131" t="s">
        <v>3885</v>
      </c>
      <c r="G7" s="131" t="s">
        <v>3885</v>
      </c>
      <c r="H7" s="26" t="s">
        <v>21</v>
      </c>
      <c r="I7" s="26" t="s">
        <v>20</v>
      </c>
      <c r="J7" s="131" t="s">
        <v>3885</v>
      </c>
      <c r="K7" s="26" t="s">
        <v>19</v>
      </c>
      <c r="L7" s="26" t="s">
        <v>19</v>
      </c>
      <c r="M7" s="26" t="s">
        <v>209</v>
      </c>
      <c r="N7" s="131" t="s">
        <v>3885</v>
      </c>
      <c r="O7" s="26" t="s">
        <v>205</v>
      </c>
      <c r="P7" s="26" t="s">
        <v>19</v>
      </c>
      <c r="Q7" s="26" t="s">
        <v>19</v>
      </c>
      <c r="R7" s="27" t="s">
        <v>19</v>
      </c>
      <c r="Y7" s="1"/>
    </row>
    <row r="8" spans="1:28" s="4" customFormat="1" ht="20.25">
      <c r="A8" s="132" t="s">
        <v>3885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118</v>
      </c>
      <c r="Q8" s="14" t="s">
        <v>119</v>
      </c>
      <c r="R8" s="15" t="s">
        <v>156</v>
      </c>
      <c r="Y8" s="1"/>
    </row>
    <row r="9" spans="1:28" s="4" customFormat="1" ht="20.25">
      <c r="A9" s="78" t="s">
        <v>56</v>
      </c>
      <c r="B9" s="135" t="s">
        <v>3885</v>
      </c>
      <c r="C9" s="135" t="s">
        <v>3885</v>
      </c>
      <c r="D9" s="135" t="s">
        <v>3885</v>
      </c>
      <c r="E9" s="135" t="s">
        <v>3885</v>
      </c>
      <c r="F9" s="135" t="s">
        <v>3885</v>
      </c>
      <c r="G9" s="135" t="s">
        <v>3885</v>
      </c>
      <c r="H9" s="135" t="s">
        <v>3885</v>
      </c>
      <c r="I9" s="69">
        <v>7.2995109436642451</v>
      </c>
      <c r="J9" s="135" t="s">
        <v>3885</v>
      </c>
      <c r="K9" s="135" t="s">
        <v>3885</v>
      </c>
      <c r="L9" s="68">
        <v>3.3404097010684114E-2</v>
      </c>
      <c r="M9" s="135" t="s">
        <v>3885</v>
      </c>
      <c r="N9" s="135" t="s">
        <v>3885</v>
      </c>
      <c r="O9" s="67">
        <v>7990.2171953890002</v>
      </c>
      <c r="P9" s="135" t="s">
        <v>3885</v>
      </c>
      <c r="Q9" s="68">
        <f>IFERROR(O9/$O$9,0)</f>
        <v>1</v>
      </c>
      <c r="R9" s="68">
        <f>O9/'סכום נכסי הקרן'!$C$41</f>
        <v>1.2750696498047109E-4</v>
      </c>
      <c r="Y9" s="1"/>
      <c r="AB9" s="1"/>
    </row>
    <row r="10" spans="1:28">
      <c r="A10" s="79" t="s">
        <v>194</v>
      </c>
      <c r="B10" s="135" t="s">
        <v>3885</v>
      </c>
      <c r="C10" s="135" t="s">
        <v>3885</v>
      </c>
      <c r="D10" s="135" t="s">
        <v>3885</v>
      </c>
      <c r="E10" s="135" t="s">
        <v>3885</v>
      </c>
      <c r="F10" s="135" t="s">
        <v>3885</v>
      </c>
      <c r="G10" s="135" t="s">
        <v>3885</v>
      </c>
      <c r="H10" s="135" t="s">
        <v>3885</v>
      </c>
      <c r="I10" s="69">
        <v>6.4649344815647565</v>
      </c>
      <c r="J10" s="135" t="s">
        <v>3885</v>
      </c>
      <c r="K10" s="135" t="s">
        <v>3885</v>
      </c>
      <c r="L10" s="68">
        <v>2.9598699623980904E-2</v>
      </c>
      <c r="M10" s="135" t="s">
        <v>3885</v>
      </c>
      <c r="N10" s="135" t="s">
        <v>3885</v>
      </c>
      <c r="O10" s="67">
        <v>7165.3208515720016</v>
      </c>
      <c r="P10" s="135" t="s">
        <v>3885</v>
      </c>
      <c r="Q10" s="68">
        <f t="shared" ref="Q10:Q32" si="0">IFERROR(O10/$O$9,0)</f>
        <v>0.89676171202291843</v>
      </c>
      <c r="R10" s="68">
        <f>O10/'סכום נכסי הקרן'!$C$41</f>
        <v>1.1434336421073358E-4</v>
      </c>
    </row>
    <row r="11" spans="1:28">
      <c r="A11" s="80" t="s">
        <v>64</v>
      </c>
      <c r="B11" s="134" t="s">
        <v>3885</v>
      </c>
      <c r="C11" s="134" t="s">
        <v>3885</v>
      </c>
      <c r="D11" s="134" t="s">
        <v>3885</v>
      </c>
      <c r="E11" s="134" t="s">
        <v>3885</v>
      </c>
      <c r="F11" s="134" t="s">
        <v>3885</v>
      </c>
      <c r="G11" s="134" t="s">
        <v>3885</v>
      </c>
      <c r="H11" s="134" t="s">
        <v>3885</v>
      </c>
      <c r="I11" s="66">
        <v>6.4841270538590541</v>
      </c>
      <c r="J11" s="134" t="s">
        <v>3885</v>
      </c>
      <c r="K11" s="134" t="s">
        <v>3885</v>
      </c>
      <c r="L11" s="65">
        <v>2.9481571987074892E-2</v>
      </c>
      <c r="M11" s="134" t="s">
        <v>3885</v>
      </c>
      <c r="N11" s="134" t="s">
        <v>3885</v>
      </c>
      <c r="O11" s="64">
        <v>5070.3684656989999</v>
      </c>
      <c r="P11" s="134" t="s">
        <v>3885</v>
      </c>
      <c r="Q11" s="65">
        <f t="shared" si="0"/>
        <v>0.63457204500335884</v>
      </c>
      <c r="R11" s="65">
        <f>O11/'סכום נכסי הקרן'!$C$41</f>
        <v>8.0912355519829207E-5</v>
      </c>
    </row>
    <row r="12" spans="1:28">
      <c r="A12" s="81" t="s">
        <v>2088</v>
      </c>
      <c r="B12" s="58">
        <v>1100908</v>
      </c>
      <c r="C12" s="70" t="s">
        <v>27</v>
      </c>
      <c r="D12" s="58" t="s">
        <v>298</v>
      </c>
      <c r="E12" s="70" t="s">
        <v>133</v>
      </c>
      <c r="F12" s="58" t="s">
        <v>299</v>
      </c>
      <c r="G12" s="58" t="s">
        <v>300</v>
      </c>
      <c r="H12" s="77">
        <v>39076</v>
      </c>
      <c r="I12" s="69">
        <v>6.119999999998063</v>
      </c>
      <c r="J12" s="70" t="s">
        <v>137</v>
      </c>
      <c r="K12" s="71">
        <v>4.9000000000000002E-2</v>
      </c>
      <c r="L12" s="68">
        <v>2.6599999999993972E-2</v>
      </c>
      <c r="M12" s="67">
        <v>714375.92581699998</v>
      </c>
      <c r="N12" s="69">
        <v>153.22999999999999</v>
      </c>
      <c r="O12" s="67">
        <v>1094.638161051</v>
      </c>
      <c r="P12" s="68">
        <v>4.7587240429359368E-4</v>
      </c>
      <c r="Q12" s="68">
        <f t="shared" si="0"/>
        <v>0.13699729735540789</v>
      </c>
      <c r="R12" s="68">
        <f>O12/'סכום נכסי הקרן'!$C$41</f>
        <v>1.746810959631518E-5</v>
      </c>
    </row>
    <row r="13" spans="1:28">
      <c r="A13" s="81" t="s">
        <v>2089</v>
      </c>
      <c r="B13" s="58">
        <v>1124346</v>
      </c>
      <c r="C13" s="70" t="s">
        <v>27</v>
      </c>
      <c r="D13" s="58" t="s">
        <v>298</v>
      </c>
      <c r="E13" s="70" t="s">
        <v>133</v>
      </c>
      <c r="F13" s="58" t="s">
        <v>299</v>
      </c>
      <c r="G13" s="58" t="s">
        <v>300</v>
      </c>
      <c r="H13" s="77">
        <v>40738</v>
      </c>
      <c r="I13" s="69">
        <v>9.7899999999981162</v>
      </c>
      <c r="J13" s="70" t="s">
        <v>137</v>
      </c>
      <c r="K13" s="71">
        <v>4.0999999999999995E-2</v>
      </c>
      <c r="L13" s="68">
        <v>2.8299999999992394E-2</v>
      </c>
      <c r="M13" s="67">
        <v>1509836.716947</v>
      </c>
      <c r="N13" s="69">
        <v>132.19</v>
      </c>
      <c r="O13" s="67">
        <v>1995.853180544</v>
      </c>
      <c r="P13" s="68">
        <v>4.1578602002007649E-4</v>
      </c>
      <c r="Q13" s="68">
        <f t="shared" si="0"/>
        <v>0.24978709986704345</v>
      </c>
      <c r="R13" s="68">
        <f>O13/'סכום נכסי הקרן'!$C$41</f>
        <v>3.184959499532055E-5</v>
      </c>
    </row>
    <row r="14" spans="1:28">
      <c r="A14" s="81" t="s">
        <v>2090</v>
      </c>
      <c r="B14" s="58">
        <v>1140276</v>
      </c>
      <c r="C14" s="70" t="s">
        <v>27</v>
      </c>
      <c r="D14" s="58" t="s">
        <v>2091</v>
      </c>
      <c r="E14" s="70" t="s">
        <v>647</v>
      </c>
      <c r="F14" s="58" t="s">
        <v>293</v>
      </c>
      <c r="G14" s="58" t="s">
        <v>135</v>
      </c>
      <c r="H14" s="77">
        <v>42795</v>
      </c>
      <c r="I14" s="69">
        <v>5.280000000001337</v>
      </c>
      <c r="J14" s="70" t="s">
        <v>137</v>
      </c>
      <c r="K14" s="71">
        <v>2.1400000000000002E-2</v>
      </c>
      <c r="L14" s="68">
        <v>2.1500000000001854E-2</v>
      </c>
      <c r="M14" s="67">
        <v>473580.57396800001</v>
      </c>
      <c r="N14" s="69">
        <v>113.7</v>
      </c>
      <c r="O14" s="67">
        <v>538.461118726</v>
      </c>
      <c r="P14" s="68">
        <v>1.2143558388769866E-3</v>
      </c>
      <c r="Q14" s="68">
        <f t="shared" si="0"/>
        <v>6.7390047799543606E-2</v>
      </c>
      <c r="R14" s="68">
        <f>O14/'סכום נכסי הקרן'!$C$41</f>
        <v>8.5927004648086809E-6</v>
      </c>
    </row>
    <row r="15" spans="1:28">
      <c r="A15" s="81" t="s">
        <v>2092</v>
      </c>
      <c r="B15" s="58">
        <v>6020903</v>
      </c>
      <c r="C15" s="70" t="s">
        <v>27</v>
      </c>
      <c r="D15" s="58" t="s">
        <v>372</v>
      </c>
      <c r="E15" s="70" t="s">
        <v>292</v>
      </c>
      <c r="F15" s="58" t="s">
        <v>328</v>
      </c>
      <c r="G15" s="58" t="s">
        <v>300</v>
      </c>
      <c r="H15" s="77">
        <v>36489</v>
      </c>
      <c r="I15" s="69">
        <v>3.1600000020557206</v>
      </c>
      <c r="J15" s="70" t="s">
        <v>137</v>
      </c>
      <c r="K15" s="71">
        <v>6.0499999999999998E-2</v>
      </c>
      <c r="L15" s="68">
        <v>1.6400000012147441E-2</v>
      </c>
      <c r="M15" s="67">
        <v>253.29811099999998</v>
      </c>
      <c r="N15" s="69">
        <v>169</v>
      </c>
      <c r="O15" s="67">
        <v>0.42807380699999997</v>
      </c>
      <c r="P15" s="135" t="s">
        <v>3885</v>
      </c>
      <c r="Q15" s="68">
        <f t="shared" si="0"/>
        <v>5.3574739776414727E-5</v>
      </c>
      <c r="R15" s="68">
        <f>O15/'סכום נכסי הקרן'!$C$41</f>
        <v>6.8311524685091645E-9</v>
      </c>
    </row>
    <row r="16" spans="1:28">
      <c r="A16" s="81" t="s">
        <v>2093</v>
      </c>
      <c r="B16" s="58">
        <v>1103084</v>
      </c>
      <c r="C16" s="70" t="s">
        <v>27</v>
      </c>
      <c r="D16" s="58" t="s">
        <v>2094</v>
      </c>
      <c r="E16" s="70" t="s">
        <v>133</v>
      </c>
      <c r="F16" s="58" t="s">
        <v>305</v>
      </c>
      <c r="G16" s="58" t="s">
        <v>135</v>
      </c>
      <c r="H16" s="77">
        <v>39084</v>
      </c>
      <c r="I16" s="69">
        <v>1.6500000000044912</v>
      </c>
      <c r="J16" s="70" t="s">
        <v>137</v>
      </c>
      <c r="K16" s="71">
        <v>5.5999999999999994E-2</v>
      </c>
      <c r="L16" s="68">
        <v>2.3500000000011227E-2</v>
      </c>
      <c r="M16" s="67">
        <v>125545.62257599999</v>
      </c>
      <c r="N16" s="69">
        <v>141.88</v>
      </c>
      <c r="O16" s="67">
        <v>178.12412520800001</v>
      </c>
      <c r="P16" s="68">
        <v>3.3104057764768939E-4</v>
      </c>
      <c r="Q16" s="68">
        <f t="shared" si="0"/>
        <v>2.2292776385451948E-2</v>
      </c>
      <c r="R16" s="68">
        <f>O16/'סכום נכסי הקרן'!$C$41</f>
        <v>2.8424842578972949E-6</v>
      </c>
    </row>
    <row r="17" spans="1:18">
      <c r="A17" s="81" t="s">
        <v>2095</v>
      </c>
      <c r="B17" s="58">
        <v>1198787</v>
      </c>
      <c r="C17" s="70" t="s">
        <v>27</v>
      </c>
      <c r="D17" s="58" t="s">
        <v>2096</v>
      </c>
      <c r="E17" s="70" t="s">
        <v>133</v>
      </c>
      <c r="F17" s="58" t="s">
        <v>441</v>
      </c>
      <c r="G17" s="58" t="s">
        <v>300</v>
      </c>
      <c r="H17" s="77">
        <v>45154</v>
      </c>
      <c r="I17" s="69">
        <v>3.4600000000020477</v>
      </c>
      <c r="J17" s="70" t="s">
        <v>137</v>
      </c>
      <c r="K17" s="71">
        <v>3.6400000000000002E-2</v>
      </c>
      <c r="L17" s="68">
        <v>3.2400000000019337E-2</v>
      </c>
      <c r="M17" s="67">
        <v>344623.28</v>
      </c>
      <c r="N17" s="69">
        <v>102.04</v>
      </c>
      <c r="O17" s="67">
        <v>351.653596118</v>
      </c>
      <c r="P17" s="68">
        <v>6.9727639496441017E-4</v>
      </c>
      <c r="Q17" s="68">
        <f t="shared" si="0"/>
        <v>4.4010517801810506E-2</v>
      </c>
      <c r="R17" s="68">
        <f>O17/'סכום נכסי הקרן'!$C$41</f>
        <v>5.6116475521278523E-6</v>
      </c>
    </row>
    <row r="18" spans="1:18">
      <c r="A18" s="81" t="s">
        <v>2097</v>
      </c>
      <c r="B18" s="58">
        <v>6620300</v>
      </c>
      <c r="C18" s="70" t="s">
        <v>27</v>
      </c>
      <c r="D18" s="58" t="s">
        <v>2098</v>
      </c>
      <c r="E18" s="70" t="s">
        <v>292</v>
      </c>
      <c r="F18" s="58" t="s">
        <v>445</v>
      </c>
      <c r="G18" s="58" t="s">
        <v>135</v>
      </c>
      <c r="H18" s="77">
        <v>44381</v>
      </c>
      <c r="I18" s="69">
        <v>2.4799999999982791</v>
      </c>
      <c r="J18" s="70" t="s">
        <v>137</v>
      </c>
      <c r="K18" s="71">
        <v>8.5000000000000006E-3</v>
      </c>
      <c r="L18" s="68">
        <v>3.8699999999956082E-2</v>
      </c>
      <c r="M18" s="67">
        <v>430779.1</v>
      </c>
      <c r="N18" s="69">
        <v>102.56</v>
      </c>
      <c r="O18" s="67">
        <v>441.80704806200009</v>
      </c>
      <c r="P18" s="68">
        <v>1.3461846874999999E-3</v>
      </c>
      <c r="Q18" s="68">
        <f t="shared" si="0"/>
        <v>5.5293496692049672E-2</v>
      </c>
      <c r="R18" s="68">
        <f>O18/'סכום נכסי הקרן'!$C$41</f>
        <v>7.0503059463609727E-6</v>
      </c>
    </row>
    <row r="19" spans="1:18">
      <c r="A19" s="81" t="s">
        <v>2099</v>
      </c>
      <c r="B19" s="58">
        <v>1101567</v>
      </c>
      <c r="C19" s="70" t="s">
        <v>27</v>
      </c>
      <c r="D19" s="58" t="s">
        <v>2100</v>
      </c>
      <c r="E19" s="70" t="s">
        <v>527</v>
      </c>
      <c r="F19" s="58" t="s">
        <v>634</v>
      </c>
      <c r="G19" s="135" t="s">
        <v>3885</v>
      </c>
      <c r="H19" s="77">
        <v>39104</v>
      </c>
      <c r="I19" s="69">
        <v>0</v>
      </c>
      <c r="J19" s="70" t="s">
        <v>137</v>
      </c>
      <c r="K19" s="71">
        <v>5.5999999999999994E-2</v>
      </c>
      <c r="L19" s="109">
        <v>0</v>
      </c>
      <c r="M19" s="67">
        <v>163881.27612600001</v>
      </c>
      <c r="N19" s="69">
        <v>9.9999999999999995E-7</v>
      </c>
      <c r="O19" s="67">
        <v>2.4119999999999999E-6</v>
      </c>
      <c r="P19" s="68">
        <v>4.5140357246951929E-4</v>
      </c>
      <c r="Q19" s="68">
        <f t="shared" si="0"/>
        <v>3.0186914085288174E-10</v>
      </c>
      <c r="R19" s="68">
        <f>O19/'סכום נכסי הקרן'!$C$41</f>
        <v>3.8490417971413292E-14</v>
      </c>
    </row>
    <row r="20" spans="1:18">
      <c r="A20" s="81" t="s">
        <v>2101</v>
      </c>
      <c r="B20" s="58">
        <v>1198340</v>
      </c>
      <c r="C20" s="70" t="s">
        <v>27</v>
      </c>
      <c r="D20" s="58" t="s">
        <v>2102</v>
      </c>
      <c r="E20" s="70" t="s">
        <v>134</v>
      </c>
      <c r="F20" s="58" t="s">
        <v>634</v>
      </c>
      <c r="G20" s="135" t="s">
        <v>3885</v>
      </c>
      <c r="H20" s="77">
        <v>45132</v>
      </c>
      <c r="I20" s="69">
        <v>2.5299999999986578</v>
      </c>
      <c r="J20" s="70" t="s">
        <v>137</v>
      </c>
      <c r="K20" s="71">
        <v>4.2500000000000003E-2</v>
      </c>
      <c r="L20" s="68">
        <v>4.1799999999962083E-2</v>
      </c>
      <c r="M20" s="67">
        <v>462694.12714900001</v>
      </c>
      <c r="N20" s="69">
        <v>101.45</v>
      </c>
      <c r="O20" s="67">
        <v>469.40315977099999</v>
      </c>
      <c r="P20" s="68">
        <v>2.2091236098649453E-3</v>
      </c>
      <c r="Q20" s="68">
        <f t="shared" si="0"/>
        <v>5.8747234060406203E-2</v>
      </c>
      <c r="R20" s="68">
        <f>O20/'סכום נכסי הקרן'!$C$41</f>
        <v>7.4906815160397534E-6</v>
      </c>
    </row>
    <row r="21" spans="1:18">
      <c r="A21" s="152" t="s">
        <v>3885</v>
      </c>
      <c r="B21" s="135" t="s">
        <v>3885</v>
      </c>
      <c r="C21" s="135" t="s">
        <v>3885</v>
      </c>
      <c r="D21" s="135" t="s">
        <v>3885</v>
      </c>
      <c r="E21" s="135" t="s">
        <v>3885</v>
      </c>
      <c r="F21" s="135" t="s">
        <v>3885</v>
      </c>
      <c r="G21" s="135" t="s">
        <v>3885</v>
      </c>
      <c r="H21" s="135" t="s">
        <v>3885</v>
      </c>
      <c r="I21" s="135" t="s">
        <v>3885</v>
      </c>
      <c r="J21" s="135" t="s">
        <v>3885</v>
      </c>
      <c r="K21" s="135" t="s">
        <v>3885</v>
      </c>
      <c r="L21" s="135" t="s">
        <v>3885</v>
      </c>
      <c r="M21" s="135" t="s">
        <v>3885</v>
      </c>
      <c r="N21" s="135" t="s">
        <v>3885</v>
      </c>
      <c r="O21" s="135" t="s">
        <v>3885</v>
      </c>
      <c r="P21" s="135" t="s">
        <v>3885</v>
      </c>
      <c r="Q21" s="135" t="s">
        <v>3885</v>
      </c>
      <c r="R21" s="135" t="s">
        <v>3885</v>
      </c>
    </row>
    <row r="22" spans="1:18">
      <c r="A22" s="80" t="s">
        <v>65</v>
      </c>
      <c r="B22" s="134" t="s">
        <v>3885</v>
      </c>
      <c r="C22" s="134" t="s">
        <v>3885</v>
      </c>
      <c r="D22" s="134" t="s">
        <v>3885</v>
      </c>
      <c r="E22" s="134" t="s">
        <v>3885</v>
      </c>
      <c r="F22" s="134" t="s">
        <v>3885</v>
      </c>
      <c r="G22" s="134" t="s">
        <v>3885</v>
      </c>
      <c r="H22" s="134" t="s">
        <v>3885</v>
      </c>
      <c r="I22" s="134" t="s">
        <v>3885</v>
      </c>
      <c r="J22" s="134" t="s">
        <v>3885</v>
      </c>
      <c r="K22" s="134" t="s">
        <v>3885</v>
      </c>
      <c r="L22" s="134" t="s">
        <v>3885</v>
      </c>
      <c r="M22" s="134" t="s">
        <v>3885</v>
      </c>
      <c r="N22" s="134" t="s">
        <v>3885</v>
      </c>
      <c r="O22" s="64">
        <v>2074.6149259420004</v>
      </c>
      <c r="P22" s="134" t="s">
        <v>3885</v>
      </c>
      <c r="Q22" s="65">
        <f t="shared" si="0"/>
        <v>0.25964437201271834</v>
      </c>
      <c r="R22" s="65">
        <f>O22/'סכום נכסי הקרן'!$C$41</f>
        <v>3.3106465849602089E-5</v>
      </c>
    </row>
    <row r="23" spans="1:18">
      <c r="A23" s="81" t="s">
        <v>2103</v>
      </c>
      <c r="B23" s="58">
        <v>9555</v>
      </c>
      <c r="C23" s="70" t="s">
        <v>27</v>
      </c>
      <c r="D23" s="58" t="s">
        <v>2104</v>
      </c>
      <c r="E23" s="70" t="s">
        <v>577</v>
      </c>
      <c r="F23" s="58" t="s">
        <v>634</v>
      </c>
      <c r="G23" s="135" t="s">
        <v>3885</v>
      </c>
      <c r="H23" s="77">
        <v>45046</v>
      </c>
      <c r="I23" s="69">
        <v>0</v>
      </c>
      <c r="J23" s="70" t="s">
        <v>137</v>
      </c>
      <c r="K23" s="71">
        <v>0</v>
      </c>
      <c r="L23" s="71">
        <v>0</v>
      </c>
      <c r="M23" s="67">
        <v>3512439.5379549996</v>
      </c>
      <c r="N23" s="69">
        <v>59</v>
      </c>
      <c r="O23" s="67">
        <v>2072.3393273080001</v>
      </c>
      <c r="P23" s="68">
        <v>6.0627573730418407E-3</v>
      </c>
      <c r="Q23" s="68">
        <f t="shared" si="0"/>
        <v>0.25935957391795394</v>
      </c>
      <c r="R23" s="68">
        <f>O23/'סכום נכסי הקרן'!$C$41</f>
        <v>3.3070152108906464E-5</v>
      </c>
    </row>
    <row r="24" spans="1:18">
      <c r="A24" s="81" t="s">
        <v>2105</v>
      </c>
      <c r="B24" s="58">
        <v>9556</v>
      </c>
      <c r="C24" s="70" t="s">
        <v>27</v>
      </c>
      <c r="D24" s="58" t="s">
        <v>2104</v>
      </c>
      <c r="E24" s="70" t="s">
        <v>577</v>
      </c>
      <c r="F24" s="58" t="s">
        <v>634</v>
      </c>
      <c r="G24" s="135" t="s">
        <v>3885</v>
      </c>
      <c r="H24" s="77">
        <v>45046</v>
      </c>
      <c r="I24" s="69">
        <v>0</v>
      </c>
      <c r="J24" s="70" t="s">
        <v>137</v>
      </c>
      <c r="K24" s="71">
        <v>0</v>
      </c>
      <c r="L24" s="71">
        <v>0</v>
      </c>
      <c r="M24" s="67">
        <v>7735.5734730000004</v>
      </c>
      <c r="N24" s="69">
        <v>29.41732</v>
      </c>
      <c r="O24" s="67">
        <v>2.2755986340000001</v>
      </c>
      <c r="P24" s="68">
        <v>0</v>
      </c>
      <c r="Q24" s="68">
        <f t="shared" si="0"/>
        <v>2.8479809476433305E-4</v>
      </c>
      <c r="R24" s="68">
        <f>O24/'סכום נכסי הקרן'!$C$41</f>
        <v>3.6313740695620706E-8</v>
      </c>
    </row>
    <row r="25" spans="1:18">
      <c r="A25" s="152" t="s">
        <v>3885</v>
      </c>
      <c r="B25" s="135" t="s">
        <v>3885</v>
      </c>
      <c r="C25" s="135" t="s">
        <v>3885</v>
      </c>
      <c r="D25" s="135" t="s">
        <v>3885</v>
      </c>
      <c r="E25" s="135" t="s">
        <v>3885</v>
      </c>
      <c r="F25" s="135" t="s">
        <v>3885</v>
      </c>
      <c r="G25" s="135" t="s">
        <v>3885</v>
      </c>
      <c r="H25" s="135" t="s">
        <v>3885</v>
      </c>
      <c r="I25" s="135" t="s">
        <v>3885</v>
      </c>
      <c r="J25" s="135" t="s">
        <v>3885</v>
      </c>
      <c r="K25" s="135" t="s">
        <v>3885</v>
      </c>
      <c r="L25" s="135" t="s">
        <v>3885</v>
      </c>
      <c r="M25" s="135" t="s">
        <v>3885</v>
      </c>
      <c r="N25" s="135" t="s">
        <v>3885</v>
      </c>
      <c r="O25" s="135" t="s">
        <v>3885</v>
      </c>
      <c r="P25" s="135" t="s">
        <v>3885</v>
      </c>
      <c r="Q25" s="135" t="s">
        <v>3885</v>
      </c>
      <c r="R25" s="135" t="s">
        <v>3885</v>
      </c>
    </row>
    <row r="26" spans="1:18">
      <c r="A26" s="80" t="s">
        <v>51</v>
      </c>
      <c r="B26" s="134" t="s">
        <v>3885</v>
      </c>
      <c r="C26" s="134" t="s">
        <v>3885</v>
      </c>
      <c r="D26" s="134" t="s">
        <v>3885</v>
      </c>
      <c r="E26" s="134" t="s">
        <v>3885</v>
      </c>
      <c r="F26" s="134" t="s">
        <v>3885</v>
      </c>
      <c r="G26" s="134" t="s">
        <v>3885</v>
      </c>
      <c r="H26" s="134" t="s">
        <v>3885</v>
      </c>
      <c r="I26" s="66">
        <v>1.6800000000452366</v>
      </c>
      <c r="J26" s="134" t="s">
        <v>3885</v>
      </c>
      <c r="K26" s="134" t="s">
        <v>3885</v>
      </c>
      <c r="L26" s="65">
        <v>5.8800000000845724E-2</v>
      </c>
      <c r="M26" s="134" t="s">
        <v>3885</v>
      </c>
      <c r="N26" s="134" t="s">
        <v>3885</v>
      </c>
      <c r="O26" s="64">
        <v>20.337459931000001</v>
      </c>
      <c r="P26" s="134" t="s">
        <v>3885</v>
      </c>
      <c r="Q26" s="65">
        <f t="shared" si="0"/>
        <v>2.5452950068411604E-3</v>
      </c>
      <c r="R26" s="65">
        <f>O26/'סכום נכסי הקרן'!$C$41</f>
        <v>3.2454284130226376E-7</v>
      </c>
    </row>
    <row r="27" spans="1:18">
      <c r="A27" s="81" t="s">
        <v>2106</v>
      </c>
      <c r="B27" s="58">
        <v>1090281</v>
      </c>
      <c r="C27" s="70" t="s">
        <v>27</v>
      </c>
      <c r="D27" s="58" t="s">
        <v>2107</v>
      </c>
      <c r="E27" s="70" t="s">
        <v>527</v>
      </c>
      <c r="F27" s="58" t="s">
        <v>305</v>
      </c>
      <c r="G27" s="58" t="s">
        <v>135</v>
      </c>
      <c r="H27" s="77">
        <v>38118</v>
      </c>
      <c r="I27" s="69">
        <v>1.6800000000452366</v>
      </c>
      <c r="J27" s="70" t="s">
        <v>136</v>
      </c>
      <c r="K27" s="71">
        <v>7.9699999999999993E-2</v>
      </c>
      <c r="L27" s="68">
        <v>5.8800000000845724E-2</v>
      </c>
      <c r="M27" s="67">
        <v>5207.8018490000004</v>
      </c>
      <c r="N27" s="69">
        <v>107.67</v>
      </c>
      <c r="O27" s="67">
        <v>20.337459931000001</v>
      </c>
      <c r="P27" s="68">
        <v>1.2878252727026789E-4</v>
      </c>
      <c r="Q27" s="68">
        <f t="shared" si="0"/>
        <v>2.5452950068411604E-3</v>
      </c>
      <c r="R27" s="68">
        <f>O27/'סכום נכסי הקרן'!$C$41</f>
        <v>3.2454284130226376E-7</v>
      </c>
    </row>
    <row r="28" spans="1:18">
      <c r="A28" s="152" t="s">
        <v>3885</v>
      </c>
      <c r="B28" s="135" t="s">
        <v>3885</v>
      </c>
      <c r="C28" s="135" t="s">
        <v>3885</v>
      </c>
      <c r="D28" s="135" t="s">
        <v>3885</v>
      </c>
      <c r="E28" s="135" t="s">
        <v>3885</v>
      </c>
      <c r="F28" s="135" t="s">
        <v>3885</v>
      </c>
      <c r="G28" s="135" t="s">
        <v>3885</v>
      </c>
      <c r="H28" s="135" t="s">
        <v>3885</v>
      </c>
      <c r="I28" s="135" t="s">
        <v>3885</v>
      </c>
      <c r="J28" s="135" t="s">
        <v>3885</v>
      </c>
      <c r="K28" s="135" t="s">
        <v>3885</v>
      </c>
      <c r="L28" s="135" t="s">
        <v>3885</v>
      </c>
      <c r="M28" s="135" t="s">
        <v>3885</v>
      </c>
      <c r="N28" s="135" t="s">
        <v>3885</v>
      </c>
      <c r="O28" s="135" t="s">
        <v>3885</v>
      </c>
      <c r="P28" s="135" t="s">
        <v>3885</v>
      </c>
      <c r="Q28" s="135" t="s">
        <v>3885</v>
      </c>
      <c r="R28" s="135" t="s">
        <v>3885</v>
      </c>
    </row>
    <row r="29" spans="1:18">
      <c r="A29" s="79" t="s">
        <v>193</v>
      </c>
      <c r="B29" s="135" t="s">
        <v>3885</v>
      </c>
      <c r="C29" s="135" t="s">
        <v>3885</v>
      </c>
      <c r="D29" s="135" t="s">
        <v>3885</v>
      </c>
      <c r="E29" s="135" t="s">
        <v>3885</v>
      </c>
      <c r="F29" s="135" t="s">
        <v>3885</v>
      </c>
      <c r="G29" s="135" t="s">
        <v>3885</v>
      </c>
      <c r="H29" s="135" t="s">
        <v>3885</v>
      </c>
      <c r="I29" s="69">
        <v>12.449956052111368</v>
      </c>
      <c r="J29" s="135" t="s">
        <v>3885</v>
      </c>
      <c r="K29" s="135" t="s">
        <v>3885</v>
      </c>
      <c r="L29" s="68">
        <v>5.6888452544433379E-2</v>
      </c>
      <c r="M29" s="135" t="s">
        <v>3885</v>
      </c>
      <c r="N29" s="135" t="s">
        <v>3885</v>
      </c>
      <c r="O29" s="67">
        <v>824.896343817</v>
      </c>
      <c r="P29" s="135" t="s">
        <v>3885</v>
      </c>
      <c r="Q29" s="68">
        <f t="shared" si="0"/>
        <v>0.10323828797708175</v>
      </c>
      <c r="R29" s="68">
        <f>O29/'סכום נכסי הקרן'!$C$41</f>
        <v>1.3163600769737552E-5</v>
      </c>
    </row>
    <row r="30" spans="1:18">
      <c r="A30" s="80" t="s">
        <v>73</v>
      </c>
      <c r="B30" s="134" t="s">
        <v>3885</v>
      </c>
      <c r="C30" s="134" t="s">
        <v>3885</v>
      </c>
      <c r="D30" s="134" t="s">
        <v>3885</v>
      </c>
      <c r="E30" s="134" t="s">
        <v>3885</v>
      </c>
      <c r="F30" s="134" t="s">
        <v>3885</v>
      </c>
      <c r="G30" s="134" t="s">
        <v>3885</v>
      </c>
      <c r="H30" s="134" t="s">
        <v>3885</v>
      </c>
      <c r="I30" s="66">
        <v>12.449956052111368</v>
      </c>
      <c r="J30" s="134" t="s">
        <v>3885</v>
      </c>
      <c r="K30" s="134" t="s">
        <v>3885</v>
      </c>
      <c r="L30" s="65">
        <v>5.6888452544433379E-2</v>
      </c>
      <c r="M30" s="134" t="s">
        <v>3885</v>
      </c>
      <c r="N30" s="134" t="s">
        <v>3885</v>
      </c>
      <c r="O30" s="64">
        <v>824.896343817</v>
      </c>
      <c r="P30" s="134" t="s">
        <v>3885</v>
      </c>
      <c r="Q30" s="65">
        <f t="shared" si="0"/>
        <v>0.10323828797708175</v>
      </c>
      <c r="R30" s="65">
        <f>O30/'סכום נכסי הקרן'!$C$41</f>
        <v>1.3163600769737552E-5</v>
      </c>
    </row>
    <row r="31" spans="1:18">
      <c r="A31" s="81" t="s">
        <v>2110</v>
      </c>
      <c r="B31" s="58" t="s">
        <v>2111</v>
      </c>
      <c r="C31" s="70" t="s">
        <v>27</v>
      </c>
      <c r="D31" s="135" t="s">
        <v>3885</v>
      </c>
      <c r="E31" s="70" t="s">
        <v>3597</v>
      </c>
      <c r="F31" s="58" t="s">
        <v>797</v>
      </c>
      <c r="G31" s="58" t="s">
        <v>2112</v>
      </c>
      <c r="H31" s="77">
        <v>42408</v>
      </c>
      <c r="I31" s="69">
        <v>10.1999999999918</v>
      </c>
      <c r="J31" s="70" t="s">
        <v>144</v>
      </c>
      <c r="K31" s="71">
        <v>3.9510000000000003E-2</v>
      </c>
      <c r="L31" s="68">
        <v>5.319999999994568E-2</v>
      </c>
      <c r="M31" s="67">
        <v>162860.46086299999</v>
      </c>
      <c r="N31" s="69">
        <v>87.48</v>
      </c>
      <c r="O31" s="67">
        <v>390.24048406599996</v>
      </c>
      <c r="P31" s="68">
        <v>4.1277835305552946E-4</v>
      </c>
      <c r="Q31" s="68">
        <f>IFERROR(O31/$O$9,0)</f>
        <v>4.8839784266590427E-2</v>
      </c>
      <c r="R31" s="68">
        <f>O31/'סכום נכסי הקרן'!$C$41</f>
        <v>6.2274126621339094E-6</v>
      </c>
    </row>
    <row r="32" spans="1:18">
      <c r="A32" s="81" t="s">
        <v>2108</v>
      </c>
      <c r="B32" s="58" t="s">
        <v>2109</v>
      </c>
      <c r="C32" s="70" t="s">
        <v>27</v>
      </c>
      <c r="D32" s="135" t="s">
        <v>3885</v>
      </c>
      <c r="E32" s="70" t="s">
        <v>3597</v>
      </c>
      <c r="F32" s="58" t="s">
        <v>903</v>
      </c>
      <c r="G32" s="58" t="s">
        <v>826</v>
      </c>
      <c r="H32" s="77">
        <v>42206</v>
      </c>
      <c r="I32" s="69">
        <v>14.470000000004669</v>
      </c>
      <c r="J32" s="70" t="s">
        <v>144</v>
      </c>
      <c r="K32" s="71">
        <v>4.555E-2</v>
      </c>
      <c r="L32" s="68">
        <v>6.0200000000022548E-2</v>
      </c>
      <c r="M32" s="67">
        <v>192229.731225</v>
      </c>
      <c r="N32" s="69">
        <v>82.55</v>
      </c>
      <c r="O32" s="67">
        <v>434.65585975100004</v>
      </c>
      <c r="P32" s="68">
        <v>1.1539853836618061E-3</v>
      </c>
      <c r="Q32" s="68">
        <f t="shared" si="0"/>
        <v>5.4398503710491312E-2</v>
      </c>
      <c r="R32" s="68">
        <f>O32/'סכום נכסי הקרן'!$C$41</f>
        <v>6.9361881076036439E-6</v>
      </c>
    </row>
    <row r="33" spans="1:18">
      <c r="A33" s="153" t="s">
        <v>3885</v>
      </c>
      <c r="B33" s="154" t="s">
        <v>3885</v>
      </c>
      <c r="C33" s="154" t="s">
        <v>3885</v>
      </c>
      <c r="D33" s="154" t="s">
        <v>3885</v>
      </c>
      <c r="E33" s="154" t="s">
        <v>3885</v>
      </c>
      <c r="F33" s="154" t="s">
        <v>3885</v>
      </c>
      <c r="G33" s="154" t="s">
        <v>3885</v>
      </c>
      <c r="H33" s="154" t="s">
        <v>3885</v>
      </c>
      <c r="I33" s="154" t="s">
        <v>3885</v>
      </c>
      <c r="J33" s="154" t="s">
        <v>3885</v>
      </c>
      <c r="K33" s="154" t="s">
        <v>3885</v>
      </c>
      <c r="L33" s="154" t="s">
        <v>3885</v>
      </c>
      <c r="M33" s="154" t="s">
        <v>3885</v>
      </c>
      <c r="N33" s="154" t="s">
        <v>3885</v>
      </c>
      <c r="O33" s="154" t="s">
        <v>3885</v>
      </c>
      <c r="P33" s="154" t="s">
        <v>3885</v>
      </c>
      <c r="Q33" s="154" t="s">
        <v>3885</v>
      </c>
      <c r="R33" s="154" t="s">
        <v>3885</v>
      </c>
    </row>
    <row r="34" spans="1:18">
      <c r="A34" s="135" t="s">
        <v>3885</v>
      </c>
      <c r="B34" s="135" t="s">
        <v>3885</v>
      </c>
      <c r="C34" s="135" t="s">
        <v>3885</v>
      </c>
      <c r="D34" s="135" t="s">
        <v>3885</v>
      </c>
      <c r="E34" s="135" t="s">
        <v>3885</v>
      </c>
      <c r="F34" s="135" t="s">
        <v>3885</v>
      </c>
      <c r="G34" s="135" t="s">
        <v>3885</v>
      </c>
      <c r="H34" s="135" t="s">
        <v>3885</v>
      </c>
      <c r="I34" s="135" t="s">
        <v>3885</v>
      </c>
      <c r="J34" s="135" t="s">
        <v>3885</v>
      </c>
      <c r="K34" s="135" t="s">
        <v>3885</v>
      </c>
      <c r="L34" s="135" t="s">
        <v>3885</v>
      </c>
      <c r="M34" s="135" t="s">
        <v>3885</v>
      </c>
      <c r="N34" s="135" t="s">
        <v>3885</v>
      </c>
      <c r="O34" s="135" t="s">
        <v>3885</v>
      </c>
      <c r="P34" s="135" t="s">
        <v>3885</v>
      </c>
      <c r="Q34" s="135" t="s">
        <v>3885</v>
      </c>
      <c r="R34" s="135" t="s">
        <v>3885</v>
      </c>
    </row>
    <row r="35" spans="1:18">
      <c r="A35" s="135" t="s">
        <v>3885</v>
      </c>
      <c r="B35" s="135" t="s">
        <v>3885</v>
      </c>
      <c r="C35" s="135" t="s">
        <v>3885</v>
      </c>
      <c r="D35" s="135" t="s">
        <v>3885</v>
      </c>
      <c r="E35" s="135" t="s">
        <v>3885</v>
      </c>
      <c r="F35" s="135" t="s">
        <v>3885</v>
      </c>
      <c r="G35" s="135" t="s">
        <v>3885</v>
      </c>
      <c r="H35" s="135" t="s">
        <v>3885</v>
      </c>
      <c r="I35" s="135" t="s">
        <v>3885</v>
      </c>
      <c r="J35" s="135" t="s">
        <v>3885</v>
      </c>
      <c r="K35" s="135" t="s">
        <v>3885</v>
      </c>
      <c r="L35" s="135" t="s">
        <v>3885</v>
      </c>
      <c r="M35" s="135" t="s">
        <v>3885</v>
      </c>
      <c r="N35" s="135" t="s">
        <v>3885</v>
      </c>
      <c r="O35" s="135" t="s">
        <v>3885</v>
      </c>
      <c r="P35" s="135" t="s">
        <v>3885</v>
      </c>
      <c r="Q35" s="135" t="s">
        <v>3885</v>
      </c>
      <c r="R35" s="135" t="s">
        <v>3885</v>
      </c>
    </row>
    <row r="36" spans="1:18">
      <c r="A36" s="101" t="s">
        <v>217</v>
      </c>
      <c r="B36" s="135" t="s">
        <v>3885</v>
      </c>
      <c r="C36" s="135" t="s">
        <v>3885</v>
      </c>
      <c r="D36" s="135" t="s">
        <v>3885</v>
      </c>
      <c r="E36" s="135" t="s">
        <v>3885</v>
      </c>
      <c r="F36" s="135" t="s">
        <v>3885</v>
      </c>
      <c r="G36" s="135" t="s">
        <v>3885</v>
      </c>
      <c r="H36" s="135" t="s">
        <v>3885</v>
      </c>
      <c r="I36" s="135" t="s">
        <v>3885</v>
      </c>
      <c r="J36" s="135" t="s">
        <v>3885</v>
      </c>
      <c r="K36" s="135" t="s">
        <v>3885</v>
      </c>
      <c r="L36" s="135" t="s">
        <v>3885</v>
      </c>
      <c r="M36" s="135" t="s">
        <v>3885</v>
      </c>
      <c r="N36" s="135" t="s">
        <v>3885</v>
      </c>
      <c r="O36" s="135" t="s">
        <v>3885</v>
      </c>
      <c r="P36" s="135" t="s">
        <v>3885</v>
      </c>
      <c r="Q36" s="135" t="s">
        <v>3885</v>
      </c>
      <c r="R36" s="135" t="s">
        <v>3885</v>
      </c>
    </row>
    <row r="37" spans="1:18">
      <c r="A37" s="101" t="s">
        <v>117</v>
      </c>
      <c r="B37" s="135" t="s">
        <v>3885</v>
      </c>
      <c r="C37" s="135" t="s">
        <v>3885</v>
      </c>
      <c r="D37" s="135" t="s">
        <v>3885</v>
      </c>
      <c r="E37" s="135" t="s">
        <v>3885</v>
      </c>
      <c r="F37" s="135" t="s">
        <v>3885</v>
      </c>
      <c r="G37" s="135" t="s">
        <v>3885</v>
      </c>
      <c r="H37" s="135" t="s">
        <v>3885</v>
      </c>
      <c r="I37" s="135" t="s">
        <v>3885</v>
      </c>
      <c r="J37" s="135" t="s">
        <v>3885</v>
      </c>
      <c r="K37" s="135" t="s">
        <v>3885</v>
      </c>
      <c r="L37" s="135" t="s">
        <v>3885</v>
      </c>
      <c r="M37" s="135" t="s">
        <v>3885</v>
      </c>
      <c r="N37" s="135" t="s">
        <v>3885</v>
      </c>
      <c r="O37" s="135" t="s">
        <v>3885</v>
      </c>
      <c r="P37" s="135" t="s">
        <v>3885</v>
      </c>
      <c r="Q37" s="135" t="s">
        <v>3885</v>
      </c>
      <c r="R37" s="135" t="s">
        <v>3885</v>
      </c>
    </row>
    <row r="38" spans="1:18">
      <c r="A38" s="101" t="s">
        <v>200</v>
      </c>
      <c r="B38" s="135" t="s">
        <v>3885</v>
      </c>
      <c r="C38" s="135" t="s">
        <v>3885</v>
      </c>
      <c r="D38" s="135" t="s">
        <v>3885</v>
      </c>
      <c r="E38" s="135" t="s">
        <v>3885</v>
      </c>
      <c r="F38" s="135" t="s">
        <v>3885</v>
      </c>
      <c r="G38" s="135" t="s">
        <v>3885</v>
      </c>
      <c r="H38" s="135" t="s">
        <v>3885</v>
      </c>
      <c r="I38" s="135" t="s">
        <v>3885</v>
      </c>
      <c r="J38" s="135" t="s">
        <v>3885</v>
      </c>
      <c r="K38" s="135" t="s">
        <v>3885</v>
      </c>
      <c r="L38" s="135" t="s">
        <v>3885</v>
      </c>
      <c r="M38" s="135" t="s">
        <v>3885</v>
      </c>
      <c r="N38" s="135" t="s">
        <v>3885</v>
      </c>
      <c r="O38" s="135" t="s">
        <v>3885</v>
      </c>
      <c r="P38" s="135" t="s">
        <v>3885</v>
      </c>
      <c r="Q38" s="135" t="s">
        <v>3885</v>
      </c>
      <c r="R38" s="135" t="s">
        <v>3885</v>
      </c>
    </row>
    <row r="39" spans="1:18">
      <c r="A39" s="101" t="s">
        <v>208</v>
      </c>
      <c r="B39" s="135" t="s">
        <v>3885</v>
      </c>
      <c r="C39" s="135" t="s">
        <v>3885</v>
      </c>
      <c r="D39" s="135" t="s">
        <v>3885</v>
      </c>
      <c r="E39" s="135" t="s">
        <v>3885</v>
      </c>
      <c r="F39" s="135" t="s">
        <v>3885</v>
      </c>
      <c r="G39" s="135" t="s">
        <v>3885</v>
      </c>
      <c r="H39" s="135" t="s">
        <v>3885</v>
      </c>
      <c r="I39" s="135" t="s">
        <v>3885</v>
      </c>
      <c r="J39" s="135" t="s">
        <v>3885</v>
      </c>
      <c r="K39" s="135" t="s">
        <v>3885</v>
      </c>
      <c r="L39" s="135" t="s">
        <v>3885</v>
      </c>
      <c r="M39" s="135" t="s">
        <v>3885</v>
      </c>
      <c r="N39" s="135" t="s">
        <v>3885</v>
      </c>
      <c r="O39" s="135" t="s">
        <v>3885</v>
      </c>
      <c r="P39" s="135" t="s">
        <v>3885</v>
      </c>
      <c r="Q39" s="135" t="s">
        <v>3885</v>
      </c>
      <c r="R39" s="135" t="s">
        <v>3885</v>
      </c>
    </row>
    <row r="40" spans="1:18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18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1:18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5" spans="1:18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1:18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18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1:18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</row>
    <row r="49" spans="1:18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 spans="1:18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 spans="1:18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1:18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</row>
    <row r="53" spans="1:18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</row>
    <row r="54" spans="1:18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</row>
    <row r="55" spans="1:18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</row>
    <row r="56" spans="1:18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</row>
    <row r="57" spans="1:18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1:18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1:18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1:18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1:18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1:18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</row>
    <row r="71" spans="1:18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1:18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 spans="1:18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</row>
    <row r="74" spans="1:18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</row>
    <row r="75" spans="1:18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</row>
    <row r="76" spans="1:18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</row>
    <row r="77" spans="1:18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</row>
    <row r="78" spans="1:18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</row>
    <row r="79" spans="1:18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</row>
    <row r="80" spans="1:18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</row>
    <row r="81" spans="1:18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</row>
    <row r="82" spans="1:18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</row>
    <row r="83" spans="1:18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</row>
    <row r="84" spans="1:18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</row>
    <row r="85" spans="1:18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</row>
    <row r="86" spans="1:18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</row>
    <row r="87" spans="1:18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</row>
    <row r="88" spans="1:18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</row>
    <row r="89" spans="1:18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</row>
    <row r="90" spans="1:18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</row>
    <row r="91" spans="1:18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</row>
    <row r="92" spans="1:18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</row>
    <row r="93" spans="1:18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 spans="1:18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</row>
    <row r="95" spans="1:18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1:18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97" spans="1:18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1:18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</row>
    <row r="99" spans="1:18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</row>
    <row r="100" spans="1:18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</row>
    <row r="101" spans="1:18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</row>
    <row r="102" spans="1:18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</row>
    <row r="103" spans="1:18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</row>
    <row r="104" spans="1:18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</row>
    <row r="105" spans="1:18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</row>
    <row r="106" spans="1:18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</row>
    <row r="107" spans="1:18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</row>
    <row r="108" spans="1:18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</row>
    <row r="109" spans="1:18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</row>
    <row r="110" spans="1:18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</row>
    <row r="111" spans="1:18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</row>
    <row r="112" spans="1:18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</row>
    <row r="113" spans="1:18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</row>
    <row r="114" spans="1:18" hidden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</row>
    <row r="115" spans="1:18" hidden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</row>
    <row r="116" spans="1:18" hidden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</row>
    <row r="117" spans="1:18" hidden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</row>
    <row r="118" spans="1:18" hidden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</row>
    <row r="119" spans="1:18" hidden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</row>
    <row r="120" spans="1:18" hidden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</row>
    <row r="121" spans="1:18" hidden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</row>
    <row r="122" spans="1:18" hidden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</row>
    <row r="123" spans="1:18" hidden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</row>
    <row r="124" spans="1:18" hidden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</row>
    <row r="125" spans="1:18" hidden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</row>
    <row r="126" spans="1:18" hidden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</row>
    <row r="127" spans="1:18" hidden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</row>
    <row r="128" spans="1:18" hidden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</row>
    <row r="129" spans="1:18" hidden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</row>
    <row r="130" spans="1:18" hidden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</row>
    <row r="131" spans="1:18" hidden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</row>
    <row r="132" spans="1:18" hidden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</row>
    <row r="133" spans="1:18" hidden="1">
      <c r="B133" s="1"/>
      <c r="C133" s="1"/>
      <c r="D133" s="1"/>
    </row>
    <row r="134" spans="1:18" hidden="1">
      <c r="B134" s="1"/>
      <c r="C134" s="1"/>
      <c r="D134" s="1"/>
    </row>
    <row r="135" spans="1:18" hidden="1">
      <c r="B135" s="1"/>
      <c r="C135" s="1"/>
      <c r="D135" s="1"/>
    </row>
    <row r="136" spans="1:18" hidden="1">
      <c r="B136" s="1"/>
      <c r="C136" s="1"/>
      <c r="D136" s="1"/>
    </row>
    <row r="137" spans="1:18" hidden="1">
      <c r="B137" s="1"/>
      <c r="C137" s="1"/>
      <c r="D137" s="1"/>
    </row>
    <row r="138" spans="1:18" hidden="1">
      <c r="B138" s="1"/>
      <c r="C138" s="1"/>
      <c r="D138" s="1"/>
    </row>
    <row r="139" spans="1:18" hidden="1">
      <c r="B139" s="1"/>
      <c r="C139" s="1"/>
      <c r="D139" s="1"/>
    </row>
    <row r="140" spans="1:18" hidden="1">
      <c r="B140" s="1"/>
      <c r="C140" s="1"/>
      <c r="D140" s="1"/>
    </row>
    <row r="141" spans="1:18" hidden="1">
      <c r="B141" s="1"/>
      <c r="C141" s="1"/>
      <c r="D141" s="1"/>
    </row>
    <row r="142" spans="1:18" hidden="1">
      <c r="B142" s="1"/>
      <c r="C142" s="1"/>
      <c r="D142" s="1"/>
    </row>
    <row r="143" spans="1:18" hidden="1">
      <c r="B143" s="1"/>
      <c r="C143" s="1"/>
      <c r="D143" s="1"/>
    </row>
    <row r="144" spans="1:18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35 A40:A132">
    <cfRule type="cellIs" dxfId="6" priority="1" operator="equal">
      <formula>"NR3"</formula>
    </cfRule>
  </conditionalFormatting>
  <dataValidations count="1">
    <dataValidation allowBlank="1" showInputMessage="1" showErrorMessage="1" sqref="A1:A4 A5:B1048576 C1:AY1048576 BA1:XFD1048576 AZ1:AZ9999 AZ10001:AZ1048576" xr:uid="{00000000-0002-0000-0E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51.5703125" style="2" bestFit="1" customWidth="1"/>
    <col min="2" max="2" width="48.42578125" style="2" bestFit="1" customWidth="1"/>
    <col min="3" max="3" width="13.5703125" style="2" customWidth="1"/>
    <col min="4" max="4" width="14.42578125" style="2" customWidth="1"/>
    <col min="5" max="5" width="44" style="1" bestFit="1" customWidth="1"/>
    <col min="6" max="6" width="12.28515625" style="1" bestFit="1" customWidth="1"/>
    <col min="7" max="7" width="14.5703125" style="1" customWidth="1"/>
    <col min="8" max="8" width="11.28515625" style="1" bestFit="1" customWidth="1"/>
    <col min="9" max="9" width="13.140625" style="1" bestFit="1" customWidth="1"/>
    <col min="10" max="10" width="23.7109375" style="1" customWidth="1"/>
    <col min="11" max="11" width="28" style="1" customWidth="1"/>
    <col min="12" max="12" width="26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6">
      <c r="A1" s="36" t="s">
        <v>150</v>
      </c>
      <c r="B1" s="36" t="s" vm="1">
        <v>225</v>
      </c>
    </row>
    <row r="2" spans="1:26">
      <c r="A2" s="36" t="s">
        <v>149</v>
      </c>
      <c r="B2" s="36" t="s">
        <v>226</v>
      </c>
    </row>
    <row r="3" spans="1:26">
      <c r="A3" s="36" t="s">
        <v>151</v>
      </c>
      <c r="B3" s="36" t="s">
        <v>227</v>
      </c>
    </row>
    <row r="4" spans="1:26">
      <c r="A4" s="36" t="s">
        <v>152</v>
      </c>
      <c r="B4" s="36">
        <v>2102</v>
      </c>
    </row>
    <row r="5" spans="1:26" ht="18.75">
      <c r="A5" s="166" t="s">
        <v>97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8"/>
    </row>
    <row r="6" spans="1:26" s="3" customFormat="1">
      <c r="A6" s="37" t="s">
        <v>121</v>
      </c>
      <c r="B6" s="38" t="s">
        <v>48</v>
      </c>
      <c r="C6" s="38" t="s">
        <v>123</v>
      </c>
      <c r="D6" s="38" t="s">
        <v>122</v>
      </c>
      <c r="E6" s="38" t="s">
        <v>70</v>
      </c>
      <c r="F6" s="38" t="s">
        <v>108</v>
      </c>
      <c r="G6" s="38" t="s">
        <v>202</v>
      </c>
      <c r="H6" s="38" t="s">
        <v>201</v>
      </c>
      <c r="I6" s="38" t="s">
        <v>116</v>
      </c>
      <c r="J6" s="38" t="s">
        <v>63</v>
      </c>
      <c r="K6" s="38" t="s">
        <v>153</v>
      </c>
      <c r="L6" s="40" t="s">
        <v>155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3" customFormat="1">
      <c r="A7" s="130" t="s">
        <v>3885</v>
      </c>
      <c r="B7" s="131" t="s">
        <v>3885</v>
      </c>
      <c r="C7" s="131" t="s">
        <v>3885</v>
      </c>
      <c r="D7" s="131" t="s">
        <v>3885</v>
      </c>
      <c r="E7" s="131" t="s">
        <v>3885</v>
      </c>
      <c r="F7" s="131" t="s">
        <v>3885</v>
      </c>
      <c r="G7" s="26" t="s">
        <v>209</v>
      </c>
      <c r="H7" s="131" t="s">
        <v>3885</v>
      </c>
      <c r="I7" s="26" t="s">
        <v>205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20.25">
      <c r="A8" s="132" t="s">
        <v>3885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20.25">
      <c r="A9" s="54" t="s">
        <v>29</v>
      </c>
      <c r="B9" s="133" t="s">
        <v>3885</v>
      </c>
      <c r="C9" s="133" t="s">
        <v>3885</v>
      </c>
      <c r="D9" s="133" t="s">
        <v>3885</v>
      </c>
      <c r="E9" s="133" t="s">
        <v>3885</v>
      </c>
      <c r="F9" s="133" t="s">
        <v>3885</v>
      </c>
      <c r="G9" s="133" t="s">
        <v>3885</v>
      </c>
      <c r="H9" s="133" t="s">
        <v>3885</v>
      </c>
      <c r="I9" s="62">
        <f>I10+I39</f>
        <v>1735103.2548355539</v>
      </c>
      <c r="J9" s="133" t="s">
        <v>3885</v>
      </c>
      <c r="K9" s="63">
        <f>IFERROR(I9/$I$9,0)</f>
        <v>1</v>
      </c>
      <c r="L9" s="63">
        <f>I9/'סכום נכסי הקרן'!$C$41</f>
        <v>2.7688577737222268E-2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74" t="s">
        <v>194</v>
      </c>
      <c r="B10" s="134" t="s">
        <v>3885</v>
      </c>
      <c r="C10" s="134" t="s">
        <v>3885</v>
      </c>
      <c r="D10" s="134" t="s">
        <v>3885</v>
      </c>
      <c r="E10" s="134" t="s">
        <v>3885</v>
      </c>
      <c r="F10" s="134" t="s">
        <v>3885</v>
      </c>
      <c r="G10" s="134" t="s">
        <v>3885</v>
      </c>
      <c r="H10" s="134" t="s">
        <v>3885</v>
      </c>
      <c r="I10" s="64">
        <f>SUM(I11:I37)</f>
        <v>261755.55974682703</v>
      </c>
      <c r="J10" s="134" t="s">
        <v>3885</v>
      </c>
      <c r="K10" s="65">
        <f>IFERROR(I10/$I$9,0)</f>
        <v>0.15085877973967329</v>
      </c>
      <c r="L10" s="65">
        <f>I10/'סכום נכסי הקרן'!$C$41</f>
        <v>4.1770650501644349E-3</v>
      </c>
    </row>
    <row r="11" spans="1:26">
      <c r="A11" s="61" t="s">
        <v>2113</v>
      </c>
      <c r="B11" s="58">
        <v>9114</v>
      </c>
      <c r="C11" s="70" t="s">
        <v>27</v>
      </c>
      <c r="D11" s="58" t="s">
        <v>2114</v>
      </c>
      <c r="E11" s="70" t="s">
        <v>1278</v>
      </c>
      <c r="F11" s="70" t="s">
        <v>136</v>
      </c>
      <c r="G11" s="67">
        <v>110481.45</v>
      </c>
      <c r="H11" s="67">
        <v>782.57029999999997</v>
      </c>
      <c r="I11" s="67">
        <v>3135.8861000000002</v>
      </c>
      <c r="J11" s="68">
        <v>1.3281651540633327E-2</v>
      </c>
      <c r="K11" s="68">
        <f>IFERROR(I11/$I$9,0)</f>
        <v>1.8073195881920046E-3</v>
      </c>
      <c r="L11" s="68">
        <f>I11/'סכום נכסי הקרן'!$C$41</f>
        <v>5.0042108913658853E-5</v>
      </c>
    </row>
    <row r="12" spans="1:26">
      <c r="A12" s="61" t="s">
        <v>2115</v>
      </c>
      <c r="B12" s="58">
        <v>8423</v>
      </c>
      <c r="C12" s="70" t="s">
        <v>27</v>
      </c>
      <c r="D12" s="58" t="s">
        <v>2116</v>
      </c>
      <c r="E12" s="70" t="s">
        <v>552</v>
      </c>
      <c r="F12" s="70" t="s">
        <v>136</v>
      </c>
      <c r="G12" s="67">
        <v>92364854.359999999</v>
      </c>
      <c r="H12" s="67">
        <v>0</v>
      </c>
      <c r="I12" s="67">
        <v>0</v>
      </c>
      <c r="J12" s="68">
        <v>1.8789460766163529E-2</v>
      </c>
      <c r="K12" s="109">
        <v>0</v>
      </c>
      <c r="L12" s="109">
        <v>0</v>
      </c>
    </row>
    <row r="13" spans="1:26">
      <c r="A13" s="61" t="s">
        <v>2117</v>
      </c>
      <c r="B13" s="58">
        <v>8113</v>
      </c>
      <c r="C13" s="70" t="s">
        <v>27</v>
      </c>
      <c r="D13" s="58" t="s">
        <v>2118</v>
      </c>
      <c r="E13" s="70" t="s">
        <v>159</v>
      </c>
      <c r="F13" s="70" t="s">
        <v>136</v>
      </c>
      <c r="G13" s="67">
        <v>1050930</v>
      </c>
      <c r="H13" s="67">
        <v>6.9478</v>
      </c>
      <c r="I13" s="67">
        <v>264.83087999999998</v>
      </c>
      <c r="J13" s="68">
        <v>1.2274862399450087E-2</v>
      </c>
      <c r="K13" s="68">
        <f t="shared" ref="K13:K27" si="0">IFERROR(I13/$I$9,0)</f>
        <v>1.5263119313616849E-4</v>
      </c>
      <c r="L13" s="68">
        <f>I13/'סכום נכסי הקרן'!$C$41</f>
        <v>4.2261406562757865E-6</v>
      </c>
    </row>
    <row r="14" spans="1:26">
      <c r="A14" s="61" t="s">
        <v>2119</v>
      </c>
      <c r="B14" s="58">
        <v>8460</v>
      </c>
      <c r="C14" s="70" t="s">
        <v>27</v>
      </c>
      <c r="D14" s="58" t="s">
        <v>2120</v>
      </c>
      <c r="E14" s="70" t="s">
        <v>1278</v>
      </c>
      <c r="F14" s="70" t="s">
        <v>136</v>
      </c>
      <c r="G14" s="67">
        <v>410074.69</v>
      </c>
      <c r="H14" s="67">
        <v>276.87139999999999</v>
      </c>
      <c r="I14" s="67">
        <v>4118.0215900000003</v>
      </c>
      <c r="J14" s="68">
        <v>3.5871514353589574E-2</v>
      </c>
      <c r="K14" s="68">
        <f t="shared" si="0"/>
        <v>2.3733582301361596E-3</v>
      </c>
      <c r="L14" s="68">
        <f>I14/'סכום נכסי הקרן'!$C$41</f>
        <v>6.5714913853401306E-5</v>
      </c>
    </row>
    <row r="15" spans="1:26">
      <c r="A15" s="61" t="s">
        <v>2121</v>
      </c>
      <c r="B15" s="58">
        <v>8525</v>
      </c>
      <c r="C15" s="70" t="s">
        <v>27</v>
      </c>
      <c r="D15" s="58" t="s">
        <v>2122</v>
      </c>
      <c r="E15" s="70" t="s">
        <v>1278</v>
      </c>
      <c r="F15" s="70" t="s">
        <v>136</v>
      </c>
      <c r="G15" s="67">
        <v>158528.29</v>
      </c>
      <c r="H15" s="67">
        <v>580.07950000000005</v>
      </c>
      <c r="I15" s="67">
        <v>3335.3533199999997</v>
      </c>
      <c r="J15" s="68">
        <v>1.5820250326861397E-2</v>
      </c>
      <c r="K15" s="68">
        <f t="shared" si="0"/>
        <v>1.9222794440069855E-3</v>
      </c>
      <c r="L15" s="68">
        <f>I15/'סכום נכסי הקרן'!$C$41</f>
        <v>5.3225183818051817E-5</v>
      </c>
    </row>
    <row r="16" spans="1:26">
      <c r="A16" s="61" t="s">
        <v>2123</v>
      </c>
      <c r="B16" s="58">
        <v>9326</v>
      </c>
      <c r="C16" s="70" t="s">
        <v>27</v>
      </c>
      <c r="D16" s="58" t="s">
        <v>2124</v>
      </c>
      <c r="E16" s="70" t="s">
        <v>1442</v>
      </c>
      <c r="F16" s="70" t="s">
        <v>136</v>
      </c>
      <c r="G16" s="67">
        <v>461167.17611200007</v>
      </c>
      <c r="H16" s="67">
        <v>100</v>
      </c>
      <c r="I16" s="67">
        <v>1672.6533477570001</v>
      </c>
      <c r="J16" s="68">
        <v>2.3058358805600002E-4</v>
      </c>
      <c r="K16" s="68">
        <f t="shared" si="0"/>
        <v>9.6400795923556003E-4</v>
      </c>
      <c r="L16" s="68">
        <f>I16/'סכום נכסי הקרן'!$C$41</f>
        <v>2.6692009318594796E-5</v>
      </c>
    </row>
    <row r="17" spans="1:12">
      <c r="A17" s="61" t="s">
        <v>2125</v>
      </c>
      <c r="B17" s="58">
        <v>8561</v>
      </c>
      <c r="C17" s="70" t="s">
        <v>27</v>
      </c>
      <c r="D17" s="58" t="s">
        <v>2126</v>
      </c>
      <c r="E17" s="70" t="s">
        <v>590</v>
      </c>
      <c r="F17" s="70" t="s">
        <v>137</v>
      </c>
      <c r="G17" s="67">
        <v>29182821.170000002</v>
      </c>
      <c r="H17" s="67">
        <v>101.422769</v>
      </c>
      <c r="I17" s="67">
        <v>29598.034350000002</v>
      </c>
      <c r="J17" s="68">
        <v>4.4960997911053437E-2</v>
      </c>
      <c r="K17" s="68">
        <f t="shared" si="0"/>
        <v>1.7058370599855273E-2</v>
      </c>
      <c r="L17" s="68">
        <f>I17/'סכום נכסי הקרן'!$C$41</f>
        <v>4.7232202042443949E-4</v>
      </c>
    </row>
    <row r="18" spans="1:12">
      <c r="A18" s="61" t="s">
        <v>2127</v>
      </c>
      <c r="B18" s="58">
        <v>9398</v>
      </c>
      <c r="C18" s="70" t="s">
        <v>27</v>
      </c>
      <c r="D18" s="58" t="s">
        <v>2128</v>
      </c>
      <c r="E18" s="70" t="s">
        <v>1442</v>
      </c>
      <c r="F18" s="70" t="s">
        <v>136</v>
      </c>
      <c r="G18" s="67">
        <v>461167.17611200007</v>
      </c>
      <c r="H18" s="67">
        <v>100</v>
      </c>
      <c r="I18" s="67">
        <v>1672.6533477570001</v>
      </c>
      <c r="J18" s="68">
        <v>2.3058358805600002E-4</v>
      </c>
      <c r="K18" s="68">
        <f t="shared" si="0"/>
        <v>9.6400795923556003E-4</v>
      </c>
      <c r="L18" s="68">
        <f>I18/'סכום נכסי הקרן'!$C$41</f>
        <v>2.6692009318594796E-5</v>
      </c>
    </row>
    <row r="19" spans="1:12">
      <c r="A19" s="61" t="s">
        <v>2129</v>
      </c>
      <c r="B19" s="58">
        <v>9113</v>
      </c>
      <c r="C19" s="70" t="s">
        <v>27</v>
      </c>
      <c r="D19" s="58" t="s">
        <v>2130</v>
      </c>
      <c r="E19" s="70" t="s">
        <v>3614</v>
      </c>
      <c r="F19" s="70" t="s">
        <v>137</v>
      </c>
      <c r="G19" s="67">
        <v>677279.10120799998</v>
      </c>
      <c r="H19" s="67">
        <v>2251.7957999999999</v>
      </c>
      <c r="I19" s="67">
        <v>15250.942356927</v>
      </c>
      <c r="J19" s="68">
        <v>2.7018135972093221E-2</v>
      </c>
      <c r="K19" s="68">
        <f t="shared" si="0"/>
        <v>8.7896454083779708E-3</v>
      </c>
      <c r="L19" s="68">
        <f>I19/'סכום נכסי הקרן'!$C$41</f>
        <v>2.4337278017249223E-4</v>
      </c>
    </row>
    <row r="20" spans="1:12">
      <c r="A20" s="61" t="s">
        <v>2131</v>
      </c>
      <c r="B20" s="58">
        <v>9266</v>
      </c>
      <c r="C20" s="70" t="s">
        <v>27</v>
      </c>
      <c r="D20" s="58" t="s">
        <v>2130</v>
      </c>
      <c r="E20" s="70" t="s">
        <v>3614</v>
      </c>
      <c r="F20" s="70" t="s">
        <v>137</v>
      </c>
      <c r="G20" s="67">
        <v>17253994.951811999</v>
      </c>
      <c r="H20" s="67">
        <v>94.647599999999997</v>
      </c>
      <c r="I20" s="67">
        <v>16330.492125930001</v>
      </c>
      <c r="J20" s="68">
        <v>3.2926839138299246E-2</v>
      </c>
      <c r="K20" s="68">
        <f t="shared" si="0"/>
        <v>9.4118272675811094E-3</v>
      </c>
      <c r="L20" s="68">
        <f>I20/'סכום נכסי הקרן'!$C$41</f>
        <v>2.6060011094772778E-4</v>
      </c>
    </row>
    <row r="21" spans="1:12">
      <c r="A21" s="61" t="s">
        <v>2132</v>
      </c>
      <c r="B21" s="58">
        <v>8652</v>
      </c>
      <c r="C21" s="70" t="s">
        <v>27</v>
      </c>
      <c r="D21" s="58" t="s">
        <v>2133</v>
      </c>
      <c r="E21" s="70" t="s">
        <v>1278</v>
      </c>
      <c r="F21" s="70" t="s">
        <v>136</v>
      </c>
      <c r="G21" s="67">
        <v>457892.7</v>
      </c>
      <c r="H21" s="67">
        <v>871.16980000000001</v>
      </c>
      <c r="I21" s="67">
        <v>14468.18613</v>
      </c>
      <c r="J21" s="68">
        <v>2.4563427475496769E-3</v>
      </c>
      <c r="K21" s="68">
        <f t="shared" si="0"/>
        <v>8.3385159296305023E-3</v>
      </c>
      <c r="L21" s="68">
        <f>I21/'סכום נכסי הקרן'!$C$41</f>
        <v>2.3088164653064036E-4</v>
      </c>
    </row>
    <row r="22" spans="1:12">
      <c r="A22" s="61" t="s">
        <v>2134</v>
      </c>
      <c r="B22" s="58">
        <v>9152</v>
      </c>
      <c r="C22" s="70" t="s">
        <v>27</v>
      </c>
      <c r="D22" s="58" t="s">
        <v>2135</v>
      </c>
      <c r="E22" s="70" t="s">
        <v>1442</v>
      </c>
      <c r="F22" s="70" t="s">
        <v>136</v>
      </c>
      <c r="G22" s="67">
        <v>461167.17611200007</v>
      </c>
      <c r="H22" s="67">
        <v>100</v>
      </c>
      <c r="I22" s="67">
        <v>1672.6533477570001</v>
      </c>
      <c r="J22" s="68">
        <v>2.3058358805600002E-4</v>
      </c>
      <c r="K22" s="68">
        <f t="shared" si="0"/>
        <v>9.6400795923556003E-4</v>
      </c>
      <c r="L22" s="68">
        <f>I22/'סכום נכסי הקרן'!$C$41</f>
        <v>2.6692009318594796E-5</v>
      </c>
    </row>
    <row r="23" spans="1:12">
      <c r="A23" s="61" t="s">
        <v>2136</v>
      </c>
      <c r="B23" s="58">
        <v>9262</v>
      </c>
      <c r="C23" s="70" t="s">
        <v>27</v>
      </c>
      <c r="D23" s="58" t="s">
        <v>2137</v>
      </c>
      <c r="E23" s="70" t="s">
        <v>1442</v>
      </c>
      <c r="F23" s="70" t="s">
        <v>136</v>
      </c>
      <c r="G23" s="67">
        <v>461167.17611200007</v>
      </c>
      <c r="H23" s="67">
        <v>100</v>
      </c>
      <c r="I23" s="67">
        <v>1672.6533477570001</v>
      </c>
      <c r="J23" s="68">
        <v>2.3058358805600002E-4</v>
      </c>
      <c r="K23" s="68">
        <f t="shared" si="0"/>
        <v>9.6400795923556003E-4</v>
      </c>
      <c r="L23" s="68">
        <f>I23/'סכום נכסי הקרן'!$C$41</f>
        <v>2.6692009318594796E-5</v>
      </c>
    </row>
    <row r="24" spans="1:12">
      <c r="A24" s="61" t="s">
        <v>2138</v>
      </c>
      <c r="B24" s="58">
        <v>8838</v>
      </c>
      <c r="C24" s="70" t="s">
        <v>27</v>
      </c>
      <c r="D24" s="58" t="s">
        <v>2139</v>
      </c>
      <c r="E24" s="70" t="s">
        <v>440</v>
      </c>
      <c r="F24" s="70" t="s">
        <v>136</v>
      </c>
      <c r="G24" s="67">
        <v>330510.03255100001</v>
      </c>
      <c r="H24" s="67">
        <v>1196.0574999999999</v>
      </c>
      <c r="I24" s="67">
        <v>14337.857558772999</v>
      </c>
      <c r="J24" s="68">
        <v>1.4005351999584073E-2</v>
      </c>
      <c r="K24" s="68">
        <f t="shared" si="0"/>
        <v>8.2634030676934454E-3</v>
      </c>
      <c r="L24" s="68">
        <f>I24/'סכום נכסי הקרן'!$C$41</f>
        <v>2.2880187821383094E-4</v>
      </c>
    </row>
    <row r="25" spans="1:12">
      <c r="A25" s="61" t="s">
        <v>2140</v>
      </c>
      <c r="B25" s="58" t="s">
        <v>2141</v>
      </c>
      <c r="C25" s="70" t="s">
        <v>27</v>
      </c>
      <c r="D25" s="58" t="s">
        <v>2142</v>
      </c>
      <c r="E25" s="70" t="s">
        <v>1124</v>
      </c>
      <c r="F25" s="70" t="s">
        <v>137</v>
      </c>
      <c r="G25" s="67">
        <v>7980215</v>
      </c>
      <c r="H25" s="67">
        <v>9.9999999999999995E-7</v>
      </c>
      <c r="I25" s="67">
        <v>7.980000000000001E-3</v>
      </c>
      <c r="J25" s="68">
        <v>1.3831308683435186E-2</v>
      </c>
      <c r="K25" s="68">
        <f t="shared" si="0"/>
        <v>4.5991499224962911E-9</v>
      </c>
      <c r="L25" s="68">
        <f>I25/'סכום נכסי הקרן'!$C$41</f>
        <v>1.2734392015417833E-10</v>
      </c>
    </row>
    <row r="26" spans="1:12">
      <c r="A26" s="61" t="s">
        <v>2143</v>
      </c>
      <c r="B26" s="58">
        <v>8726</v>
      </c>
      <c r="C26" s="70" t="s">
        <v>27</v>
      </c>
      <c r="D26" s="58" t="s">
        <v>2144</v>
      </c>
      <c r="E26" s="70" t="s">
        <v>3613</v>
      </c>
      <c r="F26" s="70" t="s">
        <v>136</v>
      </c>
      <c r="G26" s="67">
        <v>550026.91</v>
      </c>
      <c r="H26" s="67">
        <v>371.23939999999999</v>
      </c>
      <c r="I26" s="67">
        <v>7406.0315099999998</v>
      </c>
      <c r="J26" s="68">
        <v>1.8395646160241559E-4</v>
      </c>
      <c r="K26" s="68">
        <f t="shared" si="0"/>
        <v>4.2683520357420538E-3</v>
      </c>
      <c r="L26" s="68">
        <f>I26/'סכום נכסי הקרן'!$C$41</f>
        <v>1.1818459715147477E-4</v>
      </c>
    </row>
    <row r="27" spans="1:12">
      <c r="A27" s="61" t="s">
        <v>2145</v>
      </c>
      <c r="B27" s="58">
        <v>8631</v>
      </c>
      <c r="C27" s="70" t="s">
        <v>27</v>
      </c>
      <c r="D27" s="58" t="s">
        <v>2146</v>
      </c>
      <c r="E27" s="70" t="s">
        <v>1278</v>
      </c>
      <c r="F27" s="70" t="s">
        <v>136</v>
      </c>
      <c r="G27" s="67">
        <v>396559.84</v>
      </c>
      <c r="H27" s="67">
        <v>362.90620000000001</v>
      </c>
      <c r="I27" s="67">
        <v>5219.7616900000003</v>
      </c>
      <c r="J27" s="68">
        <v>7.7978660739569773E-3</v>
      </c>
      <c r="K27" s="68">
        <f t="shared" si="0"/>
        <v>3.0083291443624826E-3</v>
      </c>
      <c r="L27" s="68">
        <f>I27/'סכום נכסי הקרן'!$C$41</f>
        <v>8.3296355372831948E-5</v>
      </c>
    </row>
    <row r="28" spans="1:12">
      <c r="A28" s="61" t="s">
        <v>2147</v>
      </c>
      <c r="B28" s="58">
        <v>8603</v>
      </c>
      <c r="C28" s="70" t="s">
        <v>27</v>
      </c>
      <c r="D28" s="58" t="s">
        <v>2148</v>
      </c>
      <c r="E28" s="70" t="s">
        <v>1278</v>
      </c>
      <c r="F28" s="70" t="s">
        <v>136</v>
      </c>
      <c r="G28" s="67">
        <v>2462.81</v>
      </c>
      <c r="H28" s="67">
        <v>0</v>
      </c>
      <c r="I28" s="67">
        <v>0</v>
      </c>
      <c r="J28" s="68">
        <v>3.0686242419583197E-2</v>
      </c>
      <c r="K28" s="109">
        <v>0</v>
      </c>
      <c r="L28" s="109">
        <v>0</v>
      </c>
    </row>
    <row r="29" spans="1:12">
      <c r="A29" s="61" t="s">
        <v>2149</v>
      </c>
      <c r="B29" s="58">
        <v>9151</v>
      </c>
      <c r="C29" s="70" t="s">
        <v>27</v>
      </c>
      <c r="D29" s="58" t="s">
        <v>2150</v>
      </c>
      <c r="E29" s="70" t="s">
        <v>3611</v>
      </c>
      <c r="F29" s="70" t="s">
        <v>136</v>
      </c>
      <c r="G29" s="67">
        <v>1471652</v>
      </c>
      <c r="H29" s="67">
        <v>101.625</v>
      </c>
      <c r="I29" s="67">
        <v>5424.4191500000006</v>
      </c>
      <c r="J29" s="68">
        <v>1.8395649999999999E-4</v>
      </c>
      <c r="K29" s="68">
        <f>IFERROR(I29/$I$9,0)</f>
        <v>3.126280314951115E-3</v>
      </c>
      <c r="L29" s="68">
        <f>I29/'סכום נכסי הקרן'!$C$41</f>
        <v>8.6562255528871665E-5</v>
      </c>
    </row>
    <row r="30" spans="1:12">
      <c r="A30" s="61" t="s">
        <v>2151</v>
      </c>
      <c r="B30" s="58">
        <v>8824</v>
      </c>
      <c r="C30" s="70" t="s">
        <v>27</v>
      </c>
      <c r="D30" s="58" t="s">
        <v>2152</v>
      </c>
      <c r="E30" s="70" t="s">
        <v>1442</v>
      </c>
      <c r="F30" s="70" t="s">
        <v>137</v>
      </c>
      <c r="G30" s="67">
        <v>46121.627758000002</v>
      </c>
      <c r="H30" s="67">
        <v>3904.375</v>
      </c>
      <c r="I30" s="67">
        <v>1800.7613054670001</v>
      </c>
      <c r="J30" s="68">
        <v>5.5345947553621454E-2</v>
      </c>
      <c r="K30" s="68">
        <f>IFERROR(I30/$I$9,0)</f>
        <v>1.037841004821162E-3</v>
      </c>
      <c r="L30" s="68">
        <f>I30/'סכום נכסי הקרן'!$C$41</f>
        <v>2.8736341340867613E-5</v>
      </c>
    </row>
    <row r="31" spans="1:12">
      <c r="A31" s="61" t="s">
        <v>2153</v>
      </c>
      <c r="B31" s="58">
        <v>9068</v>
      </c>
      <c r="C31" s="70" t="s">
        <v>27</v>
      </c>
      <c r="D31" s="58" t="s">
        <v>2154</v>
      </c>
      <c r="E31" s="70" t="s">
        <v>641</v>
      </c>
      <c r="F31" s="70" t="s">
        <v>137</v>
      </c>
      <c r="G31" s="67">
        <v>38816093.539999999</v>
      </c>
      <c r="H31" s="67">
        <v>94.443299999999994</v>
      </c>
      <c r="I31" s="67">
        <v>36659.199670000002</v>
      </c>
      <c r="J31" s="68">
        <v>8.4827268359089769E-2</v>
      </c>
      <c r="K31" s="68">
        <f>IFERROR(I31/$I$9,0)</f>
        <v>2.1127964325946939E-2</v>
      </c>
      <c r="L31" s="68">
        <f>I31/'סכום נכסי הקרן'!$C$41</f>
        <v>5.8500328266824066E-4</v>
      </c>
    </row>
    <row r="32" spans="1:12">
      <c r="A32" s="61" t="s">
        <v>2155</v>
      </c>
      <c r="B32" s="58">
        <v>5992</v>
      </c>
      <c r="C32" s="70" t="s">
        <v>27</v>
      </c>
      <c r="D32" s="58" t="s">
        <v>2100</v>
      </c>
      <c r="E32" s="70" t="s">
        <v>527</v>
      </c>
      <c r="F32" s="70" t="s">
        <v>137</v>
      </c>
      <c r="G32" s="67">
        <v>126513</v>
      </c>
      <c r="H32" s="67">
        <v>9.9999999999999995E-7</v>
      </c>
      <c r="I32" s="67">
        <v>1.3000000000000002E-4</v>
      </c>
      <c r="J32" s="68">
        <v>4.6341758241758239E-3</v>
      </c>
      <c r="K32" s="109">
        <v>0</v>
      </c>
      <c r="L32" s="109">
        <v>0</v>
      </c>
    </row>
    <row r="33" spans="1:12">
      <c r="A33" s="61" t="s">
        <v>2156</v>
      </c>
      <c r="B33" s="58">
        <v>2007</v>
      </c>
      <c r="C33" s="70" t="s">
        <v>27</v>
      </c>
      <c r="D33" s="58" t="s">
        <v>2157</v>
      </c>
      <c r="E33" s="70" t="s">
        <v>321</v>
      </c>
      <c r="F33" s="70" t="s">
        <v>137</v>
      </c>
      <c r="G33" s="67">
        <v>546391.75</v>
      </c>
      <c r="H33" s="67">
        <v>777.17129999999997</v>
      </c>
      <c r="I33" s="67">
        <v>4246.3998700000002</v>
      </c>
      <c r="J33" s="68">
        <v>0.04</v>
      </c>
      <c r="K33" s="68">
        <f>IFERROR(I33/$I$9,0)</f>
        <v>2.4473470718043562E-3</v>
      </c>
      <c r="L33" s="68">
        <f>I33/'סכום נכסי הקרן'!$C$41</f>
        <v>6.77635596476182E-5</v>
      </c>
    </row>
    <row r="34" spans="1:12">
      <c r="A34" s="61" t="s">
        <v>2158</v>
      </c>
      <c r="B34" s="58">
        <v>8803</v>
      </c>
      <c r="C34" s="70" t="s">
        <v>27</v>
      </c>
      <c r="D34" s="58" t="s">
        <v>2159</v>
      </c>
      <c r="E34" s="70" t="s">
        <v>641</v>
      </c>
      <c r="F34" s="70" t="s">
        <v>138</v>
      </c>
      <c r="G34" s="67">
        <v>3220184</v>
      </c>
      <c r="H34" s="67">
        <v>135.25479999999999</v>
      </c>
      <c r="I34" s="67">
        <v>17472.33698</v>
      </c>
      <c r="J34" s="68">
        <v>0.21303008248319419</v>
      </c>
      <c r="K34" s="68">
        <f>IFERROR(I34/$I$9,0)</f>
        <v>1.0069911938270185E-2</v>
      </c>
      <c r="L34" s="68">
        <f>I34/'סכום נכסי הקרן'!$C$41</f>
        <v>2.7882153950977659E-4</v>
      </c>
    </row>
    <row r="35" spans="1:12">
      <c r="A35" s="61" t="s">
        <v>2160</v>
      </c>
      <c r="B35" s="58" t="s">
        <v>2161</v>
      </c>
      <c r="C35" s="70" t="s">
        <v>27</v>
      </c>
      <c r="D35" s="58" t="s">
        <v>2162</v>
      </c>
      <c r="E35" s="70" t="s">
        <v>321</v>
      </c>
      <c r="F35" s="70" t="s">
        <v>136</v>
      </c>
      <c r="G35" s="67">
        <v>2727145.12</v>
      </c>
      <c r="H35" s="67">
        <v>666.51610000000005</v>
      </c>
      <c r="I35" s="67">
        <v>65927.475930000001</v>
      </c>
      <c r="J35" s="68">
        <v>4.5913336568965415E-2</v>
      </c>
      <c r="K35" s="68">
        <f>IFERROR(I35/$I$9,0)</f>
        <v>3.7996283936570875E-2</v>
      </c>
      <c r="L35" s="68">
        <f>I35/'סכום נכסי הקרן'!$C$41</f>
        <v>1.0520630615033124E-3</v>
      </c>
    </row>
    <row r="36" spans="1:12">
      <c r="A36" s="61" t="s">
        <v>2163</v>
      </c>
      <c r="B36" s="58">
        <v>9527</v>
      </c>
      <c r="C36" s="70" t="s">
        <v>27</v>
      </c>
      <c r="D36" s="58" t="s">
        <v>2164</v>
      </c>
      <c r="E36" s="70" t="s">
        <v>641</v>
      </c>
      <c r="F36" s="70" t="s">
        <v>137</v>
      </c>
      <c r="G36" s="67">
        <v>6247088.4816570012</v>
      </c>
      <c r="H36" s="67">
        <v>100</v>
      </c>
      <c r="I36" s="67">
        <v>6247.0884816570015</v>
      </c>
      <c r="J36" s="68">
        <v>5.3703041325345861E-2</v>
      </c>
      <c r="K36" s="68">
        <f>IFERROR(I36/$I$9,0)</f>
        <v>3.600413096020084E-3</v>
      </c>
      <c r="L36" s="68">
        <f>I36/'סכום נכסי הקרן'!$C$41</f>
        <v>9.9690317895265195E-5</v>
      </c>
    </row>
    <row r="37" spans="1:12">
      <c r="A37" s="61" t="s">
        <v>2165</v>
      </c>
      <c r="B37" s="58">
        <v>9552</v>
      </c>
      <c r="C37" s="70" t="s">
        <v>27</v>
      </c>
      <c r="D37" s="58" t="s">
        <v>2164</v>
      </c>
      <c r="E37" s="70" t="s">
        <v>641</v>
      </c>
      <c r="F37" s="70" t="s">
        <v>137</v>
      </c>
      <c r="G37" s="67">
        <v>3821859.2470450001</v>
      </c>
      <c r="H37" s="67">
        <v>100</v>
      </c>
      <c r="I37" s="67">
        <v>3821.8592470450003</v>
      </c>
      <c r="J37" s="68">
        <v>1.0122762314142967E-2</v>
      </c>
      <c r="K37" s="68">
        <f>IFERROR(I37/$I$9,0)</f>
        <v>2.2026696315587402E-3</v>
      </c>
      <c r="L37" s="68">
        <f>I37/'סכום נכסי הקרן'!$C$41</f>
        <v>6.0988789322832904E-5</v>
      </c>
    </row>
    <row r="38" spans="1:12">
      <c r="A38" s="137" t="s">
        <v>3885</v>
      </c>
      <c r="B38" s="135" t="s">
        <v>3885</v>
      </c>
      <c r="C38" s="135" t="s">
        <v>3885</v>
      </c>
      <c r="D38" s="135" t="s">
        <v>3885</v>
      </c>
      <c r="E38" s="135" t="s">
        <v>3885</v>
      </c>
      <c r="F38" s="135" t="s">
        <v>3885</v>
      </c>
      <c r="G38" s="135" t="s">
        <v>3885</v>
      </c>
      <c r="H38" s="135" t="s">
        <v>3885</v>
      </c>
      <c r="I38" s="135" t="s">
        <v>3885</v>
      </c>
      <c r="J38" s="135" t="s">
        <v>3885</v>
      </c>
      <c r="K38" s="135" t="s">
        <v>3885</v>
      </c>
      <c r="L38" s="135" t="s">
        <v>3885</v>
      </c>
    </row>
    <row r="39" spans="1:12">
      <c r="A39" s="55" t="s">
        <v>193</v>
      </c>
      <c r="B39" s="134" t="s">
        <v>3885</v>
      </c>
      <c r="C39" s="134" t="s">
        <v>3885</v>
      </c>
      <c r="D39" s="134" t="s">
        <v>3885</v>
      </c>
      <c r="E39" s="134" t="s">
        <v>3885</v>
      </c>
      <c r="F39" s="134" t="s">
        <v>3885</v>
      </c>
      <c r="G39" s="134" t="s">
        <v>3885</v>
      </c>
      <c r="H39" s="134" t="s">
        <v>3885</v>
      </c>
      <c r="I39" s="64">
        <v>1473347.6950887269</v>
      </c>
      <c r="J39" s="134" t="s">
        <v>3885</v>
      </c>
      <c r="K39" s="65">
        <f t="shared" ref="K39:K44" si="1">IFERROR(I39/$I$9,0)</f>
        <v>0.84914122026032679</v>
      </c>
      <c r="L39" s="65">
        <f>I39/'סכום נכסי הקרן'!$C$41</f>
        <v>2.3511512687057833E-2</v>
      </c>
    </row>
    <row r="40" spans="1:12">
      <c r="A40" s="74" t="s">
        <v>68</v>
      </c>
      <c r="B40" s="134" t="s">
        <v>3885</v>
      </c>
      <c r="C40" s="134" t="s">
        <v>3885</v>
      </c>
      <c r="D40" s="134" t="s">
        <v>3885</v>
      </c>
      <c r="E40" s="134" t="s">
        <v>3885</v>
      </c>
      <c r="F40" s="134" t="s">
        <v>3885</v>
      </c>
      <c r="G40" s="134" t="s">
        <v>3885</v>
      </c>
      <c r="H40" s="134" t="s">
        <v>3885</v>
      </c>
      <c r="I40" s="64">
        <v>1473347.6950887269</v>
      </c>
      <c r="J40" s="134" t="s">
        <v>3885</v>
      </c>
      <c r="K40" s="65">
        <f t="shared" si="1"/>
        <v>0.84914122026032679</v>
      </c>
      <c r="L40" s="65">
        <f>I40/'סכום נכסי הקרן'!$C$41</f>
        <v>2.3511512687057833E-2</v>
      </c>
    </row>
    <row r="41" spans="1:12">
      <c r="A41" s="61" t="s">
        <v>2167</v>
      </c>
      <c r="B41" s="58">
        <v>3610</v>
      </c>
      <c r="C41" s="70" t="s">
        <v>27</v>
      </c>
      <c r="D41" s="135" t="s">
        <v>3885</v>
      </c>
      <c r="E41" s="70" t="s">
        <v>3599</v>
      </c>
      <c r="F41" s="70" t="s">
        <v>136</v>
      </c>
      <c r="G41" s="67">
        <v>640731</v>
      </c>
      <c r="H41" s="67">
        <v>412.65140000000002</v>
      </c>
      <c r="I41" s="67">
        <v>9589.7351899999994</v>
      </c>
      <c r="J41" s="68">
        <v>9.3797475949917775E-2</v>
      </c>
      <c r="K41" s="68">
        <f t="shared" si="1"/>
        <v>5.5268959719108335E-3</v>
      </c>
      <c r="L41" s="68">
        <f>I41/'סכום נכסי הקרן'!$C$41</f>
        <v>1.5303188876379371E-4</v>
      </c>
    </row>
    <row r="42" spans="1:12">
      <c r="A42" s="61" t="s">
        <v>2168</v>
      </c>
      <c r="B42" s="58" t="s">
        <v>2169</v>
      </c>
      <c r="C42" s="70" t="s">
        <v>27</v>
      </c>
      <c r="D42" s="135" t="s">
        <v>3885</v>
      </c>
      <c r="E42" s="70" t="s">
        <v>3599</v>
      </c>
      <c r="F42" s="70" t="s">
        <v>136</v>
      </c>
      <c r="G42" s="67">
        <v>6782.73</v>
      </c>
      <c r="H42" s="67">
        <v>136380.97640000001</v>
      </c>
      <c r="I42" s="67">
        <v>33551.037179999999</v>
      </c>
      <c r="J42" s="68">
        <v>8.0024970011563556E-2</v>
      </c>
      <c r="K42" s="68">
        <f t="shared" si="1"/>
        <v>1.9336622812790371E-2</v>
      </c>
      <c r="L42" s="68">
        <f>I42/'סכום נכסי הקרן'!$C$41</f>
        <v>5.3540358392729177E-4</v>
      </c>
    </row>
    <row r="43" spans="1:12">
      <c r="A43" s="61" t="s">
        <v>2170</v>
      </c>
      <c r="B43" s="58">
        <v>6824</v>
      </c>
      <c r="C43" s="70" t="s">
        <v>27</v>
      </c>
      <c r="D43" s="135" t="s">
        <v>3885</v>
      </c>
      <c r="E43" s="70" t="s">
        <v>3599</v>
      </c>
      <c r="F43" s="70" t="s">
        <v>136</v>
      </c>
      <c r="G43" s="67">
        <v>218987.15</v>
      </c>
      <c r="H43" s="67">
        <v>7789.0171</v>
      </c>
      <c r="I43" s="67">
        <v>61865.545180000001</v>
      </c>
      <c r="J43" s="68">
        <v>0.13302579488107966</v>
      </c>
      <c r="K43" s="68">
        <f t="shared" si="1"/>
        <v>3.5655252796965888E-2</v>
      </c>
      <c r="L43" s="68">
        <f>I43/'סכום נכסי הקרן'!$C$41</f>
        <v>9.8724323880910168E-4</v>
      </c>
    </row>
    <row r="44" spans="1:12">
      <c r="A44" s="61" t="s">
        <v>2171</v>
      </c>
      <c r="B44" s="58" t="s">
        <v>2172</v>
      </c>
      <c r="C44" s="70" t="s">
        <v>27</v>
      </c>
      <c r="D44" s="135" t="s">
        <v>3885</v>
      </c>
      <c r="E44" s="70" t="s">
        <v>3599</v>
      </c>
      <c r="F44" s="70" t="s">
        <v>136</v>
      </c>
      <c r="G44" s="67">
        <v>2659786.91</v>
      </c>
      <c r="H44" s="67">
        <v>166.0179</v>
      </c>
      <c r="I44" s="67">
        <v>16015.82504</v>
      </c>
      <c r="J44" s="68">
        <v>9.4247997316670704E-2</v>
      </c>
      <c r="K44" s="68">
        <f t="shared" si="1"/>
        <v>9.230473745793253E-3</v>
      </c>
      <c r="L44" s="68">
        <f>I44/'סכום נכסי הקרן'!$C$41</f>
        <v>2.5557868986178566E-4</v>
      </c>
    </row>
    <row r="45" spans="1:12">
      <c r="A45" s="61" t="s">
        <v>2173</v>
      </c>
      <c r="B45" s="58" t="s">
        <v>2174</v>
      </c>
      <c r="C45" s="70" t="s">
        <v>27</v>
      </c>
      <c r="D45" s="135" t="s">
        <v>3885</v>
      </c>
      <c r="E45" s="70" t="s">
        <v>3599</v>
      </c>
      <c r="F45" s="70" t="s">
        <v>136</v>
      </c>
      <c r="G45" s="67">
        <v>18452512.469999999</v>
      </c>
      <c r="H45" s="67">
        <v>0</v>
      </c>
      <c r="I45" s="67">
        <v>0</v>
      </c>
      <c r="J45" s="68">
        <v>0.15672562321750771</v>
      </c>
      <c r="K45" s="109">
        <v>0</v>
      </c>
      <c r="L45" s="109">
        <v>0</v>
      </c>
    </row>
    <row r="46" spans="1:12">
      <c r="A46" s="61" t="s">
        <v>2175</v>
      </c>
      <c r="B46" s="58">
        <v>6900</v>
      </c>
      <c r="C46" s="70" t="s">
        <v>27</v>
      </c>
      <c r="D46" s="135" t="s">
        <v>3885</v>
      </c>
      <c r="E46" s="70" t="s">
        <v>3599</v>
      </c>
      <c r="F46" s="70" t="s">
        <v>136</v>
      </c>
      <c r="G46" s="67">
        <v>449517.33</v>
      </c>
      <c r="H46" s="67">
        <v>7836.7280000000001</v>
      </c>
      <c r="I46" s="67">
        <v>127769.96335999999</v>
      </c>
      <c r="J46" s="68">
        <v>9.5602947778468186E-2</v>
      </c>
      <c r="K46" s="68">
        <f t="shared" ref="K46:K50" si="2">IFERROR(I46/$I$9,0)</f>
        <v>7.3638247754949607E-2</v>
      </c>
      <c r="L46" s="68">
        <f>I46/'סכום נכסי הקרן'!$C$41</f>
        <v>2.0389383473957555E-3</v>
      </c>
    </row>
    <row r="47" spans="1:12">
      <c r="A47" s="61" t="s">
        <v>2176</v>
      </c>
      <c r="B47" s="58" t="s">
        <v>2177</v>
      </c>
      <c r="C47" s="70" t="s">
        <v>27</v>
      </c>
      <c r="D47" s="135" t="s">
        <v>3885</v>
      </c>
      <c r="E47" s="70" t="s">
        <v>3599</v>
      </c>
      <c r="F47" s="70" t="s">
        <v>136</v>
      </c>
      <c r="G47" s="67">
        <v>4955.33</v>
      </c>
      <c r="H47" s="67">
        <v>0</v>
      </c>
      <c r="I47" s="67">
        <v>0</v>
      </c>
      <c r="J47" s="68">
        <v>9.5059991233194155E-2</v>
      </c>
      <c r="K47" s="109">
        <v>0</v>
      </c>
      <c r="L47" s="109">
        <v>0</v>
      </c>
    </row>
    <row r="48" spans="1:12">
      <c r="A48" s="61" t="s">
        <v>2178</v>
      </c>
      <c r="B48" s="58">
        <v>7019</v>
      </c>
      <c r="C48" s="70" t="s">
        <v>27</v>
      </c>
      <c r="D48" s="135" t="s">
        <v>3885</v>
      </c>
      <c r="E48" s="70" t="s">
        <v>3599</v>
      </c>
      <c r="F48" s="70" t="s">
        <v>136</v>
      </c>
      <c r="G48" s="67">
        <v>194782.14</v>
      </c>
      <c r="H48" s="67">
        <v>5442.9075000000003</v>
      </c>
      <c r="I48" s="67">
        <v>38452.771070000003</v>
      </c>
      <c r="J48" s="68">
        <v>0.13267956544275461</v>
      </c>
      <c r="K48" s="68">
        <f t="shared" si="2"/>
        <v>2.2161661539643877E-2</v>
      </c>
      <c r="L48" s="68">
        <f>I48/'סכום נכסי הקרן'!$C$41</f>
        <v>6.1362488832643835E-4</v>
      </c>
    </row>
    <row r="49" spans="1:12">
      <c r="A49" s="61" t="s">
        <v>2179</v>
      </c>
      <c r="B49" s="58" t="s">
        <v>2180</v>
      </c>
      <c r="C49" s="70" t="s">
        <v>27</v>
      </c>
      <c r="D49" s="135" t="s">
        <v>3885</v>
      </c>
      <c r="E49" s="70" t="s">
        <v>3599</v>
      </c>
      <c r="F49" s="70" t="s">
        <v>138</v>
      </c>
      <c r="G49" s="67">
        <v>19.399999999999999</v>
      </c>
      <c r="H49" s="67">
        <v>0</v>
      </c>
      <c r="I49" s="67">
        <v>0</v>
      </c>
      <c r="J49" s="68">
        <v>6.5486182584253538E-4</v>
      </c>
      <c r="K49" s="109">
        <v>0</v>
      </c>
      <c r="L49" s="109">
        <v>0</v>
      </c>
    </row>
    <row r="50" spans="1:12">
      <c r="A50" s="61" t="s">
        <v>3598</v>
      </c>
      <c r="B50" s="58">
        <v>4654</v>
      </c>
      <c r="C50" s="70" t="s">
        <v>27</v>
      </c>
      <c r="D50" s="135" t="s">
        <v>3885</v>
      </c>
      <c r="E50" s="70" t="s">
        <v>3599</v>
      </c>
      <c r="F50" s="70" t="s">
        <v>139</v>
      </c>
      <c r="G50" s="67">
        <v>2768309.5</v>
      </c>
      <c r="H50" s="67">
        <v>337.74180000000001</v>
      </c>
      <c r="I50" s="67">
        <v>43204.205849999998</v>
      </c>
      <c r="J50" s="68">
        <v>0.28025</v>
      </c>
      <c r="K50" s="68">
        <f t="shared" si="2"/>
        <v>2.4900077692549035E-2</v>
      </c>
      <c r="L50" s="68">
        <f>I50/'סכום נכסי הקרן'!$C$41</f>
        <v>6.8944773685301799E-4</v>
      </c>
    </row>
    <row r="51" spans="1:12">
      <c r="A51" s="61" t="s">
        <v>2181</v>
      </c>
      <c r="B51" s="58" t="s">
        <v>2182</v>
      </c>
      <c r="C51" s="70" t="s">
        <v>27</v>
      </c>
      <c r="D51" s="135" t="s">
        <v>3885</v>
      </c>
      <c r="E51" s="70" t="s">
        <v>3599</v>
      </c>
      <c r="F51" s="70" t="s">
        <v>136</v>
      </c>
      <c r="G51" s="67">
        <v>403.96</v>
      </c>
      <c r="H51" s="67">
        <v>0</v>
      </c>
      <c r="I51" s="67">
        <v>0</v>
      </c>
      <c r="J51" s="68">
        <v>7.6315673636577113E-3</v>
      </c>
      <c r="K51" s="109">
        <v>0</v>
      </c>
      <c r="L51" s="109">
        <v>0</v>
      </c>
    </row>
    <row r="52" spans="1:12">
      <c r="A52" s="61" t="s">
        <v>2183</v>
      </c>
      <c r="B52" s="58" t="s">
        <v>2184</v>
      </c>
      <c r="C52" s="70" t="s">
        <v>27</v>
      </c>
      <c r="D52" s="135" t="s">
        <v>3885</v>
      </c>
      <c r="E52" s="70" t="s">
        <v>3599</v>
      </c>
      <c r="F52" s="70" t="s">
        <v>138</v>
      </c>
      <c r="G52" s="67">
        <v>3355.13</v>
      </c>
      <c r="H52" s="67">
        <v>0</v>
      </c>
      <c r="I52" s="67">
        <v>0</v>
      </c>
      <c r="J52" s="68">
        <v>9.8000058418039493E-2</v>
      </c>
      <c r="K52" s="109">
        <v>0</v>
      </c>
      <c r="L52" s="109">
        <v>0</v>
      </c>
    </row>
    <row r="53" spans="1:12">
      <c r="A53" s="61" t="s">
        <v>2185</v>
      </c>
      <c r="B53" s="58">
        <v>5771</v>
      </c>
      <c r="C53" s="70" t="s">
        <v>27</v>
      </c>
      <c r="D53" s="135" t="s">
        <v>3885</v>
      </c>
      <c r="E53" s="70" t="s">
        <v>3599</v>
      </c>
      <c r="F53" s="70" t="s">
        <v>138</v>
      </c>
      <c r="G53" s="67">
        <v>16559938.439999999</v>
      </c>
      <c r="H53" s="67">
        <v>92.161299999999997</v>
      </c>
      <c r="I53" s="67">
        <v>61224.455710000002</v>
      </c>
      <c r="J53" s="68">
        <v>0.15933798811758362</v>
      </c>
      <c r="K53" s="68">
        <f t="shared" ref="K53:K62" si="3">IFERROR(I53/$I$9,0)</f>
        <v>3.5285770768612043E-2</v>
      </c>
      <c r="L53" s="68">
        <f>I53/'סכום נכסי הקרן'!$C$41</f>
        <v>9.7701280694451964E-4</v>
      </c>
    </row>
    <row r="54" spans="1:12">
      <c r="A54" s="61" t="s">
        <v>2186</v>
      </c>
      <c r="B54" s="58" t="s">
        <v>2187</v>
      </c>
      <c r="C54" s="70" t="s">
        <v>27</v>
      </c>
      <c r="D54" s="135" t="s">
        <v>3885</v>
      </c>
      <c r="E54" s="70" t="s">
        <v>3599</v>
      </c>
      <c r="F54" s="70" t="s">
        <v>136</v>
      </c>
      <c r="G54" s="67">
        <v>358646</v>
      </c>
      <c r="H54" s="67">
        <v>542.71450000000004</v>
      </c>
      <c r="I54" s="67">
        <v>7059.6793099999995</v>
      </c>
      <c r="J54" s="68">
        <v>9.9791864653866011E-2</v>
      </c>
      <c r="K54" s="68">
        <f t="shared" si="3"/>
        <v>4.0687372871472637E-3</v>
      </c>
      <c r="L54" s="68">
        <f>I54/'סכום נכסי הקרן'!$C$41</f>
        <v>1.1265754866751186E-4</v>
      </c>
    </row>
    <row r="55" spans="1:12">
      <c r="A55" s="61" t="s">
        <v>2188</v>
      </c>
      <c r="B55" s="58">
        <v>7983</v>
      </c>
      <c r="C55" s="70" t="s">
        <v>27</v>
      </c>
      <c r="D55" s="135" t="s">
        <v>3885</v>
      </c>
      <c r="E55" s="70" t="s">
        <v>819</v>
      </c>
      <c r="F55" s="70" t="s">
        <v>136</v>
      </c>
      <c r="G55" s="67">
        <v>174327.28</v>
      </c>
      <c r="H55" s="67">
        <v>2257.4877000000001</v>
      </c>
      <c r="I55" s="67">
        <v>14273.75749</v>
      </c>
      <c r="J55" s="68">
        <v>8.6359881749490836E-5</v>
      </c>
      <c r="K55" s="68">
        <f t="shared" si="3"/>
        <v>8.2264599816872629E-3</v>
      </c>
      <c r="L55" s="68">
        <f>I55/'סכום נכסי הקרן'!$C$41</f>
        <v>2.2777897670509583E-4</v>
      </c>
    </row>
    <row r="56" spans="1:12">
      <c r="A56" s="61" t="s">
        <v>2189</v>
      </c>
      <c r="B56" s="58">
        <v>9035</v>
      </c>
      <c r="C56" s="70" t="s">
        <v>27</v>
      </c>
      <c r="D56" s="135" t="s">
        <v>3885</v>
      </c>
      <c r="E56" s="70" t="s">
        <v>3606</v>
      </c>
      <c r="F56" s="70" t="s">
        <v>138</v>
      </c>
      <c r="G56" s="67">
        <v>2806686</v>
      </c>
      <c r="H56" s="67">
        <v>170.38409999999999</v>
      </c>
      <c r="I56" s="67">
        <v>19184.05963</v>
      </c>
      <c r="J56" s="68">
        <v>3.8280162563566623E-2</v>
      </c>
      <c r="K56" s="68">
        <f t="shared" si="3"/>
        <v>1.1056436887278035E-2</v>
      </c>
      <c r="L56" s="68">
        <f>I56/'סכום נכסי הקרן'!$C$41</f>
        <v>3.0613701225008967E-4</v>
      </c>
    </row>
    <row r="57" spans="1:12">
      <c r="A57" s="61" t="s">
        <v>2190</v>
      </c>
      <c r="B57" s="58">
        <v>8459</v>
      </c>
      <c r="C57" s="70" t="s">
        <v>27</v>
      </c>
      <c r="D57" s="135" t="s">
        <v>3885</v>
      </c>
      <c r="E57" s="70" t="s">
        <v>3606</v>
      </c>
      <c r="F57" s="70" t="s">
        <v>136</v>
      </c>
      <c r="G57" s="67">
        <v>16790366.739999998</v>
      </c>
      <c r="H57" s="67">
        <v>218.5812</v>
      </c>
      <c r="I57" s="67">
        <v>133113.02215999999</v>
      </c>
      <c r="J57" s="68">
        <v>3.5969462722562871E-2</v>
      </c>
      <c r="K57" s="68">
        <f t="shared" si="3"/>
        <v>7.6717637287018928E-2</v>
      </c>
      <c r="L57" s="68">
        <f>I57/'סכום נכסי הקרן'!$C$41</f>
        <v>2.1242022638376453E-3</v>
      </c>
    </row>
    <row r="58" spans="1:12">
      <c r="A58" s="61" t="s">
        <v>2191</v>
      </c>
      <c r="B58" s="58">
        <v>7021</v>
      </c>
      <c r="C58" s="70" t="s">
        <v>27</v>
      </c>
      <c r="D58" s="135" t="s">
        <v>3885</v>
      </c>
      <c r="E58" s="70" t="s">
        <v>3599</v>
      </c>
      <c r="F58" s="70" t="s">
        <v>136</v>
      </c>
      <c r="G58" s="67">
        <v>390000</v>
      </c>
      <c r="H58" s="67">
        <v>1E-4</v>
      </c>
      <c r="I58" s="67">
        <v>1.41E-3</v>
      </c>
      <c r="J58" s="68">
        <v>1.9700000004697692E-2</v>
      </c>
      <c r="K58" s="68">
        <f t="shared" si="3"/>
        <v>8.1263175322302887E-10</v>
      </c>
      <c r="L58" s="68">
        <f>I58/'סכום נכסי הקרן'!$C$41</f>
        <v>2.2500617470851054E-11</v>
      </c>
    </row>
    <row r="59" spans="1:12">
      <c r="A59" s="61" t="s">
        <v>2192</v>
      </c>
      <c r="B59" s="58">
        <v>8613</v>
      </c>
      <c r="C59" s="70" t="s">
        <v>27</v>
      </c>
      <c r="D59" s="135" t="s">
        <v>3885</v>
      </c>
      <c r="E59" s="70" t="s">
        <v>3611</v>
      </c>
      <c r="F59" s="70" t="s">
        <v>136</v>
      </c>
      <c r="G59" s="67">
        <v>85015.81</v>
      </c>
      <c r="H59" s="67">
        <v>1803.2430999999999</v>
      </c>
      <c r="I59" s="67">
        <v>5560.3423600000006</v>
      </c>
      <c r="J59" s="68">
        <v>7.6077470501352603E-3</v>
      </c>
      <c r="K59" s="68">
        <f t="shared" si="3"/>
        <v>3.2046175606574995E-3</v>
      </c>
      <c r="L59" s="68">
        <f>I59/'סכום נכסי הקרן'!$C$41</f>
        <v>8.8731302446332764E-5</v>
      </c>
    </row>
    <row r="60" spans="1:12">
      <c r="A60" s="61" t="s">
        <v>2193</v>
      </c>
      <c r="B60" s="58">
        <v>8564</v>
      </c>
      <c r="C60" s="70" t="s">
        <v>27</v>
      </c>
      <c r="D60" s="135" t="s">
        <v>3885</v>
      </c>
      <c r="E60" s="70" t="s">
        <v>3594</v>
      </c>
      <c r="F60" s="70" t="s">
        <v>136</v>
      </c>
      <c r="G60" s="67">
        <v>19976.28</v>
      </c>
      <c r="H60" s="67">
        <v>17429.450400000002</v>
      </c>
      <c r="I60" s="67">
        <v>12628.32833</v>
      </c>
      <c r="J60" s="68">
        <v>3.1410396701240079E-3</v>
      </c>
      <c r="K60" s="68">
        <f t="shared" si="3"/>
        <v>7.2781422631801023E-3</v>
      </c>
      <c r="L60" s="68">
        <f>I60/'סכום נכסי הקרן'!$C$41</f>
        <v>2.0152140783662506E-4</v>
      </c>
    </row>
    <row r="61" spans="1:12">
      <c r="A61" s="61" t="s">
        <v>2194</v>
      </c>
      <c r="B61" s="58">
        <v>8568</v>
      </c>
      <c r="C61" s="70" t="s">
        <v>27</v>
      </c>
      <c r="D61" s="135" t="s">
        <v>3885</v>
      </c>
      <c r="E61" s="70" t="s">
        <v>3606</v>
      </c>
      <c r="F61" s="70" t="s">
        <v>136</v>
      </c>
      <c r="G61" s="67">
        <v>16167149.210000001</v>
      </c>
      <c r="H61" s="67">
        <v>96.480900000000005</v>
      </c>
      <c r="I61" s="67">
        <v>56574.711520000004</v>
      </c>
      <c r="J61" s="68">
        <v>6.7442752051348337E-2</v>
      </c>
      <c r="K61" s="68">
        <f t="shared" si="3"/>
        <v>3.2605962418854391E-2</v>
      </c>
      <c r="L61" s="68">
        <f>I61/'סכום נכסי הקרן'!$C$41</f>
        <v>9.0281272513139754E-4</v>
      </c>
    </row>
    <row r="62" spans="1:12">
      <c r="A62" s="61" t="s">
        <v>2195</v>
      </c>
      <c r="B62" s="58">
        <v>8932</v>
      </c>
      <c r="C62" s="70" t="s">
        <v>27</v>
      </c>
      <c r="D62" s="135" t="s">
        <v>3885</v>
      </c>
      <c r="E62" s="70" t="s">
        <v>3606</v>
      </c>
      <c r="F62" s="70" t="s">
        <v>136</v>
      </c>
      <c r="G62" s="67">
        <v>1639996.01</v>
      </c>
      <c r="H62" s="67">
        <v>100</v>
      </c>
      <c r="I62" s="67">
        <v>5948.2655300000006</v>
      </c>
      <c r="J62" s="68">
        <v>4.0465658883331077E-2</v>
      </c>
      <c r="K62" s="68">
        <f t="shared" si="3"/>
        <v>3.4281910966524891E-3</v>
      </c>
      <c r="L62" s="68">
        <f>I62/'סכום נכסי הקרן'!$C$41</f>
        <v>9.4921735677715695E-5</v>
      </c>
    </row>
    <row r="63" spans="1:12">
      <c r="A63" s="61" t="s">
        <v>2196</v>
      </c>
      <c r="B63" s="58">
        <v>9889</v>
      </c>
      <c r="C63" s="70" t="s">
        <v>27</v>
      </c>
      <c r="D63" s="135" t="s">
        <v>3885</v>
      </c>
      <c r="E63" s="70" t="s">
        <v>3599</v>
      </c>
      <c r="F63" s="70" t="s">
        <v>136</v>
      </c>
      <c r="G63" s="67">
        <v>200</v>
      </c>
      <c r="H63" s="67">
        <v>0</v>
      </c>
      <c r="I63" s="67">
        <v>0</v>
      </c>
      <c r="J63" s="68">
        <v>0.2</v>
      </c>
      <c r="K63" s="109">
        <v>0</v>
      </c>
      <c r="L63" s="109">
        <v>0</v>
      </c>
    </row>
    <row r="64" spans="1:12">
      <c r="A64" s="61" t="s">
        <v>2197</v>
      </c>
      <c r="B64" s="58">
        <v>8783</v>
      </c>
      <c r="C64" s="70" t="s">
        <v>27</v>
      </c>
      <c r="D64" s="135" t="s">
        <v>3885</v>
      </c>
      <c r="E64" s="70" t="s">
        <v>3599</v>
      </c>
      <c r="F64" s="70" t="s">
        <v>136</v>
      </c>
      <c r="G64" s="67">
        <v>19110307.460000001</v>
      </c>
      <c r="H64" s="67">
        <v>85.438999999999993</v>
      </c>
      <c r="I64" s="67">
        <v>59220.406820000004</v>
      </c>
      <c r="J64" s="68">
        <v>6.5382100013341105E-2</v>
      </c>
      <c r="K64" s="68">
        <f t="shared" ref="K64:K70" si="4">IFERROR(I64/$I$9,0)</f>
        <v>3.413076809979973E-2</v>
      </c>
      <c r="L64" s="68">
        <f>I64/'סכום נכסי הקרן'!$C$41</f>
        <v>9.4503242576241073E-4</v>
      </c>
    </row>
    <row r="65" spans="1:12">
      <c r="A65" s="61" t="s">
        <v>2198</v>
      </c>
      <c r="B65" s="58" t="s">
        <v>2199</v>
      </c>
      <c r="C65" s="70" t="s">
        <v>27</v>
      </c>
      <c r="D65" s="135" t="s">
        <v>3885</v>
      </c>
      <c r="E65" s="70" t="s">
        <v>3599</v>
      </c>
      <c r="F65" s="70" t="s">
        <v>136</v>
      </c>
      <c r="G65" s="67">
        <v>2096048</v>
      </c>
      <c r="H65" s="67">
        <v>390.4735</v>
      </c>
      <c r="I65" s="67">
        <v>29685.224989999999</v>
      </c>
      <c r="J65" s="68">
        <v>4.7661225375800892E-2</v>
      </c>
      <c r="K65" s="68">
        <f t="shared" si="4"/>
        <v>1.7108621580456573E-2</v>
      </c>
      <c r="L65" s="68">
        <f>I65/'סכום נכסי הקרן'!$C$41</f>
        <v>4.7371339860719029E-4</v>
      </c>
    </row>
    <row r="66" spans="1:12">
      <c r="A66" s="61" t="s">
        <v>2200</v>
      </c>
      <c r="B66" s="58">
        <v>9116</v>
      </c>
      <c r="C66" s="70" t="s">
        <v>27</v>
      </c>
      <c r="D66" s="135" t="s">
        <v>3885</v>
      </c>
      <c r="E66" s="70" t="s">
        <v>3606</v>
      </c>
      <c r="F66" s="70" t="s">
        <v>138</v>
      </c>
      <c r="G66" s="67">
        <v>5476488.018526</v>
      </c>
      <c r="H66" s="67">
        <v>90.532200000000003</v>
      </c>
      <c r="I66" s="67">
        <v>19889.452972236999</v>
      </c>
      <c r="J66" s="68">
        <v>7.3018958528485306E-2</v>
      </c>
      <c r="K66" s="68">
        <f t="shared" si="4"/>
        <v>1.146297946062123E-2</v>
      </c>
      <c r="L66" s="68">
        <f>I66/'סכום נכסי הקרן'!$C$41</f>
        <v>3.1739359789559308E-4</v>
      </c>
    </row>
    <row r="67" spans="1:12">
      <c r="A67" s="61" t="s">
        <v>2201</v>
      </c>
      <c r="B67" s="58">
        <v>9291</v>
      </c>
      <c r="C67" s="70" t="s">
        <v>27</v>
      </c>
      <c r="D67" s="135" t="s">
        <v>3885</v>
      </c>
      <c r="E67" s="70" t="s">
        <v>3606</v>
      </c>
      <c r="F67" s="70" t="s">
        <v>138</v>
      </c>
      <c r="G67" s="67">
        <v>1993346.8988920001</v>
      </c>
      <c r="H67" s="67">
        <v>65.203800000000001</v>
      </c>
      <c r="I67" s="67">
        <v>5214.028649547</v>
      </c>
      <c r="J67" s="68">
        <v>7.3103487080559443E-2</v>
      </c>
      <c r="K67" s="68">
        <f t="shared" si="4"/>
        <v>3.0050249949194895E-3</v>
      </c>
      <c r="L67" s="68">
        <f>I67/'סכום נכסי הקרן'!$C$41</f>
        <v>8.3204868174124223E-5</v>
      </c>
    </row>
    <row r="68" spans="1:12">
      <c r="A68" s="61" t="s">
        <v>2202</v>
      </c>
      <c r="B68" s="58">
        <v>9300</v>
      </c>
      <c r="C68" s="70" t="s">
        <v>27</v>
      </c>
      <c r="D68" s="135" t="s">
        <v>3885</v>
      </c>
      <c r="E68" s="70" t="s">
        <v>3606</v>
      </c>
      <c r="F68" s="70" t="s">
        <v>138</v>
      </c>
      <c r="G68" s="67">
        <v>938458.80584000004</v>
      </c>
      <c r="H68" s="67">
        <v>107.37439999999999</v>
      </c>
      <c r="I68" s="67">
        <v>4042.3469586339997</v>
      </c>
      <c r="J68" s="68">
        <v>7.3019135743706221E-2</v>
      </c>
      <c r="K68" s="68">
        <f t="shared" si="4"/>
        <v>2.3297443234968269E-3</v>
      </c>
      <c r="L68" s="68">
        <f>I68/'סכום נכסי הקרן'!$C$41</f>
        <v>6.4507306808994183E-5</v>
      </c>
    </row>
    <row r="69" spans="1:12">
      <c r="A69" s="61" t="s">
        <v>2203</v>
      </c>
      <c r="B69" s="58">
        <v>7022</v>
      </c>
      <c r="C69" s="70" t="s">
        <v>27</v>
      </c>
      <c r="D69" s="135" t="s">
        <v>3885</v>
      </c>
      <c r="E69" s="70" t="s">
        <v>3599</v>
      </c>
      <c r="F69" s="70" t="s">
        <v>136</v>
      </c>
      <c r="G69" s="67">
        <v>664500</v>
      </c>
      <c r="H69" s="67">
        <v>1E-4</v>
      </c>
      <c r="I69" s="67">
        <v>2.3900000000000002E-3</v>
      </c>
      <c r="J69" s="68">
        <v>2.0136363636363636E-2</v>
      </c>
      <c r="K69" s="68">
        <f t="shared" si="4"/>
        <v>1.3774396384418717E-9</v>
      </c>
      <c r="L69" s="68">
        <f>I69/'סכום נכסי הקרן'!$C$41</f>
        <v>3.8139344507329095E-11</v>
      </c>
    </row>
    <row r="70" spans="1:12">
      <c r="A70" s="61" t="s">
        <v>2204</v>
      </c>
      <c r="B70" s="58">
        <v>9720</v>
      </c>
      <c r="C70" s="70" t="s">
        <v>27</v>
      </c>
      <c r="D70" s="135" t="s">
        <v>3885</v>
      </c>
      <c r="E70" s="70" t="s">
        <v>3594</v>
      </c>
      <c r="F70" s="70" t="s">
        <v>136</v>
      </c>
      <c r="G70" s="67">
        <v>26381.320573000001</v>
      </c>
      <c r="H70" s="67">
        <v>100.6147</v>
      </c>
      <c r="I70" s="67">
        <v>96.273208308999983</v>
      </c>
      <c r="J70" s="68">
        <v>7.3867697633947082E-3</v>
      </c>
      <c r="K70" s="68">
        <f t="shared" si="4"/>
        <v>5.5485578763509592E-5</v>
      </c>
      <c r="L70" s="68">
        <f>I70/'סכום נכסי הקרן'!$C$41</f>
        <v>1.5363167608882043E-6</v>
      </c>
    </row>
    <row r="71" spans="1:12">
      <c r="A71" s="61" t="s">
        <v>2205</v>
      </c>
      <c r="B71" s="58">
        <v>8215</v>
      </c>
      <c r="C71" s="70" t="s">
        <v>27</v>
      </c>
      <c r="D71" s="135" t="s">
        <v>3885</v>
      </c>
      <c r="E71" s="70" t="s">
        <v>3606</v>
      </c>
      <c r="F71" s="70" t="s">
        <v>136</v>
      </c>
      <c r="G71" s="67">
        <v>37804905.649999999</v>
      </c>
      <c r="H71" s="67">
        <v>144.08940000000001</v>
      </c>
      <c r="I71" s="67">
        <v>197573.06944999998</v>
      </c>
      <c r="J71" s="68">
        <v>3.325286108084935E-2</v>
      </c>
      <c r="K71" s="68">
        <f t="shared" ref="K71:K90" si="5">IFERROR(I71/$I$9,0)</f>
        <v>0.11386819135943881</v>
      </c>
      <c r="L71" s="68">
        <f>I71/'סכום נכסי הקרן'!$C$41</f>
        <v>3.1528482682527223E-3</v>
      </c>
    </row>
    <row r="72" spans="1:12">
      <c r="A72" s="61" t="s">
        <v>2206</v>
      </c>
      <c r="B72" s="58">
        <v>8255</v>
      </c>
      <c r="C72" s="70" t="s">
        <v>27</v>
      </c>
      <c r="D72" s="135" t="s">
        <v>3885</v>
      </c>
      <c r="E72" s="70" t="s">
        <v>3594</v>
      </c>
      <c r="F72" s="70" t="s">
        <v>136</v>
      </c>
      <c r="G72" s="67">
        <v>4170825.93</v>
      </c>
      <c r="H72" s="67">
        <v>89.879499999999993</v>
      </c>
      <c r="I72" s="67">
        <v>13596.598330000001</v>
      </c>
      <c r="J72" s="68">
        <v>4.1750819124746928E-3</v>
      </c>
      <c r="K72" s="68">
        <f t="shared" si="5"/>
        <v>7.8361897438136222E-3</v>
      </c>
      <c r="L72" s="68">
        <f>I72/'סכום נכסי הקרן'!$C$41</f>
        <v>2.1697294888520731E-4</v>
      </c>
    </row>
    <row r="73" spans="1:12">
      <c r="A73" s="61" t="s">
        <v>2207</v>
      </c>
      <c r="B73" s="58">
        <v>4637</v>
      </c>
      <c r="C73" s="70" t="s">
        <v>27</v>
      </c>
      <c r="D73" s="135" t="s">
        <v>3885</v>
      </c>
      <c r="E73" s="70" t="s">
        <v>3599</v>
      </c>
      <c r="F73" s="70" t="s">
        <v>139</v>
      </c>
      <c r="G73" s="67">
        <v>14265000.789999999</v>
      </c>
      <c r="H73" s="67">
        <v>25.128299999999999</v>
      </c>
      <c r="I73" s="67">
        <v>16563.857210000002</v>
      </c>
      <c r="J73" s="68">
        <v>7.897730799464138E-2</v>
      </c>
      <c r="K73" s="68">
        <f t="shared" si="5"/>
        <v>9.5463236345377372E-3</v>
      </c>
      <c r="L73" s="68">
        <f>I73/'סכום נכסי הקרן'!$C$41</f>
        <v>2.6432412405958034E-4</v>
      </c>
    </row>
    <row r="74" spans="1:12">
      <c r="A74" s="61" t="s">
        <v>2208</v>
      </c>
      <c r="B74" s="58">
        <v>8735</v>
      </c>
      <c r="C74" s="70" t="s">
        <v>27</v>
      </c>
      <c r="D74" s="135" t="s">
        <v>3885</v>
      </c>
      <c r="E74" s="70" t="s">
        <v>3599</v>
      </c>
      <c r="F74" s="70" t="s">
        <v>138</v>
      </c>
      <c r="G74" s="67">
        <v>2514970.96</v>
      </c>
      <c r="H74" s="67">
        <v>92.373900000000006</v>
      </c>
      <c r="I74" s="67">
        <v>9319.65589</v>
      </c>
      <c r="J74" s="68">
        <v>9.7021887007821994E-2</v>
      </c>
      <c r="K74" s="68">
        <f t="shared" si="5"/>
        <v>5.3712399328553389E-3</v>
      </c>
      <c r="L74" s="68">
        <f>I74/'סכום נכסי הקרן'!$C$41</f>
        <v>1.4872199442613756E-4</v>
      </c>
    </row>
    <row r="75" spans="1:12">
      <c r="A75" s="61" t="s">
        <v>2209</v>
      </c>
      <c r="B75" s="58" t="s">
        <v>2210</v>
      </c>
      <c r="C75" s="70" t="s">
        <v>27</v>
      </c>
      <c r="D75" s="135" t="s">
        <v>3885</v>
      </c>
      <c r="E75" s="70" t="s">
        <v>3599</v>
      </c>
      <c r="F75" s="70" t="s">
        <v>136</v>
      </c>
      <c r="G75" s="67">
        <v>111710.66</v>
      </c>
      <c r="H75" s="67">
        <v>1690.0118</v>
      </c>
      <c r="I75" s="67">
        <v>6847.4980999999998</v>
      </c>
      <c r="J75" s="68">
        <v>0.13410644584327877</v>
      </c>
      <c r="K75" s="68">
        <f t="shared" si="5"/>
        <v>3.946449919286779E-3</v>
      </c>
      <c r="L75" s="68">
        <f>I75/'סכום נכסי הקרן'!$C$41</f>
        <v>1.0927158537622653E-4</v>
      </c>
    </row>
    <row r="76" spans="1:12">
      <c r="A76" s="61" t="s">
        <v>2211</v>
      </c>
      <c r="B76" s="58" t="s">
        <v>2212</v>
      </c>
      <c r="C76" s="70" t="s">
        <v>27</v>
      </c>
      <c r="D76" s="135" t="s">
        <v>3885</v>
      </c>
      <c r="E76" s="70" t="s">
        <v>3599</v>
      </c>
      <c r="F76" s="70" t="s">
        <v>138</v>
      </c>
      <c r="G76" s="67">
        <v>16005872.029999999</v>
      </c>
      <c r="H76" s="67">
        <v>121.3205</v>
      </c>
      <c r="I76" s="67">
        <v>77898.869409999999</v>
      </c>
      <c r="J76" s="68">
        <v>0.28382632698359123</v>
      </c>
      <c r="K76" s="68">
        <f t="shared" si="5"/>
        <v>4.4895811931021323E-2</v>
      </c>
      <c r="L76" s="68">
        <f>I76/'סכום נכסי הקרן'!$C$41</f>
        <v>1.2431011787277949E-3</v>
      </c>
    </row>
    <row r="77" spans="1:12">
      <c r="A77" s="61" t="s">
        <v>2213</v>
      </c>
      <c r="B77" s="58">
        <v>5691</v>
      </c>
      <c r="C77" s="70" t="s">
        <v>27</v>
      </c>
      <c r="D77" s="135" t="s">
        <v>3885</v>
      </c>
      <c r="E77" s="70" t="s">
        <v>3599</v>
      </c>
      <c r="F77" s="70" t="s">
        <v>136</v>
      </c>
      <c r="G77" s="67">
        <v>14838999.960000001</v>
      </c>
      <c r="H77" s="67">
        <v>17.670999999999999</v>
      </c>
      <c r="I77" s="67">
        <v>9510.7182400000002</v>
      </c>
      <c r="J77" s="68">
        <v>0.15298694405879626</v>
      </c>
      <c r="K77" s="68">
        <f t="shared" si="5"/>
        <v>5.4813557714761983E-3</v>
      </c>
      <c r="L77" s="68">
        <f>I77/'סכום נכסי הקרן'!$C$41</f>
        <v>1.5177094538389066E-4</v>
      </c>
    </row>
    <row r="78" spans="1:12">
      <c r="A78" s="61" t="s">
        <v>2214</v>
      </c>
      <c r="B78" s="58">
        <v>8773</v>
      </c>
      <c r="C78" s="70" t="s">
        <v>27</v>
      </c>
      <c r="D78" s="135" t="s">
        <v>3885</v>
      </c>
      <c r="E78" s="70" t="s">
        <v>819</v>
      </c>
      <c r="F78" s="70" t="s">
        <v>136</v>
      </c>
      <c r="G78" s="67">
        <v>160283.24</v>
      </c>
      <c r="H78" s="67">
        <v>2472.2510000000002</v>
      </c>
      <c r="I78" s="67">
        <v>14372.364710000002</v>
      </c>
      <c r="J78" s="68">
        <v>7.9402613594528983E-5</v>
      </c>
      <c r="K78" s="68">
        <f t="shared" si="5"/>
        <v>8.2832907320908433E-3</v>
      </c>
      <c r="L78" s="68">
        <f>I78/'סכום נכסי הקרן'!$C$41</f>
        <v>2.2935253935551007E-4</v>
      </c>
    </row>
    <row r="79" spans="1:12">
      <c r="A79" s="61" t="s">
        <v>2215</v>
      </c>
      <c r="B79" s="58">
        <v>8432</v>
      </c>
      <c r="C79" s="70" t="s">
        <v>27</v>
      </c>
      <c r="D79" s="135" t="s">
        <v>3885</v>
      </c>
      <c r="E79" s="70" t="s">
        <v>3609</v>
      </c>
      <c r="F79" s="70" t="s">
        <v>136</v>
      </c>
      <c r="G79" s="67">
        <v>208735.12</v>
      </c>
      <c r="H79" s="67">
        <v>3687.6464000000001</v>
      </c>
      <c r="I79" s="67">
        <v>27918.517459999999</v>
      </c>
      <c r="J79" s="68">
        <v>5.0923791829756799E-3</v>
      </c>
      <c r="K79" s="68">
        <f t="shared" si="5"/>
        <v>1.6090406943906059E-2</v>
      </c>
      <c r="L79" s="68">
        <f>I79/'סכום נכסי הקרן'!$C$41</f>
        <v>4.4552048348988385E-4</v>
      </c>
    </row>
    <row r="80" spans="1:12">
      <c r="A80" s="61" t="s">
        <v>2216</v>
      </c>
      <c r="B80" s="58">
        <v>6629</v>
      </c>
      <c r="C80" s="70" t="s">
        <v>27</v>
      </c>
      <c r="D80" s="135" t="s">
        <v>3885</v>
      </c>
      <c r="E80" s="70" t="s">
        <v>3599</v>
      </c>
      <c r="F80" s="70" t="s">
        <v>139</v>
      </c>
      <c r="G80" s="67">
        <v>181848.31</v>
      </c>
      <c r="H80" s="67">
        <v>8053.2975999999999</v>
      </c>
      <c r="I80" s="67">
        <v>67672.090100000001</v>
      </c>
      <c r="J80" s="68">
        <v>0.26821284660766959</v>
      </c>
      <c r="K80" s="68">
        <f t="shared" si="5"/>
        <v>3.9001765405836719E-2</v>
      </c>
      <c r="L80" s="68">
        <f>I80/'סכום נכסי הקרן'!$C$41</f>
        <v>1.0799034133284161E-3</v>
      </c>
    </row>
    <row r="81" spans="1:12">
      <c r="A81" s="61" t="s">
        <v>2217</v>
      </c>
      <c r="B81" s="58">
        <v>3865</v>
      </c>
      <c r="C81" s="70" t="s">
        <v>27</v>
      </c>
      <c r="D81" s="135" t="s">
        <v>3885</v>
      </c>
      <c r="E81" s="70" t="s">
        <v>3599</v>
      </c>
      <c r="F81" s="70" t="s">
        <v>136</v>
      </c>
      <c r="G81" s="67">
        <v>328799</v>
      </c>
      <c r="H81" s="67">
        <v>673.65</v>
      </c>
      <c r="I81" s="67">
        <v>8033.6398300000001</v>
      </c>
      <c r="J81" s="68">
        <v>7.6026648087127877E-2</v>
      </c>
      <c r="K81" s="68">
        <f t="shared" si="5"/>
        <v>4.6300644112164929E-3</v>
      </c>
      <c r="L81" s="68">
        <f>I81/'סכום נכסי הקרן'!$C$41</f>
        <v>1.2819989837831411E-4</v>
      </c>
    </row>
    <row r="82" spans="1:12">
      <c r="A82" s="61" t="s">
        <v>2218</v>
      </c>
      <c r="B82" s="58">
        <v>7024</v>
      </c>
      <c r="C82" s="70" t="s">
        <v>27</v>
      </c>
      <c r="D82" s="135" t="s">
        <v>3885</v>
      </c>
      <c r="E82" s="70" t="s">
        <v>3599</v>
      </c>
      <c r="F82" s="70" t="s">
        <v>136</v>
      </c>
      <c r="G82" s="67">
        <v>170000</v>
      </c>
      <c r="H82" s="67">
        <v>1E-4</v>
      </c>
      <c r="I82" s="67">
        <v>6.2E-4</v>
      </c>
      <c r="J82" s="68">
        <v>0.02</v>
      </c>
      <c r="K82" s="68">
        <f t="shared" si="5"/>
        <v>3.5732743758743114E-10</v>
      </c>
      <c r="L82" s="68">
        <f>I82/'סכום נכסי הקרן'!$C$41</f>
        <v>9.8938885332820238E-12</v>
      </c>
    </row>
    <row r="83" spans="1:12">
      <c r="A83" s="61" t="s">
        <v>2219</v>
      </c>
      <c r="B83" s="58">
        <v>7943</v>
      </c>
      <c r="C83" s="70" t="s">
        <v>27</v>
      </c>
      <c r="D83" s="135" t="s">
        <v>3885</v>
      </c>
      <c r="E83" s="70" t="s">
        <v>3599</v>
      </c>
      <c r="F83" s="70" t="s">
        <v>136</v>
      </c>
      <c r="G83" s="67">
        <v>32597275.93</v>
      </c>
      <c r="H83" s="67">
        <v>44.387900000000002</v>
      </c>
      <c r="I83" s="67">
        <v>52479.956109999999</v>
      </c>
      <c r="J83" s="68">
        <v>0.44355361856986908</v>
      </c>
      <c r="K83" s="68">
        <f t="shared" si="5"/>
        <v>3.0246013292721207E-2</v>
      </c>
      <c r="L83" s="68">
        <f>I83/'סכום נכסי הקרן'!$C$41</f>
        <v>8.3746909029656924E-4</v>
      </c>
    </row>
    <row r="84" spans="1:12">
      <c r="A84" s="61" t="s">
        <v>2220</v>
      </c>
      <c r="B84" s="58" t="s">
        <v>2221</v>
      </c>
      <c r="C84" s="70" t="s">
        <v>27</v>
      </c>
      <c r="D84" s="135" t="s">
        <v>3885</v>
      </c>
      <c r="E84" s="70" t="s">
        <v>3599</v>
      </c>
      <c r="F84" s="70" t="s">
        <v>136</v>
      </c>
      <c r="G84" s="67">
        <v>1177.83</v>
      </c>
      <c r="H84" s="67">
        <v>1E-3</v>
      </c>
      <c r="I84" s="67">
        <v>4.0000000000000003E-5</v>
      </c>
      <c r="J84" s="68">
        <v>9.5060038513750181E-2</v>
      </c>
      <c r="K84" s="68">
        <f t="shared" si="5"/>
        <v>2.3053383070156847E-11</v>
      </c>
      <c r="L84" s="68">
        <f>I84/'סכום נכסי הקרן'!$C$41</f>
        <v>6.3831538924400159E-13</v>
      </c>
    </row>
    <row r="85" spans="1:12">
      <c r="A85" s="61" t="s">
        <v>2222</v>
      </c>
      <c r="B85" s="58">
        <v>4811</v>
      </c>
      <c r="C85" s="70" t="s">
        <v>27</v>
      </c>
      <c r="D85" s="135" t="s">
        <v>3885</v>
      </c>
      <c r="E85" s="70" t="s">
        <v>3599</v>
      </c>
      <c r="F85" s="70" t="s">
        <v>136</v>
      </c>
      <c r="G85" s="67">
        <v>307397.25</v>
      </c>
      <c r="H85" s="67">
        <v>1E-4</v>
      </c>
      <c r="I85" s="67">
        <v>1.1200000000000001E-3</v>
      </c>
      <c r="J85" s="68">
        <v>1.7830979857281371E-2</v>
      </c>
      <c r="K85" s="68">
        <f t="shared" si="5"/>
        <v>6.4549472596439175E-10</v>
      </c>
      <c r="L85" s="68">
        <f>I85/'סכום נכסי הקרן'!$C$41</f>
        <v>1.7872830898832045E-11</v>
      </c>
    </row>
    <row r="86" spans="1:12">
      <c r="A86" s="61" t="s">
        <v>2223</v>
      </c>
      <c r="B86" s="58">
        <v>5356</v>
      </c>
      <c r="C86" s="70" t="s">
        <v>27</v>
      </c>
      <c r="D86" s="135" t="s">
        <v>3885</v>
      </c>
      <c r="E86" s="70" t="s">
        <v>3599</v>
      </c>
      <c r="F86" s="70" t="s">
        <v>136</v>
      </c>
      <c r="G86" s="67">
        <v>3948942.31</v>
      </c>
      <c r="H86" s="67">
        <v>232.58170000000001</v>
      </c>
      <c r="I86" s="67">
        <v>33312.243739999998</v>
      </c>
      <c r="J86" s="68">
        <v>0.16658578532324456</v>
      </c>
      <c r="K86" s="68">
        <f t="shared" si="5"/>
        <v>1.919899789661636E-2</v>
      </c>
      <c r="L86" s="68">
        <f>I86/'סכום נכסי הקרן'!$C$41</f>
        <v>5.3159294573722888E-4</v>
      </c>
    </row>
    <row r="87" spans="1:12">
      <c r="A87" s="61" t="s">
        <v>2224</v>
      </c>
      <c r="B87" s="58" t="s">
        <v>2225</v>
      </c>
      <c r="C87" s="70" t="s">
        <v>27</v>
      </c>
      <c r="D87" s="135" t="s">
        <v>3885</v>
      </c>
      <c r="E87" s="70" t="s">
        <v>3599</v>
      </c>
      <c r="F87" s="70" t="s">
        <v>136</v>
      </c>
      <c r="G87" s="67">
        <v>28014697.989999998</v>
      </c>
      <c r="H87" s="67">
        <v>118.8896</v>
      </c>
      <c r="I87" s="67">
        <v>120802.90175</v>
      </c>
      <c r="J87" s="68">
        <v>0.13255755599969971</v>
      </c>
      <c r="K87" s="68">
        <f t="shared" si="5"/>
        <v>6.9622889250731776E-2</v>
      </c>
      <c r="L87" s="68">
        <f>I87/'סכום נכסי הקרן'!$C$41</f>
        <v>1.9277587813089033E-3</v>
      </c>
    </row>
    <row r="88" spans="1:12">
      <c r="A88" s="61" t="s">
        <v>2226</v>
      </c>
      <c r="B88" s="58">
        <v>5511</v>
      </c>
      <c r="C88" s="70" t="s">
        <v>27</v>
      </c>
      <c r="D88" s="135" t="s">
        <v>3885</v>
      </c>
      <c r="E88" s="70" t="s">
        <v>957</v>
      </c>
      <c r="F88" s="70" t="s">
        <v>139</v>
      </c>
      <c r="G88" s="67">
        <v>4009.44</v>
      </c>
      <c r="H88" s="67">
        <v>0</v>
      </c>
      <c r="I88" s="67">
        <v>0</v>
      </c>
      <c r="J88" s="68">
        <v>4.1632660181448219E-2</v>
      </c>
      <c r="K88" s="109">
        <v>0</v>
      </c>
      <c r="L88" s="109">
        <v>0</v>
      </c>
    </row>
    <row r="89" spans="1:12">
      <c r="A89" s="61" t="s">
        <v>2227</v>
      </c>
      <c r="B89" s="58">
        <v>8372</v>
      </c>
      <c r="C89" s="70" t="s">
        <v>27</v>
      </c>
      <c r="D89" s="135" t="s">
        <v>3885</v>
      </c>
      <c r="E89" s="70" t="s">
        <v>3609</v>
      </c>
      <c r="F89" s="70" t="s">
        <v>136</v>
      </c>
      <c r="G89" s="67">
        <v>70041.039999999994</v>
      </c>
      <c r="H89" s="67">
        <v>4259.5958000000001</v>
      </c>
      <c r="I89" s="67">
        <v>10821.028279999999</v>
      </c>
      <c r="J89" s="68">
        <v>3.7088369643408594E-3</v>
      </c>
      <c r="K89" s="68">
        <f t="shared" si="5"/>
        <v>6.2365327537960112E-3</v>
      </c>
      <c r="L89" s="68">
        <f>I89/'סכום נכסי הקרן'!$C$41</f>
        <v>1.7268072196421371E-4</v>
      </c>
    </row>
    <row r="90" spans="1:12">
      <c r="A90" s="61" t="s">
        <v>2228</v>
      </c>
      <c r="B90" s="58">
        <v>7425</v>
      </c>
      <c r="C90" s="70" t="s">
        <v>27</v>
      </c>
      <c r="D90" s="135" t="s">
        <v>3885</v>
      </c>
      <c r="E90" s="70" t="s">
        <v>3599</v>
      </c>
      <c r="F90" s="70" t="s">
        <v>136</v>
      </c>
      <c r="G90" s="67">
        <v>11675032.59</v>
      </c>
      <c r="H90" s="67">
        <v>100.27370000000001</v>
      </c>
      <c r="I90" s="67">
        <v>42461.242389999999</v>
      </c>
      <c r="J90" s="68">
        <v>0.11803096183591973</v>
      </c>
      <c r="K90" s="68">
        <f t="shared" si="5"/>
        <v>2.4471882161286304E-2</v>
      </c>
      <c r="L90" s="68">
        <f>I90/'סכום נכסי הקרן'!$C$41</f>
        <v>6.7759161159891871E-4</v>
      </c>
    </row>
    <row r="91" spans="1:12">
      <c r="A91" s="139" t="s">
        <v>3885</v>
      </c>
      <c r="B91" s="140" t="s">
        <v>3885</v>
      </c>
      <c r="C91" s="140" t="s">
        <v>3885</v>
      </c>
      <c r="D91" s="140" t="s">
        <v>3885</v>
      </c>
      <c r="E91" s="140" t="s">
        <v>3885</v>
      </c>
      <c r="F91" s="140" t="s">
        <v>3885</v>
      </c>
      <c r="G91" s="140" t="s">
        <v>3885</v>
      </c>
      <c r="H91" s="140" t="s">
        <v>3885</v>
      </c>
      <c r="I91" s="140" t="s">
        <v>3885</v>
      </c>
      <c r="J91" s="140" t="s">
        <v>3885</v>
      </c>
      <c r="K91" s="140" t="s">
        <v>3885</v>
      </c>
      <c r="L91" s="140" t="s">
        <v>3885</v>
      </c>
    </row>
    <row r="92" spans="1:12">
      <c r="A92" s="139" t="s">
        <v>3885</v>
      </c>
      <c r="B92" s="140" t="s">
        <v>3885</v>
      </c>
      <c r="C92" s="140" t="s">
        <v>3885</v>
      </c>
      <c r="D92" s="140" t="s">
        <v>3885</v>
      </c>
      <c r="E92" s="140" t="s">
        <v>3885</v>
      </c>
      <c r="F92" s="140" t="s">
        <v>3885</v>
      </c>
      <c r="G92" s="140" t="s">
        <v>3885</v>
      </c>
      <c r="H92" s="140" t="s">
        <v>3885</v>
      </c>
      <c r="I92" s="140" t="s">
        <v>3885</v>
      </c>
      <c r="J92" s="140" t="s">
        <v>3885</v>
      </c>
      <c r="K92" s="140" t="s">
        <v>3885</v>
      </c>
      <c r="L92" s="140" t="s">
        <v>3885</v>
      </c>
    </row>
    <row r="93" spans="1:12">
      <c r="A93" s="139" t="s">
        <v>3885</v>
      </c>
      <c r="B93" s="140" t="s">
        <v>3885</v>
      </c>
      <c r="C93" s="140" t="s">
        <v>3885</v>
      </c>
      <c r="D93" s="140" t="s">
        <v>3885</v>
      </c>
      <c r="E93" s="140" t="s">
        <v>3885</v>
      </c>
      <c r="F93" s="140" t="s">
        <v>3885</v>
      </c>
      <c r="G93" s="140" t="s">
        <v>3885</v>
      </c>
      <c r="H93" s="140" t="s">
        <v>3885</v>
      </c>
      <c r="I93" s="140" t="s">
        <v>3885</v>
      </c>
      <c r="J93" s="140" t="s">
        <v>3885</v>
      </c>
      <c r="K93" s="140" t="s">
        <v>3885</v>
      </c>
      <c r="L93" s="140" t="s">
        <v>3885</v>
      </c>
    </row>
    <row r="94" spans="1:12">
      <c r="A94" s="101" t="s">
        <v>217</v>
      </c>
      <c r="B94" s="140" t="s">
        <v>3885</v>
      </c>
      <c r="C94" s="140" t="s">
        <v>3885</v>
      </c>
      <c r="D94" s="140" t="s">
        <v>3885</v>
      </c>
      <c r="E94" s="140" t="s">
        <v>3885</v>
      </c>
      <c r="F94" s="140" t="s">
        <v>3885</v>
      </c>
      <c r="G94" s="140" t="s">
        <v>3885</v>
      </c>
      <c r="H94" s="140" t="s">
        <v>3885</v>
      </c>
      <c r="I94" s="140" t="s">
        <v>3885</v>
      </c>
      <c r="J94" s="140" t="s">
        <v>3885</v>
      </c>
      <c r="K94" s="140" t="s">
        <v>3885</v>
      </c>
      <c r="L94" s="140" t="s">
        <v>3885</v>
      </c>
    </row>
    <row r="95" spans="1:12">
      <c r="A95" s="101" t="s">
        <v>117</v>
      </c>
      <c r="B95" s="140" t="s">
        <v>3885</v>
      </c>
      <c r="C95" s="140" t="s">
        <v>3885</v>
      </c>
      <c r="D95" s="140" t="s">
        <v>3885</v>
      </c>
      <c r="E95" s="140" t="s">
        <v>3885</v>
      </c>
      <c r="F95" s="140" t="s">
        <v>3885</v>
      </c>
      <c r="G95" s="140" t="s">
        <v>3885</v>
      </c>
      <c r="H95" s="140" t="s">
        <v>3885</v>
      </c>
      <c r="I95" s="140" t="s">
        <v>3885</v>
      </c>
      <c r="J95" s="140" t="s">
        <v>3885</v>
      </c>
      <c r="K95" s="140" t="s">
        <v>3885</v>
      </c>
      <c r="L95" s="140" t="s">
        <v>3885</v>
      </c>
    </row>
    <row r="96" spans="1:12">
      <c r="A96" s="101" t="s">
        <v>200</v>
      </c>
      <c r="B96" s="140" t="s">
        <v>3885</v>
      </c>
      <c r="C96" s="140" t="s">
        <v>3885</v>
      </c>
      <c r="D96" s="140" t="s">
        <v>3885</v>
      </c>
      <c r="E96" s="140" t="s">
        <v>3885</v>
      </c>
      <c r="F96" s="140" t="s">
        <v>3885</v>
      </c>
      <c r="G96" s="140" t="s">
        <v>3885</v>
      </c>
      <c r="H96" s="140" t="s">
        <v>3885</v>
      </c>
      <c r="I96" s="140" t="s">
        <v>3885</v>
      </c>
      <c r="J96" s="140" t="s">
        <v>3885</v>
      </c>
      <c r="K96" s="140" t="s">
        <v>3885</v>
      </c>
      <c r="L96" s="140" t="s">
        <v>3885</v>
      </c>
    </row>
    <row r="97" spans="1:12">
      <c r="A97" s="101" t="s">
        <v>208</v>
      </c>
      <c r="B97" s="140" t="s">
        <v>3885</v>
      </c>
      <c r="C97" s="140" t="s">
        <v>3885</v>
      </c>
      <c r="D97" s="140" t="s">
        <v>3885</v>
      </c>
      <c r="E97" s="140" t="s">
        <v>3885</v>
      </c>
      <c r="F97" s="140" t="s">
        <v>3885</v>
      </c>
      <c r="G97" s="140" t="s">
        <v>3885</v>
      </c>
      <c r="H97" s="140" t="s">
        <v>3885</v>
      </c>
      <c r="I97" s="140" t="s">
        <v>3885</v>
      </c>
      <c r="J97" s="140" t="s">
        <v>3885</v>
      </c>
      <c r="K97" s="140" t="s">
        <v>3885</v>
      </c>
      <c r="L97" s="140" t="s">
        <v>3885</v>
      </c>
    </row>
    <row r="98" spans="1:12" hidden="1">
      <c r="B98" s="1"/>
      <c r="C98" s="1"/>
      <c r="D98" s="1"/>
    </row>
    <row r="99" spans="1:12" hidden="1">
      <c r="B99" s="1"/>
      <c r="C99" s="1"/>
      <c r="D99" s="1"/>
    </row>
    <row r="100" spans="1:12" hidden="1">
      <c r="B100" s="1"/>
      <c r="C100" s="1"/>
      <c r="D100" s="1"/>
    </row>
    <row r="101" spans="1:12" hidden="1">
      <c r="B101" s="1"/>
      <c r="C101" s="1"/>
      <c r="D101" s="1"/>
    </row>
    <row r="102" spans="1:12" hidden="1">
      <c r="B102" s="1"/>
      <c r="C102" s="1"/>
      <c r="D102" s="1"/>
    </row>
    <row r="103" spans="1:12" hidden="1">
      <c r="B103" s="1"/>
      <c r="C103" s="1"/>
      <c r="D103" s="1"/>
    </row>
    <row r="104" spans="1:12" hidden="1">
      <c r="B104" s="1"/>
      <c r="C104" s="1"/>
      <c r="D104" s="1"/>
    </row>
    <row r="105" spans="1:12" hidden="1">
      <c r="B105" s="1"/>
      <c r="C105" s="1"/>
      <c r="D105" s="1"/>
    </row>
    <row r="106" spans="1:12" hidden="1">
      <c r="B106" s="1"/>
      <c r="C106" s="1"/>
      <c r="D106" s="1"/>
    </row>
    <row r="107" spans="1:12" hidden="1">
      <c r="B107" s="1"/>
      <c r="C107" s="1"/>
      <c r="D107" s="1"/>
    </row>
    <row r="108" spans="1:12" hidden="1">
      <c r="B108" s="1"/>
      <c r="C108" s="1"/>
      <c r="D108" s="1"/>
    </row>
    <row r="109" spans="1:12" hidden="1">
      <c r="B109" s="1"/>
      <c r="C109" s="1"/>
      <c r="D109" s="1"/>
    </row>
    <row r="110" spans="1:12" hidden="1">
      <c r="B110" s="1"/>
      <c r="C110" s="1"/>
      <c r="D110" s="1"/>
    </row>
    <row r="111" spans="1:12" hidden="1">
      <c r="B111" s="1"/>
      <c r="C111" s="1"/>
      <c r="D111" s="1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B398" s="1"/>
      <c r="C398" s="1"/>
      <c r="D398" s="1"/>
    </row>
    <row r="399" spans="1:4" hidden="1">
      <c r="A399" s="31"/>
      <c r="B399" s="1"/>
      <c r="C399" s="1"/>
      <c r="D399" s="1"/>
    </row>
    <row r="400" spans="1:4" hidden="1">
      <c r="A400" s="31"/>
      <c r="B400" s="1"/>
      <c r="C400" s="1"/>
      <c r="D400" s="1"/>
    </row>
    <row r="401" spans="1:4" hidden="1">
      <c r="A401" s="3"/>
      <c r="B401" s="1"/>
      <c r="C401" s="1"/>
      <c r="D401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A1:A4 C1:L4 A5:L1048576 M1:AY1048576 BA1:XFD1048576 AZ1:AZ9999 AZ10001:AZ1048576" xr:uid="{00000000-0002-0000-0F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55.42578125" style="2" bestFit="1" customWidth="1"/>
    <col min="2" max="2" width="48.42578125" style="2" bestFit="1" customWidth="1"/>
    <col min="3" max="3" width="12.28515625" style="1" bestFit="1" customWidth="1"/>
    <col min="4" max="4" width="15.85546875" style="1" customWidth="1"/>
    <col min="5" max="5" width="15.42578125" style="1" bestFit="1" customWidth="1"/>
    <col min="6" max="6" width="13.140625" style="1" bestFit="1" customWidth="1"/>
    <col min="7" max="7" width="14.28515625" style="1" bestFit="1" customWidth="1"/>
    <col min="8" max="8" width="23.7109375" style="1" customWidth="1"/>
    <col min="9" max="9" width="28" style="1" customWidth="1"/>
    <col min="10" max="10" width="26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150</v>
      </c>
      <c r="B1" s="36" t="s" vm="1">
        <v>225</v>
      </c>
    </row>
    <row r="2" spans="1:10">
      <c r="A2" s="36" t="s">
        <v>149</v>
      </c>
      <c r="B2" s="36" t="s">
        <v>226</v>
      </c>
    </row>
    <row r="3" spans="1:10">
      <c r="A3" s="36" t="s">
        <v>151</v>
      </c>
      <c r="B3" s="36" t="s">
        <v>227</v>
      </c>
    </row>
    <row r="4" spans="1:10">
      <c r="A4" s="36" t="s">
        <v>152</v>
      </c>
      <c r="B4" s="36">
        <v>2102</v>
      </c>
    </row>
    <row r="5" spans="1:10" ht="18.75">
      <c r="A5" s="166" t="s">
        <v>103</v>
      </c>
      <c r="B5" s="167"/>
      <c r="C5" s="167"/>
      <c r="D5" s="167"/>
      <c r="E5" s="167"/>
      <c r="F5" s="167"/>
      <c r="G5" s="167"/>
      <c r="H5" s="167"/>
      <c r="I5" s="167"/>
      <c r="J5" s="168"/>
    </row>
    <row r="6" spans="1:10" s="3" customFormat="1">
      <c r="A6" s="37" t="s">
        <v>121</v>
      </c>
      <c r="B6" s="38" t="s">
        <v>48</v>
      </c>
      <c r="C6" s="38" t="s">
        <v>108</v>
      </c>
      <c r="D6" s="38" t="s">
        <v>109</v>
      </c>
      <c r="E6" s="38" t="s">
        <v>202</v>
      </c>
      <c r="F6" s="38" t="s">
        <v>201</v>
      </c>
      <c r="G6" s="38" t="s">
        <v>116</v>
      </c>
      <c r="H6" s="38" t="s">
        <v>63</v>
      </c>
      <c r="I6" s="38" t="s">
        <v>153</v>
      </c>
      <c r="J6" s="40" t="s">
        <v>155</v>
      </c>
    </row>
    <row r="7" spans="1:10" s="3" customFormat="1">
      <c r="A7" s="130" t="s">
        <v>3885</v>
      </c>
      <c r="B7" s="131" t="s">
        <v>3885</v>
      </c>
      <c r="C7" s="131" t="s">
        <v>3885</v>
      </c>
      <c r="D7" s="26" t="s">
        <v>21</v>
      </c>
      <c r="E7" s="26" t="s">
        <v>209</v>
      </c>
      <c r="F7" s="131" t="s">
        <v>3885</v>
      </c>
      <c r="G7" s="26" t="s">
        <v>205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32" t="s">
        <v>3885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4" t="s">
        <v>2229</v>
      </c>
      <c r="B9" s="133" t="s">
        <v>3885</v>
      </c>
      <c r="C9" s="133" t="s">
        <v>3885</v>
      </c>
      <c r="D9" s="133" t="s">
        <v>3885</v>
      </c>
      <c r="E9" s="133" t="s">
        <v>3885</v>
      </c>
      <c r="F9" s="133" t="s">
        <v>3885</v>
      </c>
      <c r="G9" s="62">
        <v>10798636.209135683</v>
      </c>
      <c r="H9" s="133" t="s">
        <v>3885</v>
      </c>
      <c r="I9" s="63">
        <v>1</v>
      </c>
      <c r="J9" s="63">
        <v>0.17237485339384503</v>
      </c>
    </row>
    <row r="10" spans="1:10">
      <c r="A10" s="55" t="s">
        <v>2230</v>
      </c>
      <c r="B10" s="134" t="s">
        <v>3885</v>
      </c>
      <c r="C10" s="134" t="s">
        <v>3885</v>
      </c>
      <c r="D10" s="134" t="s">
        <v>3885</v>
      </c>
      <c r="E10" s="134" t="s">
        <v>3885</v>
      </c>
      <c r="F10" s="134" t="s">
        <v>3885</v>
      </c>
      <c r="G10" s="64">
        <v>1098679.4390227951</v>
      </c>
      <c r="H10" s="134" t="s">
        <v>3885</v>
      </c>
      <c r="I10" s="65">
        <v>0.10174242540861859</v>
      </c>
      <c r="J10" s="65">
        <v>1.7537835663744842E-2</v>
      </c>
    </row>
    <row r="11" spans="1:10">
      <c r="A11" s="74" t="s">
        <v>187</v>
      </c>
      <c r="B11" s="134" t="s">
        <v>3885</v>
      </c>
      <c r="C11" s="134" t="s">
        <v>3885</v>
      </c>
      <c r="D11" s="134" t="s">
        <v>3885</v>
      </c>
      <c r="E11" s="134" t="s">
        <v>3885</v>
      </c>
      <c r="F11" s="134" t="s">
        <v>3885</v>
      </c>
      <c r="G11" s="64">
        <v>157409.88778442598</v>
      </c>
      <c r="H11" s="134" t="s">
        <v>3885</v>
      </c>
      <c r="I11" s="65">
        <v>1.457683032707933E-2</v>
      </c>
      <c r="J11" s="65">
        <v>2.5126789905772534E-3</v>
      </c>
    </row>
    <row r="12" spans="1:10">
      <c r="A12" s="61" t="s">
        <v>3615</v>
      </c>
      <c r="B12" s="58">
        <v>5224</v>
      </c>
      <c r="C12" s="70" t="s">
        <v>136</v>
      </c>
      <c r="D12" s="77">
        <v>40801</v>
      </c>
      <c r="E12" s="67">
        <v>6291836.5664330004</v>
      </c>
      <c r="F12" s="69">
        <v>120.56959999999999</v>
      </c>
      <c r="G12" s="67">
        <v>27514.575016549003</v>
      </c>
      <c r="H12" s="68">
        <v>7.9500000000000001E-2</v>
      </c>
      <c r="I12" s="68">
        <v>2.5479675843947383E-3</v>
      </c>
      <c r="J12" s="68">
        <v>4.3920553881231255E-4</v>
      </c>
    </row>
    <row r="13" spans="1:10">
      <c r="A13" s="61" t="s">
        <v>2231</v>
      </c>
      <c r="B13" s="58">
        <v>7034</v>
      </c>
      <c r="C13" s="70" t="s">
        <v>136</v>
      </c>
      <c r="D13" s="77">
        <v>43850</v>
      </c>
      <c r="E13" s="67">
        <v>8273898.4322300004</v>
      </c>
      <c r="F13" s="69">
        <v>66</v>
      </c>
      <c r="G13" s="67">
        <v>19806.223545715999</v>
      </c>
      <c r="H13" s="68">
        <v>0.1118</v>
      </c>
      <c r="I13" s="68">
        <v>1.8341411972893267E-3</v>
      </c>
      <c r="J13" s="68">
        <v>3.1615981998635913E-4</v>
      </c>
    </row>
    <row r="14" spans="1:10">
      <c r="A14" s="61" t="s">
        <v>2232</v>
      </c>
      <c r="B14" s="58">
        <v>83021</v>
      </c>
      <c r="C14" s="70" t="s">
        <v>136</v>
      </c>
      <c r="D14" s="77">
        <v>44255</v>
      </c>
      <c r="E14" s="67">
        <v>1871887.14</v>
      </c>
      <c r="F14" s="69">
        <v>100</v>
      </c>
      <c r="G14" s="67">
        <v>6789.3346600000004</v>
      </c>
      <c r="H14" s="68">
        <v>4.3E-3</v>
      </c>
      <c r="I14" s="68">
        <v>6.2872149116906077E-4</v>
      </c>
      <c r="J14" s="68">
        <v>1.0837577486582648E-4</v>
      </c>
    </row>
    <row r="15" spans="1:10">
      <c r="A15" s="61" t="s">
        <v>2233</v>
      </c>
      <c r="B15" s="58">
        <v>5039</v>
      </c>
      <c r="C15" s="70" t="s">
        <v>136</v>
      </c>
      <c r="D15" s="77">
        <v>39173</v>
      </c>
      <c r="E15" s="67">
        <v>3512431</v>
      </c>
      <c r="F15" s="69">
        <v>50.287500000000001</v>
      </c>
      <c r="G15" s="67">
        <v>6406.4199400000007</v>
      </c>
      <c r="H15" s="68">
        <v>2.01E-2</v>
      </c>
      <c r="I15" s="68">
        <v>5.9326194677992278E-4</v>
      </c>
      <c r="J15" s="68">
        <v>1.0226344110033628E-4</v>
      </c>
    </row>
    <row r="16" spans="1:10">
      <c r="A16" s="61" t="s">
        <v>2234</v>
      </c>
      <c r="B16" s="58">
        <v>8401</v>
      </c>
      <c r="C16" s="70" t="s">
        <v>136</v>
      </c>
      <c r="D16" s="77">
        <v>44621</v>
      </c>
      <c r="E16" s="67">
        <v>1316885.141029</v>
      </c>
      <c r="F16" s="69">
        <v>81.944800000000001</v>
      </c>
      <c r="G16" s="67">
        <v>3913.9642387919998</v>
      </c>
      <c r="H16" s="68">
        <v>3.9E-2</v>
      </c>
      <c r="I16" s="68">
        <v>3.6244986524138785E-4</v>
      </c>
      <c r="J16" s="68">
        <v>6.247724238360313E-5</v>
      </c>
    </row>
    <row r="17" spans="1:10">
      <c r="A17" s="61" t="s">
        <v>2235</v>
      </c>
      <c r="B17" s="58">
        <v>8507</v>
      </c>
      <c r="C17" s="70" t="s">
        <v>136</v>
      </c>
      <c r="D17" s="77">
        <v>44621</v>
      </c>
      <c r="E17" s="67">
        <v>1123741.925151</v>
      </c>
      <c r="F17" s="69">
        <v>100.4772</v>
      </c>
      <c r="G17" s="67">
        <v>4095.2617447780003</v>
      </c>
      <c r="H17" s="68">
        <v>2.3400000000000001E-2</v>
      </c>
      <c r="I17" s="68">
        <v>3.7923879140528826E-4</v>
      </c>
      <c r="J17" s="68">
        <v>6.5371231069745553E-5</v>
      </c>
    </row>
    <row r="18" spans="1:10">
      <c r="A18" s="61" t="s">
        <v>2236</v>
      </c>
      <c r="B18" s="58">
        <v>7992</v>
      </c>
      <c r="C18" s="70" t="s">
        <v>136</v>
      </c>
      <c r="D18" s="77">
        <v>44196</v>
      </c>
      <c r="E18" s="67">
        <v>6628579.1399999997</v>
      </c>
      <c r="F18" s="69">
        <v>113.8103</v>
      </c>
      <c r="G18" s="67">
        <v>27362.10903</v>
      </c>
      <c r="H18" s="68">
        <v>4.2700000000000002E-2</v>
      </c>
      <c r="I18" s="68">
        <v>2.5338485805134875E-3</v>
      </c>
      <c r="J18" s="68">
        <v>4.3677177758821482E-4</v>
      </c>
    </row>
    <row r="19" spans="1:10">
      <c r="A19" s="61" t="s">
        <v>3602</v>
      </c>
      <c r="B19" s="58">
        <v>9867</v>
      </c>
      <c r="C19" s="70" t="s">
        <v>136</v>
      </c>
      <c r="D19" s="77">
        <v>45222</v>
      </c>
      <c r="E19" s="67">
        <v>1373907.0241070003</v>
      </c>
      <c r="F19" s="69">
        <v>102</v>
      </c>
      <c r="G19" s="67">
        <v>5082.8239953070006</v>
      </c>
      <c r="H19" s="68">
        <v>1.9E-3</v>
      </c>
      <c r="I19" s="68">
        <v>4.7069128886913648E-4</v>
      </c>
      <c r="J19" s="68">
        <v>8.1135341912577354E-5</v>
      </c>
    </row>
    <row r="20" spans="1:10">
      <c r="A20" s="61" t="s">
        <v>2237</v>
      </c>
      <c r="B20" s="58">
        <v>5086</v>
      </c>
      <c r="C20" s="70" t="s">
        <v>136</v>
      </c>
      <c r="D20" s="77">
        <v>39508</v>
      </c>
      <c r="E20" s="67">
        <v>979961</v>
      </c>
      <c r="F20" s="69">
        <v>10.014699999999999</v>
      </c>
      <c r="G20" s="67">
        <v>355.95433000000003</v>
      </c>
      <c r="H20" s="68">
        <v>1.3299999999999999E-2</v>
      </c>
      <c r="I20" s="68">
        <v>3.2962896712722062E-5</v>
      </c>
      <c r="J20" s="68">
        <v>5.681974488291922E-6</v>
      </c>
    </row>
    <row r="21" spans="1:10">
      <c r="A21" s="61" t="s">
        <v>2238</v>
      </c>
      <c r="B21" s="58">
        <v>5122</v>
      </c>
      <c r="C21" s="70" t="s">
        <v>136</v>
      </c>
      <c r="D21" s="77">
        <v>40634</v>
      </c>
      <c r="E21" s="67">
        <v>1632000</v>
      </c>
      <c r="F21" s="69">
        <v>185.91460000000001</v>
      </c>
      <c r="G21" s="67">
        <v>11004.77598</v>
      </c>
      <c r="H21" s="68">
        <v>2.1499999999999998E-2</v>
      </c>
      <c r="I21" s="68">
        <v>1.0190894263749641E-3</v>
      </c>
      <c r="J21" s="68">
        <v>1.7566539046660209E-4</v>
      </c>
    </row>
    <row r="22" spans="1:10">
      <c r="A22" s="61" t="s">
        <v>2239</v>
      </c>
      <c r="B22" s="58">
        <v>5077</v>
      </c>
      <c r="C22" s="70" t="s">
        <v>136</v>
      </c>
      <c r="D22" s="77">
        <v>38808</v>
      </c>
      <c r="E22" s="67">
        <v>1938820</v>
      </c>
      <c r="F22" s="69">
        <v>32.458399999999997</v>
      </c>
      <c r="G22" s="67">
        <v>2282.5071899999998</v>
      </c>
      <c r="H22" s="68">
        <v>1.8100000000000002E-2</v>
      </c>
      <c r="I22" s="68">
        <v>2.1136994948204579E-4</v>
      </c>
      <c r="J22" s="68">
        <v>3.6434864053832075E-5</v>
      </c>
    </row>
    <row r="23" spans="1:10">
      <c r="A23" s="61" t="s">
        <v>2240</v>
      </c>
      <c r="B23" s="58">
        <v>5074</v>
      </c>
      <c r="C23" s="70" t="s">
        <v>136</v>
      </c>
      <c r="D23" s="77">
        <v>38261</v>
      </c>
      <c r="E23" s="67">
        <v>1220443</v>
      </c>
      <c r="F23" s="69">
        <v>13.8147</v>
      </c>
      <c r="G23" s="67">
        <v>611.51416000000006</v>
      </c>
      <c r="H23" s="68">
        <v>1.7600000000000001E-2</v>
      </c>
      <c r="I23" s="68">
        <v>5.6628832396692556E-5</v>
      </c>
      <c r="J23" s="68">
        <v>9.7613866822445012E-6</v>
      </c>
    </row>
    <row r="24" spans="1:10">
      <c r="A24" s="61" t="s">
        <v>2241</v>
      </c>
      <c r="B24" s="58">
        <v>5277</v>
      </c>
      <c r="C24" s="70" t="s">
        <v>136</v>
      </c>
      <c r="D24" s="77">
        <v>42481</v>
      </c>
      <c r="E24" s="67">
        <v>7460211.9500000002</v>
      </c>
      <c r="F24" s="69">
        <v>109.8112</v>
      </c>
      <c r="G24" s="67">
        <v>29712.921739999998</v>
      </c>
      <c r="H24" s="68">
        <v>3.09E-2</v>
      </c>
      <c r="I24" s="68">
        <v>2.7515439139307947E-3</v>
      </c>
      <c r="J24" s="68">
        <v>4.7429697877054733E-4</v>
      </c>
    </row>
    <row r="25" spans="1:10">
      <c r="A25" s="61" t="s">
        <v>2242</v>
      </c>
      <c r="B25" s="58">
        <v>5123</v>
      </c>
      <c r="C25" s="70" t="s">
        <v>136</v>
      </c>
      <c r="D25" s="77">
        <v>40664</v>
      </c>
      <c r="E25" s="67">
        <v>2243395.48</v>
      </c>
      <c r="F25" s="69">
        <v>51.705599999999997</v>
      </c>
      <c r="G25" s="67">
        <v>4207.1788699999997</v>
      </c>
      <c r="H25" s="68">
        <v>9.4999999999999998E-3</v>
      </c>
      <c r="I25" s="68">
        <v>3.896027969199214E-4</v>
      </c>
      <c r="J25" s="68">
        <v>6.715772500090345E-5</v>
      </c>
    </row>
    <row r="26" spans="1:10">
      <c r="A26" s="61" t="s">
        <v>2243</v>
      </c>
      <c r="B26" s="58">
        <v>8402</v>
      </c>
      <c r="C26" s="70" t="s">
        <v>136</v>
      </c>
      <c r="D26" s="77">
        <v>44560</v>
      </c>
      <c r="E26" s="67">
        <v>719467.18982199999</v>
      </c>
      <c r="F26" s="69">
        <v>99.982100000000003</v>
      </c>
      <c r="G26" s="67">
        <v>2609.0403932839999</v>
      </c>
      <c r="H26" s="68">
        <v>2.3099999999999999E-2</v>
      </c>
      <c r="I26" s="68">
        <v>2.4160832375080317E-4</v>
      </c>
      <c r="J26" s="68">
        <v>4.1647199385277348E-5</v>
      </c>
    </row>
    <row r="27" spans="1:10">
      <c r="A27" s="61" t="s">
        <v>2244</v>
      </c>
      <c r="B27" s="58">
        <v>8291</v>
      </c>
      <c r="C27" s="70" t="s">
        <v>136</v>
      </c>
      <c r="D27" s="77">
        <v>44279</v>
      </c>
      <c r="E27" s="67">
        <v>689836.52</v>
      </c>
      <c r="F27" s="69">
        <v>100.5746</v>
      </c>
      <c r="G27" s="67">
        <v>2516.4137599999999</v>
      </c>
      <c r="H27" s="68">
        <v>4.5699999999999998E-2</v>
      </c>
      <c r="I27" s="68">
        <v>2.330307004759643E-4</v>
      </c>
      <c r="J27" s="68">
        <v>4.016863283080936E-5</v>
      </c>
    </row>
    <row r="28" spans="1:10">
      <c r="A28" s="61" t="s">
        <v>2245</v>
      </c>
      <c r="B28" s="58">
        <v>5226</v>
      </c>
      <c r="C28" s="70" t="s">
        <v>137</v>
      </c>
      <c r="D28" s="77">
        <v>40909</v>
      </c>
      <c r="E28" s="67">
        <v>4311711.47</v>
      </c>
      <c r="F28" s="69">
        <v>57.808194999999998</v>
      </c>
      <c r="G28" s="67">
        <v>2492.52279</v>
      </c>
      <c r="H28" s="68">
        <v>6.4399999999999999E-2</v>
      </c>
      <c r="I28" s="68">
        <v>2.3081829424824194E-4</v>
      </c>
      <c r="J28" s="68">
        <v>3.9787269631658089E-5</v>
      </c>
    </row>
    <row r="29" spans="1:10">
      <c r="A29" s="61" t="s">
        <v>2246</v>
      </c>
      <c r="B29" s="58">
        <v>5260</v>
      </c>
      <c r="C29" s="70" t="s">
        <v>137</v>
      </c>
      <c r="D29" s="77">
        <v>41959</v>
      </c>
      <c r="E29" s="67">
        <v>759174.1</v>
      </c>
      <c r="F29" s="69">
        <v>85.138081999999997</v>
      </c>
      <c r="G29" s="67">
        <v>646.34640000000002</v>
      </c>
      <c r="H29" s="68">
        <v>6.4399999999999999E-2</v>
      </c>
      <c r="I29" s="68">
        <v>5.985444712483126E-5</v>
      </c>
      <c r="J29" s="68">
        <v>1.0317401548112438E-5</v>
      </c>
    </row>
    <row r="30" spans="1:10">
      <c r="A30" s="137" t="s">
        <v>3885</v>
      </c>
      <c r="B30" s="135" t="s">
        <v>3885</v>
      </c>
      <c r="C30" s="135" t="s">
        <v>3885</v>
      </c>
      <c r="D30" s="135" t="s">
        <v>3885</v>
      </c>
      <c r="E30" s="135" t="s">
        <v>3885</v>
      </c>
      <c r="F30" s="135" t="s">
        <v>3885</v>
      </c>
      <c r="G30" s="135" t="s">
        <v>3885</v>
      </c>
      <c r="H30" s="135" t="s">
        <v>3885</v>
      </c>
      <c r="I30" s="135" t="s">
        <v>3885</v>
      </c>
      <c r="J30" s="135" t="s">
        <v>3885</v>
      </c>
    </row>
    <row r="31" spans="1:10">
      <c r="A31" s="57" t="s">
        <v>190</v>
      </c>
      <c r="B31" s="135" t="s">
        <v>3885</v>
      </c>
      <c r="C31" s="135" t="s">
        <v>3885</v>
      </c>
      <c r="D31" s="135" t="s">
        <v>3885</v>
      </c>
      <c r="E31" s="135" t="s">
        <v>3885</v>
      </c>
      <c r="F31" s="135" t="s">
        <v>3885</v>
      </c>
      <c r="G31" s="67">
        <v>11454.051842356001</v>
      </c>
      <c r="H31" s="135" t="s">
        <v>3885</v>
      </c>
      <c r="I31" s="68">
        <v>1.0606942969951922E-3</v>
      </c>
      <c r="J31" s="68">
        <v>1.8283702394023379E-4</v>
      </c>
    </row>
    <row r="32" spans="1:10">
      <c r="A32" s="61" t="s">
        <v>2247</v>
      </c>
      <c r="B32" s="58">
        <v>992880</v>
      </c>
      <c r="C32" s="70" t="s">
        <v>137</v>
      </c>
      <c r="D32" s="77">
        <v>45158</v>
      </c>
      <c r="E32" s="67">
        <v>6958.1646000000001</v>
      </c>
      <c r="F32" s="69">
        <v>164613.12</v>
      </c>
      <c r="G32" s="67">
        <v>11454.051842356001</v>
      </c>
      <c r="H32" s="68">
        <v>5.2753332827899924E-6</v>
      </c>
      <c r="I32" s="68">
        <v>1.0606942969951922E-3</v>
      </c>
      <c r="J32" s="68">
        <v>1.8283702394023379E-4</v>
      </c>
    </row>
    <row r="33" spans="1:10">
      <c r="A33" s="137" t="s">
        <v>3885</v>
      </c>
      <c r="B33" s="135" t="s">
        <v>3885</v>
      </c>
      <c r="C33" s="135" t="s">
        <v>3885</v>
      </c>
      <c r="D33" s="135" t="s">
        <v>3885</v>
      </c>
      <c r="E33" s="135" t="s">
        <v>3885</v>
      </c>
      <c r="F33" s="135" t="s">
        <v>3885</v>
      </c>
      <c r="G33" s="135" t="s">
        <v>3885</v>
      </c>
      <c r="H33" s="135" t="s">
        <v>3885</v>
      </c>
      <c r="I33" s="135" t="s">
        <v>3885</v>
      </c>
      <c r="J33" s="135" t="s">
        <v>3885</v>
      </c>
    </row>
    <row r="34" spans="1:10">
      <c r="A34" s="74" t="s">
        <v>191</v>
      </c>
      <c r="B34" s="135" t="s">
        <v>3885</v>
      </c>
      <c r="C34" s="135" t="s">
        <v>3885</v>
      </c>
      <c r="D34" s="135" t="s">
        <v>3885</v>
      </c>
      <c r="E34" s="135" t="s">
        <v>3885</v>
      </c>
      <c r="F34" s="135" t="s">
        <v>3885</v>
      </c>
      <c r="G34" s="67">
        <v>128822.78324999999</v>
      </c>
      <c r="H34" s="135" t="s">
        <v>3885</v>
      </c>
      <c r="I34" s="68">
        <v>1.1929541912062514E-2</v>
      </c>
      <c r="J34" s="68">
        <v>2.0563530381475059E-3</v>
      </c>
    </row>
    <row r="35" spans="1:10">
      <c r="A35" s="61" t="s">
        <v>2248</v>
      </c>
      <c r="B35" s="58">
        <v>8510</v>
      </c>
      <c r="C35" s="70" t="s">
        <v>137</v>
      </c>
      <c r="D35" s="77">
        <v>44655</v>
      </c>
      <c r="E35" s="67">
        <v>22727715.280000001</v>
      </c>
      <c r="F35" s="69">
        <v>94.706891999999996</v>
      </c>
      <c r="G35" s="67">
        <v>21524.71458</v>
      </c>
      <c r="H35" s="68">
        <v>2.3300000000000001E-2</v>
      </c>
      <c r="I35" s="68">
        <v>1.9932808331657673E-3</v>
      </c>
      <c r="J35" s="68">
        <v>3.4359149138971047E-4</v>
      </c>
    </row>
    <row r="36" spans="1:10">
      <c r="A36" s="61" t="s">
        <v>2249</v>
      </c>
      <c r="B36" s="58">
        <v>5265</v>
      </c>
      <c r="C36" s="70" t="s">
        <v>137</v>
      </c>
      <c r="D36" s="77">
        <v>42170</v>
      </c>
      <c r="E36" s="67">
        <v>34436565.649999999</v>
      </c>
      <c r="F36" s="69">
        <v>78.731003000000001</v>
      </c>
      <c r="G36" s="67">
        <v>27112.252499999999</v>
      </c>
      <c r="H36" s="68">
        <v>5.1200000000000002E-2</v>
      </c>
      <c r="I36" s="68">
        <v>2.5107107948560154E-3</v>
      </c>
      <c r="J36" s="68">
        <v>4.3278340517764979E-4</v>
      </c>
    </row>
    <row r="37" spans="1:10">
      <c r="A37" s="61" t="s">
        <v>2250</v>
      </c>
      <c r="B37" s="58">
        <v>7004</v>
      </c>
      <c r="C37" s="70" t="s">
        <v>137</v>
      </c>
      <c r="D37" s="77">
        <v>43614</v>
      </c>
      <c r="E37" s="67">
        <v>84750924.730000004</v>
      </c>
      <c r="F37" s="69">
        <v>94.613511000000003</v>
      </c>
      <c r="G37" s="67">
        <v>80185.816170000006</v>
      </c>
      <c r="H37" s="68">
        <v>7.3099999999999998E-2</v>
      </c>
      <c r="I37" s="68">
        <v>7.4255502840407323E-3</v>
      </c>
      <c r="J37" s="68">
        <v>1.2799781415801456E-3</v>
      </c>
    </row>
    <row r="38" spans="1:10">
      <c r="A38" s="137" t="s">
        <v>3885</v>
      </c>
      <c r="B38" s="135" t="s">
        <v>3885</v>
      </c>
      <c r="C38" s="135" t="s">
        <v>3885</v>
      </c>
      <c r="D38" s="135" t="s">
        <v>3885</v>
      </c>
      <c r="E38" s="135" t="s">
        <v>3885</v>
      </c>
      <c r="F38" s="135" t="s">
        <v>3885</v>
      </c>
      <c r="G38" s="135" t="s">
        <v>3885</v>
      </c>
      <c r="H38" s="135" t="s">
        <v>3885</v>
      </c>
      <c r="I38" s="135" t="s">
        <v>3885</v>
      </c>
      <c r="J38" s="135" t="s">
        <v>3885</v>
      </c>
    </row>
    <row r="39" spans="1:10">
      <c r="A39" s="74" t="s">
        <v>192</v>
      </c>
      <c r="B39" s="134" t="s">
        <v>3885</v>
      </c>
      <c r="C39" s="134" t="s">
        <v>3885</v>
      </c>
      <c r="D39" s="134" t="s">
        <v>3885</v>
      </c>
      <c r="E39" s="134" t="s">
        <v>3885</v>
      </c>
      <c r="F39" s="134" t="s">
        <v>3885</v>
      </c>
      <c r="G39" s="64">
        <v>800992.71614601288</v>
      </c>
      <c r="H39" s="134" t="s">
        <v>3885</v>
      </c>
      <c r="I39" s="65">
        <v>7.4175358872481542E-2</v>
      </c>
      <c r="J39" s="65">
        <v>1.2785966611079847E-2</v>
      </c>
    </row>
    <row r="40" spans="1:10">
      <c r="A40" s="61" t="s">
        <v>2251</v>
      </c>
      <c r="B40" s="58">
        <v>91381</v>
      </c>
      <c r="C40" s="70" t="s">
        <v>136</v>
      </c>
      <c r="D40" s="77">
        <v>44742</v>
      </c>
      <c r="E40" s="67">
        <v>1663196.25</v>
      </c>
      <c r="F40" s="69">
        <v>100</v>
      </c>
      <c r="G40" s="67">
        <v>6032.4128200000005</v>
      </c>
      <c r="H40" s="68">
        <v>1.3100000000000001E-2</v>
      </c>
      <c r="I40" s="68">
        <v>5.5862728433212318E-4</v>
      </c>
      <c r="J40" s="68">
        <v>9.6293296238551519E-5</v>
      </c>
    </row>
    <row r="41" spans="1:10">
      <c r="A41" s="61" t="s">
        <v>2252</v>
      </c>
      <c r="B41" s="58">
        <v>5028</v>
      </c>
      <c r="C41" s="70" t="s">
        <v>136</v>
      </c>
      <c r="D41" s="77">
        <v>38961</v>
      </c>
      <c r="E41" s="67">
        <v>1669667.85</v>
      </c>
      <c r="F41" s="69">
        <v>0</v>
      </c>
      <c r="G41" s="67">
        <v>0</v>
      </c>
      <c r="H41" s="68">
        <v>0.1</v>
      </c>
      <c r="I41" s="68">
        <v>0</v>
      </c>
      <c r="J41" s="109">
        <v>0</v>
      </c>
    </row>
    <row r="42" spans="1:10">
      <c r="A42" s="61" t="s">
        <v>2253</v>
      </c>
      <c r="B42" s="58">
        <v>72111</v>
      </c>
      <c r="C42" s="70" t="s">
        <v>136</v>
      </c>
      <c r="D42" s="77">
        <v>43466</v>
      </c>
      <c r="E42" s="67">
        <v>2040542.81</v>
      </c>
      <c r="F42" s="69">
        <v>100</v>
      </c>
      <c r="G42" s="67">
        <v>7401.0487800000001</v>
      </c>
      <c r="H42" s="68">
        <v>1.7600000000000001E-2</v>
      </c>
      <c r="I42" s="68">
        <v>6.8536884071885738E-4</v>
      </c>
      <c r="J42" s="68">
        <v>1.1814035343962258E-4</v>
      </c>
    </row>
    <row r="43" spans="1:10">
      <c r="A43" s="61" t="s">
        <v>2254</v>
      </c>
      <c r="B43" s="58">
        <v>5272</v>
      </c>
      <c r="C43" s="70" t="s">
        <v>136</v>
      </c>
      <c r="D43" s="77">
        <v>42403</v>
      </c>
      <c r="E43" s="67">
        <v>8870390.0359090008</v>
      </c>
      <c r="F43" s="69">
        <v>113.42319999999999</v>
      </c>
      <c r="G43" s="67">
        <v>36491.537987686999</v>
      </c>
      <c r="H43" s="68">
        <v>8.9999999999999993E-3</v>
      </c>
      <c r="I43" s="68">
        <v>3.3792728341765078E-3</v>
      </c>
      <c r="J43" s="68">
        <v>5.8250165936897871E-4</v>
      </c>
    </row>
    <row r="44" spans="1:10">
      <c r="A44" s="61" t="s">
        <v>2255</v>
      </c>
      <c r="B44" s="58">
        <v>5072</v>
      </c>
      <c r="C44" s="70" t="s">
        <v>136</v>
      </c>
      <c r="D44" s="77">
        <v>38596</v>
      </c>
      <c r="E44" s="67">
        <v>1938383</v>
      </c>
      <c r="F44" s="69">
        <v>4.1492000000000004</v>
      </c>
      <c r="G44" s="67">
        <v>291.71014000000002</v>
      </c>
      <c r="H44" s="68">
        <v>1.3599999999999999E-2</v>
      </c>
      <c r="I44" s="68">
        <v>2.7013609343855129E-5</v>
      </c>
      <c r="J44" s="68">
        <v>4.6564669502856305E-6</v>
      </c>
    </row>
    <row r="45" spans="1:10">
      <c r="A45" s="61" t="s">
        <v>2256</v>
      </c>
      <c r="B45" s="58">
        <v>5084</v>
      </c>
      <c r="C45" s="70" t="s">
        <v>136</v>
      </c>
      <c r="D45" s="77">
        <v>39356</v>
      </c>
      <c r="E45" s="67">
        <v>2430946</v>
      </c>
      <c r="F45" s="69">
        <v>2.1941000000000002</v>
      </c>
      <c r="G45" s="67">
        <v>193.45472000000001</v>
      </c>
      <c r="H45" s="68">
        <v>5.8999999999999999E-3</v>
      </c>
      <c r="I45" s="68">
        <v>1.7914736292008491E-5</v>
      </c>
      <c r="J45" s="68">
        <v>3.0880500419243586E-6</v>
      </c>
    </row>
    <row r="46" spans="1:10">
      <c r="A46" s="61" t="s">
        <v>2257</v>
      </c>
      <c r="B46" s="58">
        <v>8292</v>
      </c>
      <c r="C46" s="70" t="s">
        <v>136</v>
      </c>
      <c r="D46" s="77">
        <v>44317</v>
      </c>
      <c r="E46" s="67">
        <v>3469320.69</v>
      </c>
      <c r="F46" s="69">
        <v>126.2667</v>
      </c>
      <c r="G46" s="67">
        <v>15888.42441</v>
      </c>
      <c r="H46" s="68">
        <v>9.2999999999999992E-3</v>
      </c>
      <c r="I46" s="68">
        <v>1.4713362041549596E-3</v>
      </c>
      <c r="J46" s="68">
        <v>2.5362136248426764E-4</v>
      </c>
    </row>
    <row r="47" spans="1:10">
      <c r="A47" s="61" t="s">
        <v>2258</v>
      </c>
      <c r="B47" s="58">
        <v>5099</v>
      </c>
      <c r="C47" s="70" t="s">
        <v>136</v>
      </c>
      <c r="D47" s="77">
        <v>39722</v>
      </c>
      <c r="E47" s="67">
        <v>3720536.41</v>
      </c>
      <c r="F47" s="69">
        <v>23.0932</v>
      </c>
      <c r="G47" s="67">
        <v>3116.2854300000004</v>
      </c>
      <c r="H47" s="68">
        <v>4.5499999999999999E-2</v>
      </c>
      <c r="I47" s="68">
        <v>2.8858138839454672E-4</v>
      </c>
      <c r="J47" s="68">
        <v>4.9744174516702247E-5</v>
      </c>
    </row>
    <row r="48" spans="1:10">
      <c r="A48" s="61" t="s">
        <v>2259</v>
      </c>
      <c r="B48" s="58">
        <v>5228</v>
      </c>
      <c r="C48" s="70" t="s">
        <v>136</v>
      </c>
      <c r="D48" s="77">
        <v>41081</v>
      </c>
      <c r="E48" s="67">
        <v>3304575.98</v>
      </c>
      <c r="F48" s="69">
        <v>66.092399999999998</v>
      </c>
      <c r="G48" s="67">
        <v>7921.6348399999997</v>
      </c>
      <c r="H48" s="68">
        <v>1.1299999999999999E-2</v>
      </c>
      <c r="I48" s="68">
        <v>7.3357734130336471E-4</v>
      </c>
      <c r="J48" s="68">
        <v>1.2645028666021413E-4</v>
      </c>
    </row>
    <row r="49" spans="1:10">
      <c r="A49" s="61" t="s">
        <v>2260</v>
      </c>
      <c r="B49" s="58">
        <v>50431</v>
      </c>
      <c r="C49" s="70" t="s">
        <v>136</v>
      </c>
      <c r="D49" s="77">
        <v>38078</v>
      </c>
      <c r="E49" s="67">
        <v>1925000</v>
      </c>
      <c r="F49" s="69">
        <v>0</v>
      </c>
      <c r="G49" s="67">
        <v>0</v>
      </c>
      <c r="H49" s="68">
        <v>6.4000000000000001E-2</v>
      </c>
      <c r="I49" s="68">
        <v>0</v>
      </c>
      <c r="J49" s="109">
        <v>0</v>
      </c>
    </row>
    <row r="50" spans="1:10">
      <c r="A50" s="61" t="s">
        <v>2261</v>
      </c>
      <c r="B50" s="58">
        <v>7038</v>
      </c>
      <c r="C50" s="70" t="s">
        <v>136</v>
      </c>
      <c r="D50" s="77">
        <v>43556</v>
      </c>
      <c r="E50" s="67">
        <v>13223420.222676001</v>
      </c>
      <c r="F50" s="69">
        <v>117.4562</v>
      </c>
      <c r="G50" s="67">
        <v>56333.573484382003</v>
      </c>
      <c r="H50" s="68">
        <v>2.24E-2</v>
      </c>
      <c r="I50" s="68">
        <v>5.2167303716300403E-3</v>
      </c>
      <c r="J50" s="68">
        <v>8.9923313300494694E-4</v>
      </c>
    </row>
    <row r="51" spans="1:10">
      <c r="A51" s="61" t="s">
        <v>2262</v>
      </c>
      <c r="B51" s="58">
        <v>9290</v>
      </c>
      <c r="C51" s="70" t="s">
        <v>136</v>
      </c>
      <c r="D51" s="77">
        <v>44853</v>
      </c>
      <c r="E51" s="67">
        <v>1207370.9969200001</v>
      </c>
      <c r="F51" s="69">
        <v>111.11109999999999</v>
      </c>
      <c r="G51" s="67">
        <v>4865.704640723</v>
      </c>
      <c r="H51" s="68">
        <v>1.2699999999999999E-2</v>
      </c>
      <c r="I51" s="68">
        <v>4.5058510597908628E-4</v>
      </c>
      <c r="J51" s="68">
        <v>7.7669541584595128E-5</v>
      </c>
    </row>
    <row r="52" spans="1:10">
      <c r="A52" s="61" t="s">
        <v>2263</v>
      </c>
      <c r="B52" s="58">
        <v>83791</v>
      </c>
      <c r="C52" s="70" t="s">
        <v>137</v>
      </c>
      <c r="D52" s="77">
        <v>44308</v>
      </c>
      <c r="E52" s="67">
        <v>19823423.050000001</v>
      </c>
      <c r="F52" s="69">
        <v>100</v>
      </c>
      <c r="G52" s="67">
        <v>19823.423050000001</v>
      </c>
      <c r="H52" s="68">
        <v>8.3999999999999995E-3</v>
      </c>
      <c r="I52" s="68">
        <v>1.835733945109598E-3</v>
      </c>
      <c r="J52" s="68">
        <v>3.1643436965837172E-4</v>
      </c>
    </row>
    <row r="53" spans="1:10">
      <c r="A53" s="61" t="s">
        <v>2264</v>
      </c>
      <c r="B53" s="58">
        <v>7079</v>
      </c>
      <c r="C53" s="70" t="s">
        <v>137</v>
      </c>
      <c r="D53" s="77">
        <v>44166</v>
      </c>
      <c r="E53" s="67">
        <v>45683818.07</v>
      </c>
      <c r="F53" s="69">
        <v>73.331999999999994</v>
      </c>
      <c r="G53" s="67">
        <v>33500.857469999995</v>
      </c>
      <c r="H53" s="68">
        <v>0.1191</v>
      </c>
      <c r="I53" s="68">
        <v>3.1023229990522466E-3</v>
      </c>
      <c r="J53" s="68">
        <v>5.3476247214198473E-4</v>
      </c>
    </row>
    <row r="54" spans="1:10">
      <c r="A54" s="61" t="s">
        <v>2265</v>
      </c>
      <c r="B54" s="58">
        <v>8279</v>
      </c>
      <c r="C54" s="70" t="s">
        <v>137</v>
      </c>
      <c r="D54" s="77">
        <v>44308</v>
      </c>
      <c r="E54" s="67">
        <v>4374495.09</v>
      </c>
      <c r="F54" s="69">
        <v>101.042474</v>
      </c>
      <c r="G54" s="67">
        <v>4420.0992000000006</v>
      </c>
      <c r="H54" s="68">
        <v>4.9099999999999998E-2</v>
      </c>
      <c r="I54" s="68">
        <v>4.0932013213488768E-4</v>
      </c>
      <c r="J54" s="68">
        <v>7.055649776790054E-5</v>
      </c>
    </row>
    <row r="55" spans="1:10">
      <c r="A55" s="61" t="s">
        <v>2266</v>
      </c>
      <c r="B55" s="58">
        <v>6662</v>
      </c>
      <c r="C55" s="70" t="s">
        <v>136</v>
      </c>
      <c r="D55" s="77">
        <v>43556</v>
      </c>
      <c r="E55" s="67">
        <v>7129095.7351879999</v>
      </c>
      <c r="F55" s="69">
        <v>133.20480000000001</v>
      </c>
      <c r="G55" s="67">
        <v>34443.071829729997</v>
      </c>
      <c r="H55" s="68">
        <v>4.9099999999999998E-2</v>
      </c>
      <c r="I55" s="68">
        <v>3.1895760874499171E-3</v>
      </c>
      <c r="J55" s="68">
        <v>5.4980271046269329E-4</v>
      </c>
    </row>
    <row r="56" spans="1:10">
      <c r="A56" s="61" t="s">
        <v>2267</v>
      </c>
      <c r="B56" s="58">
        <v>5322</v>
      </c>
      <c r="C56" s="70" t="s">
        <v>138</v>
      </c>
      <c r="D56" s="77">
        <v>42527</v>
      </c>
      <c r="E56" s="67">
        <v>6725914.9800000004</v>
      </c>
      <c r="F56" s="69">
        <v>317.93540000000002</v>
      </c>
      <c r="G56" s="67">
        <v>85784.313920000001</v>
      </c>
      <c r="H56" s="68">
        <v>7.2900000000000006E-2</v>
      </c>
      <c r="I56" s="68">
        <v>7.9439951729669504E-3</v>
      </c>
      <c r="J56" s="68">
        <v>1.3693450033015909E-3</v>
      </c>
    </row>
    <row r="57" spans="1:10">
      <c r="A57" s="61" t="s">
        <v>2268</v>
      </c>
      <c r="B57" s="58">
        <v>5259</v>
      </c>
      <c r="C57" s="70" t="s">
        <v>137</v>
      </c>
      <c r="D57" s="77">
        <v>41881</v>
      </c>
      <c r="E57" s="67">
        <v>25949826.75</v>
      </c>
      <c r="F57" s="69">
        <v>73.258645000000001</v>
      </c>
      <c r="G57" s="67">
        <v>19010.479780000001</v>
      </c>
      <c r="H57" s="68">
        <v>2.53E-2</v>
      </c>
      <c r="I57" s="68">
        <v>1.7604519137256491E-3</v>
      </c>
      <c r="J57" s="68">
        <v>3.0345764053537266E-4</v>
      </c>
    </row>
    <row r="58" spans="1:10">
      <c r="A58" s="61" t="s">
        <v>2269</v>
      </c>
      <c r="B58" s="58">
        <v>8283</v>
      </c>
      <c r="C58" s="70" t="s">
        <v>137</v>
      </c>
      <c r="D58" s="77">
        <v>44317</v>
      </c>
      <c r="E58" s="67">
        <v>31350545.039999999</v>
      </c>
      <c r="F58" s="69">
        <v>107.82</v>
      </c>
      <c r="G58" s="67">
        <v>33802.157659999997</v>
      </c>
      <c r="H58" s="68">
        <v>2.3900000000000001E-2</v>
      </c>
      <c r="I58" s="68">
        <v>3.1302246881326789E-3</v>
      </c>
      <c r="J58" s="68">
        <v>5.3957202170666478E-4</v>
      </c>
    </row>
    <row r="59" spans="1:10">
      <c r="A59" s="61" t="s">
        <v>2270</v>
      </c>
      <c r="B59" s="58">
        <v>5279</v>
      </c>
      <c r="C59" s="70" t="s">
        <v>137</v>
      </c>
      <c r="D59" s="77">
        <v>42589</v>
      </c>
      <c r="E59" s="67">
        <v>14622036.060000001</v>
      </c>
      <c r="F59" s="69">
        <v>127.46997500000001</v>
      </c>
      <c r="G59" s="67">
        <v>18638.709360000001</v>
      </c>
      <c r="H59" s="68">
        <v>3.2399999999999998E-2</v>
      </c>
      <c r="I59" s="68">
        <v>1.7260243792851905E-3</v>
      </c>
      <c r="J59" s="68">
        <v>2.9752319933348711E-4</v>
      </c>
    </row>
    <row r="60" spans="1:10">
      <c r="A60" s="61" t="s">
        <v>2271</v>
      </c>
      <c r="B60" s="58">
        <v>85741</v>
      </c>
      <c r="C60" s="70" t="s">
        <v>136</v>
      </c>
      <c r="D60" s="77">
        <v>44404</v>
      </c>
      <c r="E60" s="67">
        <v>920473.03</v>
      </c>
      <c r="F60" s="69">
        <v>100</v>
      </c>
      <c r="G60" s="67">
        <v>3338.5556900000001</v>
      </c>
      <c r="H60" s="68">
        <v>5.3E-3</v>
      </c>
      <c r="I60" s="68">
        <v>3.0916456720484484E-4</v>
      </c>
      <c r="J60" s="68">
        <v>5.3292196946506681E-5</v>
      </c>
    </row>
    <row r="61" spans="1:10">
      <c r="A61" s="61" t="s">
        <v>2272</v>
      </c>
      <c r="B61" s="58">
        <v>72112</v>
      </c>
      <c r="C61" s="70" t="s">
        <v>136</v>
      </c>
      <c r="D61" s="77">
        <v>43466</v>
      </c>
      <c r="E61" s="67">
        <v>908189.89</v>
      </c>
      <c r="F61" s="69">
        <v>100</v>
      </c>
      <c r="G61" s="67">
        <v>3294.0047300000001</v>
      </c>
      <c r="H61" s="68">
        <v>4.5999999999999999E-3</v>
      </c>
      <c r="I61" s="68">
        <v>3.0503895734660096E-4</v>
      </c>
      <c r="J61" s="68">
        <v>5.2581045552031687E-5</v>
      </c>
    </row>
    <row r="62" spans="1:10">
      <c r="A62" s="61" t="s">
        <v>2273</v>
      </c>
      <c r="B62" s="58">
        <v>5067</v>
      </c>
      <c r="C62" s="70" t="s">
        <v>136</v>
      </c>
      <c r="D62" s="77">
        <v>38322</v>
      </c>
      <c r="E62" s="67">
        <v>2149426.58</v>
      </c>
      <c r="F62" s="69">
        <v>2.2959999999999998</v>
      </c>
      <c r="G62" s="67">
        <v>178.99545999999998</v>
      </c>
      <c r="H62" s="68">
        <v>5.4199999999999998E-2</v>
      </c>
      <c r="I62" s="68">
        <v>1.6575746838158065E-5</v>
      </c>
      <c r="J62" s="68">
        <v>2.8572419311209869E-6</v>
      </c>
    </row>
    <row r="63" spans="1:10">
      <c r="A63" s="61" t="s">
        <v>2274</v>
      </c>
      <c r="B63" s="58">
        <v>5081</v>
      </c>
      <c r="C63" s="70" t="s">
        <v>136</v>
      </c>
      <c r="D63" s="77">
        <v>39295</v>
      </c>
      <c r="E63" s="67">
        <v>3039184</v>
      </c>
      <c r="F63" s="69">
        <v>3.7614000000000001</v>
      </c>
      <c r="G63" s="67">
        <v>414.62365999999997</v>
      </c>
      <c r="H63" s="68">
        <v>2.5000000000000001E-2</v>
      </c>
      <c r="I63" s="68">
        <v>3.8395928149633093E-5</v>
      </c>
      <c r="J63" s="68">
        <v>6.6184924857136125E-6</v>
      </c>
    </row>
    <row r="64" spans="1:10">
      <c r="A64" s="61" t="s">
        <v>2275</v>
      </c>
      <c r="B64" s="58">
        <v>5078</v>
      </c>
      <c r="C64" s="70" t="s">
        <v>136</v>
      </c>
      <c r="D64" s="77">
        <v>39052</v>
      </c>
      <c r="E64" s="67">
        <v>7462294.5599999996</v>
      </c>
      <c r="F64" s="69">
        <v>1.0427999999999999</v>
      </c>
      <c r="G64" s="67">
        <v>282.24157000000002</v>
      </c>
      <c r="H64" s="68">
        <v>8.5400000000000004E-2</v>
      </c>
      <c r="I64" s="68">
        <v>2.6136779175987306E-5</v>
      </c>
      <c r="J64" s="68">
        <v>4.5053234786481137E-6</v>
      </c>
    </row>
    <row r="65" spans="1:10">
      <c r="A65" s="61" t="s">
        <v>2276</v>
      </c>
      <c r="B65" s="58">
        <v>7067</v>
      </c>
      <c r="C65" s="70" t="s">
        <v>137</v>
      </c>
      <c r="D65" s="77">
        <v>44048</v>
      </c>
      <c r="E65" s="67">
        <v>35543510.619999997</v>
      </c>
      <c r="F65" s="69">
        <v>125.3601</v>
      </c>
      <c r="G65" s="67">
        <v>44557.380450000004</v>
      </c>
      <c r="H65" s="68">
        <v>0.1166</v>
      </c>
      <c r="I65" s="68">
        <v>4.1262044194344009E-3</v>
      </c>
      <c r="J65" s="68">
        <v>7.1125388187304032E-4</v>
      </c>
    </row>
    <row r="66" spans="1:10">
      <c r="A66" s="61" t="s">
        <v>2277</v>
      </c>
      <c r="B66" s="58">
        <v>5289</v>
      </c>
      <c r="C66" s="70" t="s">
        <v>136</v>
      </c>
      <c r="D66" s="77">
        <v>42736</v>
      </c>
      <c r="E66" s="67">
        <v>6402866.6855120007</v>
      </c>
      <c r="F66" s="69">
        <v>112.22150000000001</v>
      </c>
      <c r="G66" s="67">
        <v>26061.420542389002</v>
      </c>
      <c r="H66" s="68">
        <v>3.78E-2</v>
      </c>
      <c r="I66" s="68">
        <v>2.4133992513185091E-3</v>
      </c>
      <c r="J66" s="68">
        <v>4.1600934212684341E-4</v>
      </c>
    </row>
    <row r="67" spans="1:10">
      <c r="A67" s="61" t="s">
        <v>2278</v>
      </c>
      <c r="B67" s="58">
        <v>8405</v>
      </c>
      <c r="C67" s="70" t="s">
        <v>136</v>
      </c>
      <c r="D67" s="77">
        <v>44581</v>
      </c>
      <c r="E67" s="67">
        <v>1071592.802192</v>
      </c>
      <c r="F67" s="69">
        <v>108.9652</v>
      </c>
      <c r="G67" s="67">
        <v>4235.1145803889995</v>
      </c>
      <c r="H67" s="68">
        <v>3.3000000000000002E-2</v>
      </c>
      <c r="I67" s="68">
        <v>3.9218976344495041E-4</v>
      </c>
      <c r="J67" s="68">
        <v>6.7603652976390091E-5</v>
      </c>
    </row>
    <row r="68" spans="1:10">
      <c r="A68" s="61" t="s">
        <v>2279</v>
      </c>
      <c r="B68" s="58">
        <v>5230</v>
      </c>
      <c r="C68" s="70" t="s">
        <v>136</v>
      </c>
      <c r="D68" s="77">
        <v>40372</v>
      </c>
      <c r="E68" s="67">
        <v>3461666.3498200001</v>
      </c>
      <c r="F68" s="69">
        <v>18.6633</v>
      </c>
      <c r="G68" s="67">
        <v>2343.2638807130002</v>
      </c>
      <c r="H68" s="68">
        <v>3.5400000000000001E-2</v>
      </c>
      <c r="I68" s="68">
        <v>2.1699627946819718E-4</v>
      </c>
      <c r="J68" s="68">
        <v>3.7404701860340317E-5</v>
      </c>
    </row>
    <row r="69" spans="1:10">
      <c r="A69" s="61" t="s">
        <v>2280</v>
      </c>
      <c r="B69" s="58">
        <v>5049</v>
      </c>
      <c r="C69" s="70" t="s">
        <v>136</v>
      </c>
      <c r="D69" s="77">
        <v>38565</v>
      </c>
      <c r="E69" s="67">
        <v>1313941.82</v>
      </c>
      <c r="F69" s="69">
        <v>0</v>
      </c>
      <c r="G69" s="67">
        <v>0</v>
      </c>
      <c r="H69" s="68">
        <v>2.2499999999999999E-2</v>
      </c>
      <c r="I69" s="68">
        <v>0</v>
      </c>
      <c r="J69" s="109">
        <v>0</v>
      </c>
    </row>
    <row r="70" spans="1:10">
      <c r="A70" s="61" t="s">
        <v>2281</v>
      </c>
      <c r="B70" s="58">
        <v>5047</v>
      </c>
      <c r="C70" s="70" t="s">
        <v>136</v>
      </c>
      <c r="D70" s="77">
        <v>38139</v>
      </c>
      <c r="E70" s="67">
        <v>6341868.7599999998</v>
      </c>
      <c r="F70" s="69">
        <v>0.75690000000000002</v>
      </c>
      <c r="G70" s="67">
        <v>174.1018</v>
      </c>
      <c r="H70" s="68">
        <v>4.8000000000000001E-2</v>
      </c>
      <c r="I70" s="68">
        <v>1.6122572946082697E-5</v>
      </c>
      <c r="J70" s="68">
        <v>2.7791261479125775E-6</v>
      </c>
    </row>
    <row r="71" spans="1:10">
      <c r="A71" s="61" t="s">
        <v>2282</v>
      </c>
      <c r="B71" s="58">
        <v>5256</v>
      </c>
      <c r="C71" s="70" t="s">
        <v>136</v>
      </c>
      <c r="D71" s="77">
        <v>41603</v>
      </c>
      <c r="E71" s="67">
        <v>6638533</v>
      </c>
      <c r="F71" s="69">
        <v>124.2281</v>
      </c>
      <c r="G71" s="67">
        <v>29911.591210000002</v>
      </c>
      <c r="H71" s="68">
        <v>2.76E-2</v>
      </c>
      <c r="I71" s="68">
        <v>2.7699415584251921E-3</v>
      </c>
      <c r="J71" s="68">
        <v>4.7746827004306109E-4</v>
      </c>
    </row>
    <row r="72" spans="1:10">
      <c r="A72" s="61" t="s">
        <v>2283</v>
      </c>
      <c r="B72" s="58">
        <v>5310</v>
      </c>
      <c r="C72" s="70" t="s">
        <v>136</v>
      </c>
      <c r="D72" s="77">
        <v>42979</v>
      </c>
      <c r="E72" s="67">
        <v>12586644.390000001</v>
      </c>
      <c r="F72" s="69">
        <v>119.8379</v>
      </c>
      <c r="G72" s="67">
        <v>54708.109560000004</v>
      </c>
      <c r="H72" s="68">
        <v>3.3300000000000003E-2</v>
      </c>
      <c r="I72" s="68">
        <v>5.0662054448798594E-3</v>
      </c>
      <c r="J72" s="68">
        <v>8.7328642082426522E-4</v>
      </c>
    </row>
    <row r="73" spans="1:10">
      <c r="A73" s="61" t="s">
        <v>2284</v>
      </c>
      <c r="B73" s="58">
        <v>5083</v>
      </c>
      <c r="C73" s="70" t="s">
        <v>136</v>
      </c>
      <c r="D73" s="77">
        <v>38961</v>
      </c>
      <c r="E73" s="67">
        <v>3693864</v>
      </c>
      <c r="F73" s="69">
        <v>1.8100000000000002E-2</v>
      </c>
      <c r="G73" s="67">
        <v>2.4249800000000001</v>
      </c>
      <c r="H73" s="68">
        <v>2.9100000000000001E-2</v>
      </c>
      <c r="I73" s="68">
        <v>2.2456354238032937E-7</v>
      </c>
      <c r="J73" s="68">
        <v>3.8709107695411777E-8</v>
      </c>
    </row>
    <row r="74" spans="1:10">
      <c r="A74" s="61" t="s">
        <v>2285</v>
      </c>
      <c r="B74" s="58">
        <v>2162</v>
      </c>
      <c r="C74" s="70" t="s">
        <v>136</v>
      </c>
      <c r="D74" s="77">
        <v>38504</v>
      </c>
      <c r="E74" s="67">
        <v>895491</v>
      </c>
      <c r="F74" s="69">
        <v>0</v>
      </c>
      <c r="G74" s="67">
        <v>0</v>
      </c>
      <c r="H74" s="68">
        <v>5.7999999999999996E-3</v>
      </c>
      <c r="I74" s="68">
        <v>0</v>
      </c>
      <c r="J74" s="109">
        <v>0</v>
      </c>
    </row>
    <row r="75" spans="1:10">
      <c r="A75" s="61" t="s">
        <v>2286</v>
      </c>
      <c r="B75" s="58">
        <v>6645</v>
      </c>
      <c r="C75" s="70" t="s">
        <v>136</v>
      </c>
      <c r="D75" s="77">
        <v>43466</v>
      </c>
      <c r="E75" s="67">
        <v>6853716.8499999996</v>
      </c>
      <c r="F75" s="69">
        <v>159.67689999999999</v>
      </c>
      <c r="G75" s="67">
        <v>39693.171990000003</v>
      </c>
      <c r="H75" s="68">
        <v>0.10630000000000001</v>
      </c>
      <c r="I75" s="68">
        <v>3.6757578662034605E-3</v>
      </c>
      <c r="J75" s="68">
        <v>6.3360822329809412E-4</v>
      </c>
    </row>
    <row r="76" spans="1:10">
      <c r="A76" s="61" t="s">
        <v>2287</v>
      </c>
      <c r="B76" s="58">
        <v>5094</v>
      </c>
      <c r="C76" s="70" t="s">
        <v>136</v>
      </c>
      <c r="D76" s="77">
        <v>39630</v>
      </c>
      <c r="E76" s="67">
        <v>4491636</v>
      </c>
      <c r="F76" s="69">
        <v>6.0240999999999998</v>
      </c>
      <c r="G76" s="67">
        <v>981.39598000000001</v>
      </c>
      <c r="H76" s="68">
        <v>3.0499999999999999E-2</v>
      </c>
      <c r="I76" s="68">
        <v>9.0881474381897939E-5</v>
      </c>
      <c r="J76" s="68">
        <v>1.566568082279614E-5</v>
      </c>
    </row>
    <row r="77" spans="1:10">
      <c r="A77" s="61" t="s">
        <v>2288</v>
      </c>
      <c r="B77" s="58">
        <v>5257</v>
      </c>
      <c r="C77" s="70" t="s">
        <v>136</v>
      </c>
      <c r="D77" s="77">
        <v>41883</v>
      </c>
      <c r="E77" s="67">
        <v>7787803.8499999996</v>
      </c>
      <c r="F77" s="69">
        <v>119.3913</v>
      </c>
      <c r="G77" s="67">
        <v>33723.701829999998</v>
      </c>
      <c r="H77" s="68">
        <v>2.5000000000000001E-2</v>
      </c>
      <c r="I77" s="68">
        <v>3.1229593419833542E-3</v>
      </c>
      <c r="J77" s="68">
        <v>5.3831965872931946E-4</v>
      </c>
    </row>
    <row r="78" spans="1:10">
      <c r="A78" s="61" t="s">
        <v>2289</v>
      </c>
      <c r="B78" s="58">
        <v>7029</v>
      </c>
      <c r="C78" s="70" t="s">
        <v>137</v>
      </c>
      <c r="D78" s="77">
        <v>43739</v>
      </c>
      <c r="E78" s="67">
        <v>92044189.180000007</v>
      </c>
      <c r="F78" s="69">
        <v>107.327808</v>
      </c>
      <c r="G78" s="67">
        <v>98789.003270000001</v>
      </c>
      <c r="H78" s="68">
        <v>6.3E-2</v>
      </c>
      <c r="I78" s="68">
        <v>9.1482851497880976E-3</v>
      </c>
      <c r="J78" s="68">
        <v>1.5769343114998128E-3</v>
      </c>
    </row>
    <row r="79" spans="1:10">
      <c r="A79" s="61" t="s">
        <v>2290</v>
      </c>
      <c r="B79" s="58">
        <v>7076</v>
      </c>
      <c r="C79" s="70" t="s">
        <v>137</v>
      </c>
      <c r="D79" s="77">
        <v>44104</v>
      </c>
      <c r="E79" s="67">
        <v>59240509.18</v>
      </c>
      <c r="F79" s="69">
        <v>70.489953999999997</v>
      </c>
      <c r="G79" s="67">
        <v>41758.634920000004</v>
      </c>
      <c r="H79" s="68">
        <v>0.1162</v>
      </c>
      <c r="I79" s="68">
        <v>3.8670285868758181E-3</v>
      </c>
      <c r="J79" s="68">
        <v>6.6657848573252693E-4</v>
      </c>
    </row>
    <row r="80" spans="1:10">
      <c r="A80" s="61" t="s">
        <v>2291</v>
      </c>
      <c r="B80" s="58">
        <v>5221</v>
      </c>
      <c r="C80" s="70" t="s">
        <v>136</v>
      </c>
      <c r="D80" s="77">
        <v>41737</v>
      </c>
      <c r="E80" s="67">
        <v>1875000</v>
      </c>
      <c r="F80" s="69">
        <v>215.4169</v>
      </c>
      <c r="G80" s="67">
        <v>14649.69557</v>
      </c>
      <c r="H80" s="68">
        <v>2.64E-2</v>
      </c>
      <c r="I80" s="68">
        <v>1.3566246039112149E-3</v>
      </c>
      <c r="J80" s="68">
        <v>2.3384796720967878E-4</v>
      </c>
    </row>
    <row r="81" spans="1:10">
      <c r="A81" s="61" t="s">
        <v>2292</v>
      </c>
      <c r="B81" s="58">
        <v>5261</v>
      </c>
      <c r="C81" s="70" t="s">
        <v>136</v>
      </c>
      <c r="D81" s="77">
        <v>42005</v>
      </c>
      <c r="E81" s="67">
        <v>2786173</v>
      </c>
      <c r="F81" s="69">
        <v>137.90960000000001</v>
      </c>
      <c r="G81" s="67">
        <v>13936.38494</v>
      </c>
      <c r="H81" s="68">
        <v>0.14000000000000001</v>
      </c>
      <c r="I81" s="68">
        <v>1.2905689820543978E-3</v>
      </c>
      <c r="J81" s="68">
        <v>2.2246163907627063E-4</v>
      </c>
    </row>
    <row r="82" spans="1:10">
      <c r="A82" s="137" t="s">
        <v>3885</v>
      </c>
      <c r="B82" s="135" t="s">
        <v>3885</v>
      </c>
      <c r="C82" s="135" t="s">
        <v>3885</v>
      </c>
      <c r="D82" s="135" t="s">
        <v>3885</v>
      </c>
      <c r="E82" s="135" t="s">
        <v>3885</v>
      </c>
      <c r="F82" s="135" t="s">
        <v>3885</v>
      </c>
      <c r="G82" s="135" t="s">
        <v>3885</v>
      </c>
      <c r="H82" s="135" t="s">
        <v>3885</v>
      </c>
      <c r="I82" s="135" t="s">
        <v>3885</v>
      </c>
      <c r="J82" s="135" t="s">
        <v>3885</v>
      </c>
    </row>
    <row r="83" spans="1:10">
      <c r="A83" s="55" t="s">
        <v>2293</v>
      </c>
      <c r="B83" s="134" t="s">
        <v>3885</v>
      </c>
      <c r="C83" s="134" t="s">
        <v>3885</v>
      </c>
      <c r="D83" s="134" t="s">
        <v>3885</v>
      </c>
      <c r="E83" s="134" t="s">
        <v>3885</v>
      </c>
      <c r="F83" s="134" t="s">
        <v>3885</v>
      </c>
      <c r="G83" s="64">
        <v>9699956.7701128908</v>
      </c>
      <c r="H83" s="134" t="s">
        <v>3885</v>
      </c>
      <c r="I83" s="65">
        <v>0.89825757459138167</v>
      </c>
      <c r="J83" s="65">
        <v>0.15483701773010022</v>
      </c>
    </row>
    <row r="84" spans="1:10">
      <c r="A84" s="74" t="s">
        <v>187</v>
      </c>
      <c r="B84" s="134" t="s">
        <v>3885</v>
      </c>
      <c r="C84" s="134" t="s">
        <v>3885</v>
      </c>
      <c r="D84" s="134" t="s">
        <v>3885</v>
      </c>
      <c r="E84" s="134" t="s">
        <v>3885</v>
      </c>
      <c r="F84" s="134" t="s">
        <v>3885</v>
      </c>
      <c r="G84" s="64">
        <v>314378.96225028206</v>
      </c>
      <c r="H84" s="134" t="s">
        <v>3885</v>
      </c>
      <c r="I84" s="65">
        <v>2.9112839451366682E-2</v>
      </c>
      <c r="J84" s="65">
        <v>5.0183214323078797E-3</v>
      </c>
    </row>
    <row r="85" spans="1:10">
      <c r="A85" s="61" t="s">
        <v>2294</v>
      </c>
      <c r="B85" s="58">
        <v>8888</v>
      </c>
      <c r="C85" s="70" t="s">
        <v>136</v>
      </c>
      <c r="D85" s="77">
        <v>44476</v>
      </c>
      <c r="E85" s="67">
        <v>741143.06779100001</v>
      </c>
      <c r="F85" s="69">
        <v>89.915700000000001</v>
      </c>
      <c r="G85" s="67">
        <v>2417.0472188510003</v>
      </c>
      <c r="H85" s="68">
        <v>7.22E-2</v>
      </c>
      <c r="I85" s="68">
        <v>2.2382893284303532E-4</v>
      </c>
      <c r="J85" s="68">
        <v>3.8582479484118999E-5</v>
      </c>
    </row>
    <row r="86" spans="1:10">
      <c r="A86" s="61" t="s">
        <v>2295</v>
      </c>
      <c r="B86" s="58">
        <v>84032</v>
      </c>
      <c r="C86" s="70" t="s">
        <v>136</v>
      </c>
      <c r="D86" s="77">
        <v>44314</v>
      </c>
      <c r="E86" s="67">
        <v>3503821.08</v>
      </c>
      <c r="F86" s="69">
        <v>100</v>
      </c>
      <c r="G86" s="67">
        <v>12708.359060000001</v>
      </c>
      <c r="H86" s="68">
        <v>2.3E-3</v>
      </c>
      <c r="I86" s="68">
        <v>1.1768485217835828E-3</v>
      </c>
      <c r="J86" s="68">
        <v>2.0285909140920833E-4</v>
      </c>
    </row>
    <row r="87" spans="1:10">
      <c r="A87" s="61" t="s">
        <v>2296</v>
      </c>
      <c r="B87" s="58">
        <v>84034</v>
      </c>
      <c r="C87" s="70" t="s">
        <v>136</v>
      </c>
      <c r="D87" s="77">
        <v>44314</v>
      </c>
      <c r="E87" s="67">
        <v>2016201.4</v>
      </c>
      <c r="F87" s="69">
        <v>100</v>
      </c>
      <c r="G87" s="67">
        <v>7312.7624900000001</v>
      </c>
      <c r="H87" s="68">
        <v>1.6000000000000001E-3</v>
      </c>
      <c r="I87" s="68">
        <v>6.7719315183646786E-4</v>
      </c>
      <c r="J87" s="68">
        <v>1.1673107026712699E-4</v>
      </c>
    </row>
    <row r="88" spans="1:10">
      <c r="A88" s="61" t="s">
        <v>2297</v>
      </c>
      <c r="B88" s="58">
        <v>9239</v>
      </c>
      <c r="C88" s="70" t="s">
        <v>136</v>
      </c>
      <c r="D88" s="77">
        <v>44742</v>
      </c>
      <c r="E88" s="67">
        <v>1677302.429424</v>
      </c>
      <c r="F88" s="69">
        <v>106.13509999999999</v>
      </c>
      <c r="G88" s="67">
        <v>6456.8093807180003</v>
      </c>
      <c r="H88" s="68">
        <v>7.1999999999999998E-3</v>
      </c>
      <c r="I88" s="68">
        <v>5.9792822497858737E-4</v>
      </c>
      <c r="J88" s="68">
        <v>1.0306779012072599E-4</v>
      </c>
    </row>
    <row r="89" spans="1:10">
      <c r="A89" s="61" t="s">
        <v>2298</v>
      </c>
      <c r="B89" s="58">
        <v>97211</v>
      </c>
      <c r="C89" s="70" t="s">
        <v>136</v>
      </c>
      <c r="D89" s="77">
        <v>45166</v>
      </c>
      <c r="E89" s="67">
        <v>1163317.3899999999</v>
      </c>
      <c r="F89" s="69">
        <v>100</v>
      </c>
      <c r="G89" s="67">
        <v>4219.3521799999999</v>
      </c>
      <c r="H89" s="68">
        <v>1.04E-2</v>
      </c>
      <c r="I89" s="68">
        <v>3.9073009760532665E-4</v>
      </c>
      <c r="J89" s="68">
        <v>6.7352043291280935E-5</v>
      </c>
    </row>
    <row r="90" spans="1:10">
      <c r="A90" s="61" t="s">
        <v>2299</v>
      </c>
      <c r="B90" s="58">
        <v>9616</v>
      </c>
      <c r="C90" s="70" t="s">
        <v>136</v>
      </c>
      <c r="D90" s="77">
        <v>45093</v>
      </c>
      <c r="E90" s="67">
        <v>367599.88210500003</v>
      </c>
      <c r="F90" s="69">
        <v>98.447900000000004</v>
      </c>
      <c r="G90" s="67">
        <v>1312.5908503330002</v>
      </c>
      <c r="H90" s="68">
        <v>7.1800000000000003E-2</v>
      </c>
      <c r="I90" s="68">
        <v>1.2155153900105866E-4</v>
      </c>
      <c r="J90" s="68">
        <v>2.0952428715103723E-5</v>
      </c>
    </row>
    <row r="91" spans="1:10">
      <c r="A91" s="61" t="s">
        <v>2300</v>
      </c>
      <c r="B91" s="58">
        <v>8287</v>
      </c>
      <c r="C91" s="70" t="s">
        <v>136</v>
      </c>
      <c r="D91" s="77">
        <v>43800</v>
      </c>
      <c r="E91" s="67">
        <v>3968040.02</v>
      </c>
      <c r="F91" s="69">
        <v>123.3766</v>
      </c>
      <c r="G91" s="67">
        <v>17756.46038</v>
      </c>
      <c r="H91" s="68">
        <v>3.0200000000000001E-2</v>
      </c>
      <c r="I91" s="68">
        <v>1.644324342084788E-3</v>
      </c>
      <c r="J91" s="68">
        <v>2.8344016739879598E-4</v>
      </c>
    </row>
    <row r="92" spans="1:10">
      <c r="A92" s="61" t="s">
        <v>2301</v>
      </c>
      <c r="B92" s="58">
        <v>1181106</v>
      </c>
      <c r="C92" s="70" t="s">
        <v>136</v>
      </c>
      <c r="D92" s="77">
        <v>44287</v>
      </c>
      <c r="E92" s="67">
        <v>5922354.4199999999</v>
      </c>
      <c r="F92" s="69">
        <v>107.2026</v>
      </c>
      <c r="G92" s="67">
        <v>23027.525300000001</v>
      </c>
      <c r="H92" s="68">
        <v>3.1199999999999999E-2</v>
      </c>
      <c r="I92" s="68">
        <v>2.1324475474522086E-3</v>
      </c>
      <c r="J92" s="68">
        <v>3.6758033336213884E-4</v>
      </c>
    </row>
    <row r="93" spans="1:10">
      <c r="A93" s="61" t="s">
        <v>2302</v>
      </c>
      <c r="B93" s="58">
        <v>7046</v>
      </c>
      <c r="C93" s="70" t="s">
        <v>136</v>
      </c>
      <c r="D93" s="77">
        <v>43795</v>
      </c>
      <c r="E93" s="67">
        <v>19271933.719999999</v>
      </c>
      <c r="F93" s="69">
        <v>146.4255</v>
      </c>
      <c r="G93" s="67">
        <v>102350.40483</v>
      </c>
      <c r="H93" s="68">
        <v>2.0999999999999999E-3</v>
      </c>
      <c r="I93" s="68">
        <v>9.4780861997565222E-3</v>
      </c>
      <c r="J93" s="68">
        <v>1.6337837191372562E-3</v>
      </c>
    </row>
    <row r="94" spans="1:10">
      <c r="A94" s="61" t="s">
        <v>2303</v>
      </c>
      <c r="B94" s="58">
        <v>8315</v>
      </c>
      <c r="C94" s="70" t="s">
        <v>136</v>
      </c>
      <c r="D94" s="77">
        <v>44337</v>
      </c>
      <c r="E94" s="67">
        <v>20186915.170000002</v>
      </c>
      <c r="F94" s="69">
        <v>95.038200000000003</v>
      </c>
      <c r="G94" s="67">
        <v>69585.013489999998</v>
      </c>
      <c r="H94" s="68">
        <v>1.6000000000000001E-3</v>
      </c>
      <c r="I94" s="68">
        <v>6.4438705168279337E-3</v>
      </c>
      <c r="J94" s="68">
        <v>1.1107612356271355E-3</v>
      </c>
    </row>
    <row r="95" spans="1:10">
      <c r="A95" s="61" t="s">
        <v>2304</v>
      </c>
      <c r="B95" s="58">
        <v>8338</v>
      </c>
      <c r="C95" s="70" t="s">
        <v>136</v>
      </c>
      <c r="D95" s="77">
        <v>44561</v>
      </c>
      <c r="E95" s="67">
        <v>1163774.390904</v>
      </c>
      <c r="F95" s="69">
        <v>80.141499999999994</v>
      </c>
      <c r="G95" s="67">
        <v>3382.7804953529999</v>
      </c>
      <c r="H95" s="68">
        <v>4.8399999999999999E-2</v>
      </c>
      <c r="I95" s="68">
        <v>3.1325997374475456E-4</v>
      </c>
      <c r="J95" s="68">
        <v>5.3998142048411811E-5</v>
      </c>
    </row>
    <row r="96" spans="1:10">
      <c r="A96" s="61" t="s">
        <v>2305</v>
      </c>
      <c r="B96" s="58">
        <v>84031</v>
      </c>
      <c r="C96" s="70" t="s">
        <v>136</v>
      </c>
      <c r="D96" s="77">
        <v>44314</v>
      </c>
      <c r="E96" s="67">
        <v>2108772.63</v>
      </c>
      <c r="F96" s="69">
        <v>100</v>
      </c>
      <c r="G96" s="67">
        <v>7648.5183399999996</v>
      </c>
      <c r="H96" s="68">
        <v>1.9E-3</v>
      </c>
      <c r="I96" s="68">
        <v>7.0828558272287452E-4</v>
      </c>
      <c r="J96" s="68">
        <v>1.2209062348282959E-4</v>
      </c>
    </row>
    <row r="97" spans="1:10">
      <c r="A97" s="61" t="s">
        <v>2306</v>
      </c>
      <c r="B97" s="58">
        <v>84033</v>
      </c>
      <c r="C97" s="70" t="s">
        <v>136</v>
      </c>
      <c r="D97" s="77">
        <v>44314</v>
      </c>
      <c r="E97" s="67">
        <v>2065958.44</v>
      </c>
      <c r="F97" s="69">
        <v>100</v>
      </c>
      <c r="G97" s="67">
        <v>7493.2312599999996</v>
      </c>
      <c r="H97" s="68">
        <v>1E-3</v>
      </c>
      <c r="I97" s="68">
        <v>6.9390533349578901E-4</v>
      </c>
      <c r="J97" s="68">
        <v>1.1961183013054379E-4</v>
      </c>
    </row>
    <row r="98" spans="1:10">
      <c r="A98" s="61" t="s">
        <v>2307</v>
      </c>
      <c r="B98" s="58">
        <v>84036</v>
      </c>
      <c r="C98" s="70" t="s">
        <v>136</v>
      </c>
      <c r="D98" s="77">
        <v>44314</v>
      </c>
      <c r="E98" s="67">
        <v>3153207.54</v>
      </c>
      <c r="F98" s="69">
        <v>100</v>
      </c>
      <c r="G98" s="67">
        <v>11436.68376</v>
      </c>
      <c r="H98" s="68">
        <v>2.5999999999999999E-3</v>
      </c>
      <c r="I98" s="68">
        <v>1.0590859381228647E-3</v>
      </c>
      <c r="J98" s="68">
        <v>1.8255978331541164E-4</v>
      </c>
    </row>
    <row r="99" spans="1:10">
      <c r="A99" s="61" t="s">
        <v>2308</v>
      </c>
      <c r="B99" s="58">
        <v>4024</v>
      </c>
      <c r="C99" s="70" t="s">
        <v>138</v>
      </c>
      <c r="D99" s="77">
        <v>39223</v>
      </c>
      <c r="E99" s="67">
        <v>400683.15</v>
      </c>
      <c r="F99" s="69">
        <v>5.5269000000000004</v>
      </c>
      <c r="G99" s="67">
        <v>88.83832000000001</v>
      </c>
      <c r="H99" s="68">
        <v>7.6E-3</v>
      </c>
      <c r="I99" s="68">
        <v>8.2268092265986778E-6</v>
      </c>
      <c r="J99" s="68">
        <v>1.4180950343340787E-6</v>
      </c>
    </row>
    <row r="100" spans="1:10">
      <c r="A100" s="61" t="s">
        <v>2309</v>
      </c>
      <c r="B100" s="58">
        <v>84035</v>
      </c>
      <c r="C100" s="70" t="s">
        <v>136</v>
      </c>
      <c r="D100" s="77">
        <v>44314</v>
      </c>
      <c r="E100" s="67">
        <v>875955.27</v>
      </c>
      <c r="F100" s="69">
        <v>100</v>
      </c>
      <c r="G100" s="67">
        <v>3177.0897599999998</v>
      </c>
      <c r="H100" s="68">
        <v>1.6000000000000001E-3</v>
      </c>
      <c r="I100" s="68">
        <v>2.942121299828742E-4</v>
      </c>
      <c r="J100" s="68">
        <v>5.0714772772488825E-5</v>
      </c>
    </row>
    <row r="101" spans="1:10">
      <c r="A101" s="61" t="s">
        <v>2310</v>
      </c>
      <c r="B101" s="58">
        <v>8316</v>
      </c>
      <c r="C101" s="70" t="s">
        <v>136</v>
      </c>
      <c r="D101" s="77">
        <v>44378</v>
      </c>
      <c r="E101" s="67">
        <v>9936372.9299999997</v>
      </c>
      <c r="F101" s="69">
        <v>94.356899999999996</v>
      </c>
      <c r="G101" s="67">
        <v>34005.495139999999</v>
      </c>
      <c r="H101" s="68">
        <v>4.87E-2</v>
      </c>
      <c r="I101" s="68">
        <v>3.1490546103619299E-3</v>
      </c>
      <c r="J101" s="68">
        <v>5.4281782679034953E-4</v>
      </c>
    </row>
    <row r="102" spans="1:10">
      <c r="A102" s="137" t="s">
        <v>3885</v>
      </c>
      <c r="B102" s="135" t="s">
        <v>3885</v>
      </c>
      <c r="C102" s="135" t="s">
        <v>3885</v>
      </c>
      <c r="D102" s="135" t="s">
        <v>3885</v>
      </c>
      <c r="E102" s="135" t="s">
        <v>3885</v>
      </c>
      <c r="F102" s="135" t="s">
        <v>3885</v>
      </c>
      <c r="G102" s="135" t="s">
        <v>3885</v>
      </c>
      <c r="H102" s="135" t="s">
        <v>3885</v>
      </c>
      <c r="I102" s="135" t="s">
        <v>3885</v>
      </c>
      <c r="J102" s="135" t="s">
        <v>3885</v>
      </c>
    </row>
    <row r="103" spans="1:10">
      <c r="A103" s="74" t="s">
        <v>2311</v>
      </c>
      <c r="B103" s="135" t="s">
        <v>3885</v>
      </c>
      <c r="C103" s="135" t="s">
        <v>3885</v>
      </c>
      <c r="D103" s="135" t="s">
        <v>3885</v>
      </c>
      <c r="E103" s="135" t="s">
        <v>3885</v>
      </c>
      <c r="F103" s="135" t="s">
        <v>3885</v>
      </c>
      <c r="G103" s="67">
        <v>24271.830283353</v>
      </c>
      <c r="H103" s="135" t="s">
        <v>3885</v>
      </c>
      <c r="I103" s="68">
        <v>2.2476755224718975E-3</v>
      </c>
      <c r="J103" s="68">
        <v>3.8744273866302744E-4</v>
      </c>
    </row>
    <row r="104" spans="1:10">
      <c r="A104" s="61" t="s">
        <v>2312</v>
      </c>
      <c r="B104" s="58" t="s">
        <v>2313</v>
      </c>
      <c r="C104" s="70" t="s">
        <v>139</v>
      </c>
      <c r="D104" s="77">
        <v>42268</v>
      </c>
      <c r="E104" s="67">
        <v>6925.02</v>
      </c>
      <c r="F104" s="69">
        <v>14304.32</v>
      </c>
      <c r="G104" s="67">
        <v>4577.3560099999995</v>
      </c>
      <c r="H104" s="68">
        <v>1.2440831176401776E-2</v>
      </c>
      <c r="I104" s="68">
        <v>4.2388278680297986E-4</v>
      </c>
      <c r="J104" s="68">
        <v>7.3066733231338135E-5</v>
      </c>
    </row>
    <row r="105" spans="1:10">
      <c r="A105" s="61" t="s">
        <v>2314</v>
      </c>
      <c r="B105" s="58" t="s">
        <v>2315</v>
      </c>
      <c r="C105" s="70" t="s">
        <v>136</v>
      </c>
      <c r="D105" s="77">
        <v>44616</v>
      </c>
      <c r="E105" s="67">
        <v>2990.6890680000001</v>
      </c>
      <c r="F105" s="69">
        <v>100927.1</v>
      </c>
      <c r="G105" s="67">
        <v>10947.793911011999</v>
      </c>
      <c r="H105" s="68">
        <v>3.8821964223446806E-3</v>
      </c>
      <c r="I105" s="68">
        <v>1.0138126425400021E-3</v>
      </c>
      <c r="J105" s="68">
        <v>1.7475580562665953E-4</v>
      </c>
    </row>
    <row r="106" spans="1:10">
      <c r="A106" s="61" t="s">
        <v>2316</v>
      </c>
      <c r="B106" s="58">
        <v>9628</v>
      </c>
      <c r="C106" s="70" t="s">
        <v>136</v>
      </c>
      <c r="D106" s="77">
        <v>45103</v>
      </c>
      <c r="E106" s="67">
        <v>1009.576878</v>
      </c>
      <c r="F106" s="69">
        <v>130547.18</v>
      </c>
      <c r="G106" s="67">
        <v>4780.289620298</v>
      </c>
      <c r="H106" s="68">
        <v>3.2469311993380795E-2</v>
      </c>
      <c r="I106" s="68">
        <v>4.426753089666877E-4</v>
      </c>
      <c r="J106" s="68">
        <v>7.6306091484207848E-5</v>
      </c>
    </row>
    <row r="107" spans="1:10">
      <c r="A107" s="61" t="s">
        <v>2317</v>
      </c>
      <c r="B107" s="58">
        <v>9768</v>
      </c>
      <c r="C107" s="70" t="s">
        <v>136</v>
      </c>
      <c r="D107" s="77">
        <v>45103</v>
      </c>
      <c r="E107" s="67">
        <v>836.94433600000002</v>
      </c>
      <c r="F107" s="69">
        <v>130662.52</v>
      </c>
      <c r="G107" s="67">
        <v>3966.3907420430005</v>
      </c>
      <c r="H107" s="68">
        <v>2.6941040966263236E-2</v>
      </c>
      <c r="I107" s="68">
        <v>3.6730478416222787E-4</v>
      </c>
      <c r="J107" s="68">
        <v>6.3314108320821927E-5</v>
      </c>
    </row>
    <row r="108" spans="1:10">
      <c r="A108" s="137" t="s">
        <v>3885</v>
      </c>
      <c r="B108" s="135" t="s">
        <v>3885</v>
      </c>
      <c r="C108" s="135" t="s">
        <v>3885</v>
      </c>
      <c r="D108" s="135" t="s">
        <v>3885</v>
      </c>
      <c r="E108" s="135" t="s">
        <v>3885</v>
      </c>
      <c r="F108" s="135" t="s">
        <v>3885</v>
      </c>
      <c r="G108" s="135" t="s">
        <v>3885</v>
      </c>
      <c r="H108" s="135" t="s">
        <v>3885</v>
      </c>
      <c r="I108" s="135" t="s">
        <v>3885</v>
      </c>
      <c r="J108" s="135" t="s">
        <v>3885</v>
      </c>
    </row>
    <row r="109" spans="1:10">
      <c r="A109" s="74" t="s">
        <v>191</v>
      </c>
      <c r="B109" s="134" t="s">
        <v>3885</v>
      </c>
      <c r="C109" s="134" t="s">
        <v>3885</v>
      </c>
      <c r="D109" s="134" t="s">
        <v>3885</v>
      </c>
      <c r="E109" s="134" t="s">
        <v>3885</v>
      </c>
      <c r="F109" s="134" t="s">
        <v>3885</v>
      </c>
      <c r="G109" s="64">
        <v>618861.65467000008</v>
      </c>
      <c r="H109" s="134" t="s">
        <v>3885</v>
      </c>
      <c r="I109" s="65">
        <v>5.7309241897272267E-2</v>
      </c>
      <c r="J109" s="65">
        <v>9.8786721701547096E-3</v>
      </c>
    </row>
    <row r="110" spans="1:10">
      <c r="A110" s="61" t="s">
        <v>2318</v>
      </c>
      <c r="B110" s="58">
        <v>5264</v>
      </c>
      <c r="C110" s="70" t="s">
        <v>136</v>
      </c>
      <c r="D110" s="77">
        <v>42095</v>
      </c>
      <c r="E110" s="67">
        <v>18714231.300000001</v>
      </c>
      <c r="F110" s="69">
        <v>65.752700000000004</v>
      </c>
      <c r="G110" s="67">
        <v>44630.642530000005</v>
      </c>
      <c r="H110" s="68">
        <v>1E-3</v>
      </c>
      <c r="I110" s="68">
        <v>4.1329888020713509E-3</v>
      </c>
      <c r="J110" s="68">
        <v>7.1242333883545232E-4</v>
      </c>
    </row>
    <row r="111" spans="1:10">
      <c r="A111" s="61" t="s">
        <v>2319</v>
      </c>
      <c r="B111" s="58">
        <v>7064</v>
      </c>
      <c r="C111" s="70" t="s">
        <v>136</v>
      </c>
      <c r="D111" s="77">
        <v>43466</v>
      </c>
      <c r="E111" s="67">
        <v>19771222.010000002</v>
      </c>
      <c r="F111" s="69">
        <v>113.7073</v>
      </c>
      <c r="G111" s="67">
        <v>81539.757540000006</v>
      </c>
      <c r="H111" s="68">
        <v>8.9999999999999998E-4</v>
      </c>
      <c r="I111" s="68">
        <v>7.5509310584069029E-3</v>
      </c>
      <c r="J111" s="68">
        <v>1.3015906341799211E-3</v>
      </c>
    </row>
    <row r="112" spans="1:10">
      <c r="A112" s="61" t="s">
        <v>2320</v>
      </c>
      <c r="B112" s="58">
        <v>7031</v>
      </c>
      <c r="C112" s="70" t="s">
        <v>136</v>
      </c>
      <c r="D112" s="77">
        <v>43090</v>
      </c>
      <c r="E112" s="67">
        <v>26119197.850000001</v>
      </c>
      <c r="F112" s="69">
        <v>113.4705</v>
      </c>
      <c r="G112" s="67">
        <v>107495.51861</v>
      </c>
      <c r="H112" s="68">
        <v>1.8E-3</v>
      </c>
      <c r="I112" s="68">
        <v>9.9545457896857772E-3</v>
      </c>
      <c r="J112" s="68">
        <v>1.7159133710994033E-3</v>
      </c>
    </row>
    <row r="113" spans="1:10">
      <c r="A113" s="61" t="s">
        <v>2321</v>
      </c>
      <c r="B113" s="58">
        <v>5274</v>
      </c>
      <c r="C113" s="70" t="s">
        <v>136</v>
      </c>
      <c r="D113" s="77">
        <v>42460</v>
      </c>
      <c r="E113" s="67">
        <v>19380140.550000001</v>
      </c>
      <c r="F113" s="69">
        <v>55.3568</v>
      </c>
      <c r="G113" s="67">
        <v>38911.274400000002</v>
      </c>
      <c r="H113" s="68">
        <v>1.9E-3</v>
      </c>
      <c r="I113" s="68">
        <v>3.6033507978610233E-3</v>
      </c>
      <c r="J113" s="68">
        <v>6.2112706550788847E-4</v>
      </c>
    </row>
    <row r="114" spans="1:10">
      <c r="A114" s="61" t="s">
        <v>2322</v>
      </c>
      <c r="B114" s="58">
        <v>5344</v>
      </c>
      <c r="C114" s="70" t="s">
        <v>136</v>
      </c>
      <c r="D114" s="77">
        <v>43431</v>
      </c>
      <c r="E114" s="67">
        <v>20447536.84</v>
      </c>
      <c r="F114" s="69">
        <v>77.903300000000002</v>
      </c>
      <c r="G114" s="67">
        <v>57775.592720000001</v>
      </c>
      <c r="H114" s="68">
        <v>1.5299999999999999E-2</v>
      </c>
      <c r="I114" s="68">
        <v>5.3502675338874418E-3</v>
      </c>
      <c r="J114" s="68">
        <v>9.2225158177169648E-4</v>
      </c>
    </row>
    <row r="115" spans="1:10">
      <c r="A115" s="61" t="s">
        <v>2323</v>
      </c>
      <c r="B115" s="58">
        <v>5079</v>
      </c>
      <c r="C115" s="70" t="s">
        <v>138</v>
      </c>
      <c r="D115" s="77">
        <v>38838</v>
      </c>
      <c r="E115" s="67">
        <v>9100000</v>
      </c>
      <c r="F115" s="69">
        <v>12.6997</v>
      </c>
      <c r="G115" s="67">
        <v>4636.0965999999999</v>
      </c>
      <c r="H115" s="68">
        <v>5.0200000000000002E-2</v>
      </c>
      <c r="I115" s="68">
        <v>4.293224172213382E-4</v>
      </c>
      <c r="J115" s="68">
        <v>7.400438872721935E-5</v>
      </c>
    </row>
    <row r="116" spans="1:10">
      <c r="A116" s="61" t="s">
        <v>2324</v>
      </c>
      <c r="B116" s="58">
        <v>7989</v>
      </c>
      <c r="C116" s="70" t="s">
        <v>136</v>
      </c>
      <c r="D116" s="77">
        <v>43830</v>
      </c>
      <c r="E116" s="67">
        <v>12525245.869999999</v>
      </c>
      <c r="F116" s="69">
        <v>126.8155</v>
      </c>
      <c r="G116" s="67">
        <v>57611.098180000001</v>
      </c>
      <c r="H116" s="68">
        <v>1.5699999999999999E-2</v>
      </c>
      <c r="I116" s="68">
        <v>5.3350346343977043E-3</v>
      </c>
      <c r="J116" s="68">
        <v>9.1962581295538994E-4</v>
      </c>
    </row>
    <row r="117" spans="1:10">
      <c r="A117" s="61" t="s">
        <v>2325</v>
      </c>
      <c r="B117" s="58">
        <v>8404</v>
      </c>
      <c r="C117" s="70" t="s">
        <v>136</v>
      </c>
      <c r="D117" s="77">
        <v>44469</v>
      </c>
      <c r="E117" s="67">
        <v>15231016.93</v>
      </c>
      <c r="F117" s="69">
        <v>109.3446</v>
      </c>
      <c r="G117" s="67">
        <v>60405.126299999996</v>
      </c>
      <c r="H117" s="68">
        <v>3.9100000000000003E-2</v>
      </c>
      <c r="I117" s="68">
        <v>5.5937736145696857E-3</v>
      </c>
      <c r="J117" s="68">
        <v>9.6422590672980819E-4</v>
      </c>
    </row>
    <row r="118" spans="1:10">
      <c r="A118" s="61" t="s">
        <v>2326</v>
      </c>
      <c r="B118" s="58">
        <v>9526</v>
      </c>
      <c r="C118" s="70" t="s">
        <v>136</v>
      </c>
      <c r="D118" s="77">
        <v>44645</v>
      </c>
      <c r="E118" s="67">
        <v>1207738.97</v>
      </c>
      <c r="F118" s="69">
        <v>86.201099999999997</v>
      </c>
      <c r="G118" s="67">
        <v>3776.0126800000003</v>
      </c>
      <c r="H118" s="68">
        <v>2.5000000000000001E-3</v>
      </c>
      <c r="I118" s="68">
        <v>3.4967495958475574E-4</v>
      </c>
      <c r="J118" s="68">
        <v>6.0275169893920961E-5</v>
      </c>
    </row>
    <row r="119" spans="1:10">
      <c r="A119" s="61" t="s">
        <v>2327</v>
      </c>
      <c r="B119" s="58">
        <v>5048</v>
      </c>
      <c r="C119" s="70" t="s">
        <v>138</v>
      </c>
      <c r="D119" s="77">
        <v>37895</v>
      </c>
      <c r="E119" s="67">
        <v>4692574</v>
      </c>
      <c r="F119" s="69">
        <v>1E-4</v>
      </c>
      <c r="G119" s="67">
        <v>1.881E-2</v>
      </c>
      <c r="H119" s="68">
        <v>2.58E-2</v>
      </c>
      <c r="I119" s="68">
        <v>1.7418866267655794E-9</v>
      </c>
      <c r="J119" s="68">
        <v>3.00257451917416E-10</v>
      </c>
    </row>
    <row r="120" spans="1:10">
      <c r="A120" s="61" t="s">
        <v>2328</v>
      </c>
      <c r="B120" s="58">
        <v>9489</v>
      </c>
      <c r="C120" s="70" t="s">
        <v>136</v>
      </c>
      <c r="D120" s="77">
        <v>44665</v>
      </c>
      <c r="E120" s="67">
        <v>4056889.93</v>
      </c>
      <c r="F120" s="69">
        <v>104.8327</v>
      </c>
      <c r="G120" s="67">
        <v>15425.439679999999</v>
      </c>
      <c r="H120" s="68">
        <v>7.1999999999999998E-3</v>
      </c>
      <c r="I120" s="68">
        <v>1.428461833629512E-3</v>
      </c>
      <c r="J120" s="68">
        <v>2.462308991505902E-4</v>
      </c>
    </row>
    <row r="121" spans="1:10">
      <c r="A121" s="61" t="s">
        <v>2329</v>
      </c>
      <c r="B121" s="58">
        <v>9783</v>
      </c>
      <c r="C121" s="70" t="s">
        <v>138</v>
      </c>
      <c r="D121" s="77">
        <v>44643</v>
      </c>
      <c r="E121" s="67">
        <v>4963944.3899999997</v>
      </c>
      <c r="F121" s="69">
        <v>108.5446</v>
      </c>
      <c r="G121" s="67">
        <v>21614.876199999999</v>
      </c>
      <c r="H121" s="68">
        <v>2.29E-2</v>
      </c>
      <c r="I121" s="68">
        <v>2.0016301856445296E-3</v>
      </c>
      <c r="J121" s="68">
        <v>3.4503070979917063E-4</v>
      </c>
    </row>
    <row r="122" spans="1:10">
      <c r="A122" s="61" t="s">
        <v>2330</v>
      </c>
      <c r="B122" s="58">
        <v>5343</v>
      </c>
      <c r="C122" s="70" t="s">
        <v>136</v>
      </c>
      <c r="D122" s="77">
        <v>43382</v>
      </c>
      <c r="E122" s="67">
        <v>6714135.9000000004</v>
      </c>
      <c r="F122" s="69">
        <v>171.4846</v>
      </c>
      <c r="G122" s="67">
        <v>41760.222900000001</v>
      </c>
      <c r="H122" s="68">
        <v>5.2499999999999998E-2</v>
      </c>
      <c r="I122" s="68">
        <v>3.8671756406305001E-3</v>
      </c>
      <c r="J122" s="68">
        <v>6.6660383410193117E-4</v>
      </c>
    </row>
    <row r="123" spans="1:10">
      <c r="A123" s="61" t="s">
        <v>2331</v>
      </c>
      <c r="B123" s="58">
        <v>5299</v>
      </c>
      <c r="C123" s="70" t="s">
        <v>136</v>
      </c>
      <c r="D123" s="77">
        <v>42831</v>
      </c>
      <c r="E123" s="67">
        <v>16837608.670000002</v>
      </c>
      <c r="F123" s="69">
        <v>136.0231</v>
      </c>
      <c r="G123" s="67">
        <v>83069.316250000003</v>
      </c>
      <c r="H123" s="68">
        <v>1.8499999999999999E-2</v>
      </c>
      <c r="I123" s="68">
        <v>7.6925747512193322E-3</v>
      </c>
      <c r="J123" s="68">
        <v>1.3260064449626264E-3</v>
      </c>
    </row>
    <row r="124" spans="1:10">
      <c r="A124" s="61" t="s">
        <v>2332</v>
      </c>
      <c r="B124" s="58">
        <v>53431</v>
      </c>
      <c r="C124" s="70" t="s">
        <v>136</v>
      </c>
      <c r="D124" s="77">
        <v>43382</v>
      </c>
      <c r="E124" s="67">
        <v>51105.279999999999</v>
      </c>
      <c r="F124" s="69">
        <v>113.65049999999999</v>
      </c>
      <c r="G124" s="67">
        <v>210.66127</v>
      </c>
      <c r="H124" s="68">
        <v>5.2499999999999998E-2</v>
      </c>
      <c r="I124" s="68">
        <v>1.9508136575781656E-5</v>
      </c>
      <c r="J124" s="68">
        <v>3.362712182237469E-6</v>
      </c>
    </row>
    <row r="125" spans="1:10">
      <c r="A125" s="137" t="s">
        <v>3885</v>
      </c>
      <c r="B125" s="135" t="s">
        <v>3885</v>
      </c>
      <c r="C125" s="135" t="s">
        <v>3885</v>
      </c>
      <c r="D125" s="135" t="s">
        <v>3885</v>
      </c>
      <c r="E125" s="135" t="s">
        <v>3885</v>
      </c>
      <c r="F125" s="135" t="s">
        <v>3885</v>
      </c>
      <c r="G125" s="135" t="s">
        <v>3885</v>
      </c>
      <c r="H125" s="135" t="s">
        <v>3885</v>
      </c>
      <c r="I125" s="135" t="s">
        <v>3885</v>
      </c>
      <c r="J125" s="135" t="s">
        <v>3885</v>
      </c>
    </row>
    <row r="126" spans="1:10">
      <c r="A126" s="74" t="s">
        <v>192</v>
      </c>
      <c r="B126" s="134" t="s">
        <v>3885</v>
      </c>
      <c r="C126" s="134" t="s">
        <v>3885</v>
      </c>
      <c r="D126" s="134" t="s">
        <v>3885</v>
      </c>
      <c r="E126" s="134" t="s">
        <v>3885</v>
      </c>
      <c r="F126" s="134" t="s">
        <v>3885</v>
      </c>
      <c r="G126" s="64">
        <v>8742444.3229092546</v>
      </c>
      <c r="H126" s="134" t="s">
        <v>3885</v>
      </c>
      <c r="I126" s="65">
        <v>0.80958781772027066</v>
      </c>
      <c r="J126" s="65">
        <v>0.13955258138897458</v>
      </c>
    </row>
    <row r="127" spans="1:10">
      <c r="A127" s="61" t="s">
        <v>2333</v>
      </c>
      <c r="B127" s="58">
        <v>76203</v>
      </c>
      <c r="C127" s="70" t="s">
        <v>136</v>
      </c>
      <c r="D127" s="77">
        <v>43466</v>
      </c>
      <c r="E127" s="67">
        <v>2089098.29</v>
      </c>
      <c r="F127" s="69">
        <v>100</v>
      </c>
      <c r="G127" s="67">
        <v>7577.1595099999995</v>
      </c>
      <c r="H127" s="68">
        <v>1.9699999999999999E-2</v>
      </c>
      <c r="I127" s="68">
        <v>7.0167744919397287E-4</v>
      </c>
      <c r="J127" s="68">
        <v>1.2095154743457823E-4</v>
      </c>
    </row>
    <row r="128" spans="1:10">
      <c r="A128" s="61" t="s">
        <v>2334</v>
      </c>
      <c r="B128" s="58">
        <v>7055</v>
      </c>
      <c r="C128" s="70" t="s">
        <v>136</v>
      </c>
      <c r="D128" s="77">
        <v>43914</v>
      </c>
      <c r="E128" s="67">
        <v>13900153.956166999</v>
      </c>
      <c r="F128" s="69">
        <v>113.4684</v>
      </c>
      <c r="G128" s="67">
        <v>57206.067866776</v>
      </c>
      <c r="H128" s="68">
        <v>6.8199999999999997E-2</v>
      </c>
      <c r="I128" s="68">
        <v>5.2975270912802366E-3</v>
      </c>
      <c r="J128" s="68">
        <v>9.1316045570935317E-4</v>
      </c>
    </row>
    <row r="129" spans="1:10">
      <c r="A129" s="61" t="s">
        <v>2335</v>
      </c>
      <c r="B129" s="58">
        <v>5271</v>
      </c>
      <c r="C129" s="70" t="s">
        <v>136</v>
      </c>
      <c r="D129" s="77">
        <v>42352</v>
      </c>
      <c r="E129" s="67">
        <v>8950900.1437500007</v>
      </c>
      <c r="F129" s="69">
        <v>84.997500000000002</v>
      </c>
      <c r="G129" s="67">
        <v>27594.365961861</v>
      </c>
      <c r="H129" s="68">
        <v>7.4999999999999997E-2</v>
      </c>
      <c r="I129" s="68">
        <v>2.5553565679447623E-3</v>
      </c>
      <c r="J129" s="68">
        <v>4.4047921376847744E-4</v>
      </c>
    </row>
    <row r="130" spans="1:10">
      <c r="A130" s="61" t="s">
        <v>2336</v>
      </c>
      <c r="B130" s="58">
        <v>5238</v>
      </c>
      <c r="C130" s="70" t="s">
        <v>138</v>
      </c>
      <c r="D130" s="77">
        <v>43221</v>
      </c>
      <c r="E130" s="67">
        <v>18715644.551918</v>
      </c>
      <c r="F130" s="69">
        <v>89.927700000000002</v>
      </c>
      <c r="G130" s="67">
        <v>67517.429113189995</v>
      </c>
      <c r="H130" s="68">
        <v>3.3E-3</v>
      </c>
      <c r="I130" s="68">
        <v>6.2524033410876478E-3</v>
      </c>
      <c r="J130" s="68">
        <v>1.0777571092791701E-3</v>
      </c>
    </row>
    <row r="131" spans="1:10">
      <c r="A131" s="61" t="s">
        <v>2337</v>
      </c>
      <c r="B131" s="58">
        <v>7070</v>
      </c>
      <c r="C131" s="70" t="s">
        <v>138</v>
      </c>
      <c r="D131" s="77">
        <v>44075</v>
      </c>
      <c r="E131" s="67">
        <v>45379677.241025001</v>
      </c>
      <c r="F131" s="69">
        <v>101.8006</v>
      </c>
      <c r="G131" s="67">
        <v>185323.01753515299</v>
      </c>
      <c r="H131" s="68">
        <v>5.0000000000000001E-3</v>
      </c>
      <c r="I131" s="68">
        <v>1.7161705788215097E-2</v>
      </c>
      <c r="J131" s="68">
        <v>2.9582465192318796E-3</v>
      </c>
    </row>
    <row r="132" spans="1:10">
      <c r="A132" s="61" t="s">
        <v>2338</v>
      </c>
      <c r="B132" s="58">
        <v>5339</v>
      </c>
      <c r="C132" s="70" t="s">
        <v>136</v>
      </c>
      <c r="D132" s="77">
        <v>42916</v>
      </c>
      <c r="E132" s="67">
        <v>26729431.958912998</v>
      </c>
      <c r="F132" s="69">
        <v>77.599299999999999</v>
      </c>
      <c r="G132" s="67">
        <v>75230.697537542001</v>
      </c>
      <c r="H132" s="68">
        <v>1.8200000000000001E-2</v>
      </c>
      <c r="I132" s="68">
        <v>6.9666850591648391E-3</v>
      </c>
      <c r="J132" s="68">
        <v>1.2008813157146298E-3</v>
      </c>
    </row>
    <row r="133" spans="1:10">
      <c r="A133" s="61" t="s">
        <v>2339</v>
      </c>
      <c r="B133" s="58">
        <v>7006</v>
      </c>
      <c r="C133" s="70" t="s">
        <v>138</v>
      </c>
      <c r="D133" s="77">
        <v>43617</v>
      </c>
      <c r="E133" s="67">
        <v>11698083.789999999</v>
      </c>
      <c r="F133" s="69">
        <v>136.87729999999999</v>
      </c>
      <c r="G133" s="67">
        <v>64233.82445</v>
      </c>
      <c r="H133" s="68">
        <v>6.9999999999999999E-4</v>
      </c>
      <c r="I133" s="68">
        <v>5.9483274745062683E-3</v>
      </c>
      <c r="J133" s="68">
        <v>1.0253420763565986E-3</v>
      </c>
    </row>
    <row r="134" spans="1:10">
      <c r="A134" s="61" t="s">
        <v>2340</v>
      </c>
      <c r="B134" s="58">
        <v>5273</v>
      </c>
      <c r="C134" s="70" t="s">
        <v>138</v>
      </c>
      <c r="D134" s="77">
        <v>42401</v>
      </c>
      <c r="E134" s="67">
        <v>8932501.0999999996</v>
      </c>
      <c r="F134" s="69">
        <v>112.8224</v>
      </c>
      <c r="G134" s="67">
        <v>40428.35168</v>
      </c>
      <c r="H134" s="68">
        <v>6.9999999999999999E-4</v>
      </c>
      <c r="I134" s="68">
        <v>3.7438386567553296E-3</v>
      </c>
      <c r="J134" s="68">
        <v>6.4534363958840962E-4</v>
      </c>
    </row>
    <row r="135" spans="1:10">
      <c r="A135" s="61" t="s">
        <v>2341</v>
      </c>
      <c r="B135" s="58">
        <v>8417</v>
      </c>
      <c r="C135" s="70" t="s">
        <v>138</v>
      </c>
      <c r="D135" s="77">
        <v>44713</v>
      </c>
      <c r="E135" s="67">
        <v>3585947.33</v>
      </c>
      <c r="F135" s="69">
        <v>104.3721</v>
      </c>
      <c r="G135" s="67">
        <v>15014.32977</v>
      </c>
      <c r="H135" s="68">
        <v>4.0000000000000002E-4</v>
      </c>
      <c r="I135" s="68">
        <v>1.3903912937911387E-3</v>
      </c>
      <c r="J135" s="68">
        <v>2.3966849542732605E-4</v>
      </c>
    </row>
    <row r="136" spans="1:10">
      <c r="A136" s="61" t="s">
        <v>2342</v>
      </c>
      <c r="B136" s="58">
        <v>60831</v>
      </c>
      <c r="C136" s="70" t="s">
        <v>136</v>
      </c>
      <c r="D136" s="77">
        <v>42555</v>
      </c>
      <c r="E136" s="67">
        <v>1391852.23</v>
      </c>
      <c r="F136" s="69">
        <v>100</v>
      </c>
      <c r="G136" s="67">
        <v>5048.2480500000001</v>
      </c>
      <c r="H136" s="68">
        <v>1E-3</v>
      </c>
      <c r="I136" s="68">
        <v>4.674894081281454E-4</v>
      </c>
      <c r="J136" s="68">
        <v>8.0583418189264451E-5</v>
      </c>
    </row>
    <row r="137" spans="1:10">
      <c r="A137" s="61" t="s">
        <v>2343</v>
      </c>
      <c r="B137" s="58">
        <v>9282</v>
      </c>
      <c r="C137" s="70" t="s">
        <v>136</v>
      </c>
      <c r="D137" s="77">
        <v>44848</v>
      </c>
      <c r="E137" s="67">
        <v>4451685.46</v>
      </c>
      <c r="F137" s="69">
        <v>108.30459999999999</v>
      </c>
      <c r="G137" s="67">
        <v>17487.14574</v>
      </c>
      <c r="H137" s="68">
        <v>3.5999999999999997E-2</v>
      </c>
      <c r="I137" s="68">
        <v>1.6193846520365057E-3</v>
      </c>
      <c r="J137" s="68">
        <v>2.7914119198303543E-4</v>
      </c>
    </row>
    <row r="138" spans="1:10">
      <c r="A138" s="61" t="s">
        <v>2344</v>
      </c>
      <c r="B138" s="58">
        <v>4020</v>
      </c>
      <c r="C138" s="70" t="s">
        <v>138</v>
      </c>
      <c r="D138" s="77">
        <v>39105</v>
      </c>
      <c r="E138" s="67">
        <v>799098.32</v>
      </c>
      <c r="F138" s="69">
        <v>0.70079999999999998</v>
      </c>
      <c r="G138" s="67">
        <v>22.46528</v>
      </c>
      <c r="H138" s="68">
        <v>5.4000000000000003E-3</v>
      </c>
      <c r="I138" s="68">
        <v>2.0803812226764611E-6</v>
      </c>
      <c r="J138" s="68">
        <v>3.5860540826216307E-7</v>
      </c>
    </row>
    <row r="139" spans="1:10">
      <c r="A139" s="61" t="s">
        <v>2345</v>
      </c>
      <c r="B139" s="58">
        <v>8400</v>
      </c>
      <c r="C139" s="70" t="s">
        <v>136</v>
      </c>
      <c r="D139" s="77">
        <v>44544</v>
      </c>
      <c r="E139" s="67">
        <v>3930199.3145639999</v>
      </c>
      <c r="F139" s="69">
        <v>115.3809</v>
      </c>
      <c r="G139" s="67">
        <v>16447.354500010002</v>
      </c>
      <c r="H139" s="68">
        <v>1.01E-2</v>
      </c>
      <c r="I139" s="68">
        <v>1.5230955262753906E-3</v>
      </c>
      <c r="J139" s="68">
        <v>2.6254336804654171E-4</v>
      </c>
    </row>
    <row r="140" spans="1:10">
      <c r="A140" s="61" t="s">
        <v>2346</v>
      </c>
      <c r="B140" s="58">
        <v>79692</v>
      </c>
      <c r="C140" s="70" t="s">
        <v>136</v>
      </c>
      <c r="D140" s="77">
        <v>43466</v>
      </c>
      <c r="E140" s="67">
        <v>929332.68</v>
      </c>
      <c r="F140" s="69">
        <v>100</v>
      </c>
      <c r="G140" s="67">
        <v>3370.6896299999999</v>
      </c>
      <c r="H140" s="68">
        <v>5.9999999999999995E-4</v>
      </c>
      <c r="I140" s="68">
        <v>3.1214030778705043E-4</v>
      </c>
      <c r="J140" s="68">
        <v>5.3805139793102493E-5</v>
      </c>
    </row>
    <row r="141" spans="1:10">
      <c r="A141" s="61" t="s">
        <v>2347</v>
      </c>
      <c r="B141" s="58">
        <v>87255</v>
      </c>
      <c r="C141" s="70" t="s">
        <v>136</v>
      </c>
      <c r="D141" s="77">
        <v>44469</v>
      </c>
      <c r="E141" s="67">
        <v>267431.08</v>
      </c>
      <c r="F141" s="69">
        <v>100</v>
      </c>
      <c r="G141" s="67">
        <v>969.97252000000003</v>
      </c>
      <c r="H141" s="68">
        <v>2.9999999999999997E-4</v>
      </c>
      <c r="I141" s="68">
        <v>8.98236130206331E-5</v>
      </c>
      <c r="J141" s="68">
        <v>1.54833321257371E-5</v>
      </c>
    </row>
    <row r="142" spans="1:10">
      <c r="A142" s="61" t="s">
        <v>2348</v>
      </c>
      <c r="B142" s="58">
        <v>79694</v>
      </c>
      <c r="C142" s="70" t="s">
        <v>136</v>
      </c>
      <c r="D142" s="77">
        <v>43466</v>
      </c>
      <c r="E142" s="67">
        <v>1339585.48</v>
      </c>
      <c r="F142" s="69">
        <v>100</v>
      </c>
      <c r="G142" s="67">
        <v>4858.6765300000006</v>
      </c>
      <c r="H142" s="68">
        <v>5.0000000000000001E-4</v>
      </c>
      <c r="I142" s="68">
        <v>4.4993427280099905E-4</v>
      </c>
      <c r="J142" s="68">
        <v>7.7557354310938488E-5</v>
      </c>
    </row>
    <row r="143" spans="1:10">
      <c r="A143" s="61" t="s">
        <v>2349</v>
      </c>
      <c r="B143" s="58">
        <v>87254</v>
      </c>
      <c r="C143" s="70" t="s">
        <v>136</v>
      </c>
      <c r="D143" s="77">
        <v>44469</v>
      </c>
      <c r="E143" s="67">
        <v>830409.87</v>
      </c>
      <c r="F143" s="69">
        <v>100</v>
      </c>
      <c r="G143" s="67">
        <v>3011.8966</v>
      </c>
      <c r="H143" s="68">
        <v>2.9999999999999997E-4</v>
      </c>
      <c r="I143" s="68">
        <v>2.7891453528658785E-4</v>
      </c>
      <c r="J143" s="68">
        <v>4.8077852129438003E-5</v>
      </c>
    </row>
    <row r="144" spans="1:10">
      <c r="A144" s="61" t="s">
        <v>2350</v>
      </c>
      <c r="B144" s="58">
        <v>8843</v>
      </c>
      <c r="C144" s="70" t="s">
        <v>136</v>
      </c>
      <c r="D144" s="77">
        <v>44562</v>
      </c>
      <c r="E144" s="67">
        <v>2490491.2542460002</v>
      </c>
      <c r="F144" s="69">
        <v>109.55670000000001</v>
      </c>
      <c r="G144" s="67">
        <v>9896.2696031069991</v>
      </c>
      <c r="H144" s="68">
        <v>5.0000000000000001E-3</v>
      </c>
      <c r="I144" s="68">
        <v>9.164369843975965E-4</v>
      </c>
      <c r="J144" s="68">
        <v>1.5797069083023317E-4</v>
      </c>
    </row>
    <row r="145" spans="1:10">
      <c r="A145" s="61" t="s">
        <v>2351</v>
      </c>
      <c r="B145" s="58">
        <v>5291</v>
      </c>
      <c r="C145" s="70" t="s">
        <v>136</v>
      </c>
      <c r="D145" s="77">
        <v>42787</v>
      </c>
      <c r="E145" s="67">
        <v>15466803.501389001</v>
      </c>
      <c r="F145" s="69">
        <v>63.939500000000002</v>
      </c>
      <c r="G145" s="67">
        <v>35868.842282916004</v>
      </c>
      <c r="H145" s="68">
        <v>5.7999999999999996E-3</v>
      </c>
      <c r="I145" s="68">
        <v>3.3216085428056964E-3</v>
      </c>
      <c r="J145" s="68">
        <v>5.7256178559787513E-4</v>
      </c>
    </row>
    <row r="146" spans="1:10">
      <c r="A146" s="61" t="s">
        <v>2352</v>
      </c>
      <c r="B146" s="58">
        <v>5281</v>
      </c>
      <c r="C146" s="70" t="s">
        <v>136</v>
      </c>
      <c r="D146" s="77">
        <v>42603</v>
      </c>
      <c r="E146" s="67">
        <v>23640212.280000001</v>
      </c>
      <c r="F146" s="69">
        <v>22.7532</v>
      </c>
      <c r="G146" s="67">
        <v>19509.287629999999</v>
      </c>
      <c r="H146" s="68">
        <v>7.0000000000000001E-3</v>
      </c>
      <c r="I146" s="68">
        <v>1.8066436587145212E-3</v>
      </c>
      <c r="J146" s="68">
        <v>3.1141993580583539E-4</v>
      </c>
    </row>
    <row r="147" spans="1:10">
      <c r="A147" s="61" t="s">
        <v>2353</v>
      </c>
      <c r="B147" s="58">
        <v>5302</v>
      </c>
      <c r="C147" s="70" t="s">
        <v>136</v>
      </c>
      <c r="D147" s="77">
        <v>42948</v>
      </c>
      <c r="E147" s="67">
        <v>21272241.199999999</v>
      </c>
      <c r="F147" s="69">
        <v>112.99769999999999</v>
      </c>
      <c r="G147" s="67">
        <v>87182.718720000004</v>
      </c>
      <c r="H147" s="68">
        <v>1E-3</v>
      </c>
      <c r="I147" s="68">
        <v>8.0734934515381794E-3</v>
      </c>
      <c r="J147" s="68">
        <v>1.3916672500850615E-3</v>
      </c>
    </row>
    <row r="148" spans="1:10">
      <c r="A148" s="61" t="s">
        <v>2354</v>
      </c>
      <c r="B148" s="58">
        <v>7025</v>
      </c>
      <c r="C148" s="70" t="s">
        <v>136</v>
      </c>
      <c r="D148" s="77">
        <v>43556</v>
      </c>
      <c r="E148" s="67">
        <v>15994147.84</v>
      </c>
      <c r="F148" s="69">
        <v>90.757199999999997</v>
      </c>
      <c r="G148" s="67">
        <v>52648.954399999995</v>
      </c>
      <c r="H148" s="68">
        <v>7.0000000000000001E-3</v>
      </c>
      <c r="I148" s="68">
        <v>4.8755188507469856E-3</v>
      </c>
      <c r="J148" s="68">
        <v>8.4041684711643957E-4</v>
      </c>
    </row>
    <row r="149" spans="1:10">
      <c r="A149" s="61" t="s">
        <v>2355</v>
      </c>
      <c r="B149" s="58">
        <v>5044</v>
      </c>
      <c r="C149" s="70" t="s">
        <v>136</v>
      </c>
      <c r="D149" s="77">
        <v>37773</v>
      </c>
      <c r="E149" s="67">
        <v>2788169.39</v>
      </c>
      <c r="F149" s="69">
        <v>1E-4</v>
      </c>
      <c r="G149" s="67">
        <v>1.0119999999999999E-2</v>
      </c>
      <c r="H149" s="68">
        <v>3.0999999999999999E-3</v>
      </c>
      <c r="I149" s="68">
        <v>9.3715537814288481E-10</v>
      </c>
      <c r="J149" s="68">
        <v>1.6154202091463317E-10</v>
      </c>
    </row>
    <row r="150" spans="1:10">
      <c r="A150" s="61" t="s">
        <v>2356</v>
      </c>
      <c r="B150" s="58">
        <v>9386</v>
      </c>
      <c r="C150" s="70" t="s">
        <v>136</v>
      </c>
      <c r="D150" s="77">
        <v>44896</v>
      </c>
      <c r="E150" s="67">
        <v>482433.42</v>
      </c>
      <c r="F150" s="69">
        <v>127.52209999999999</v>
      </c>
      <c r="G150" s="67">
        <v>2231.3638700000001</v>
      </c>
      <c r="H150" s="68">
        <v>1.44E-2</v>
      </c>
      <c r="I150" s="68">
        <v>2.0663385883045663E-4</v>
      </c>
      <c r="J150" s="68">
        <v>3.5618481122104434E-5</v>
      </c>
    </row>
    <row r="151" spans="1:10">
      <c r="A151" s="61" t="s">
        <v>2357</v>
      </c>
      <c r="B151" s="58">
        <v>7045</v>
      </c>
      <c r="C151" s="70" t="s">
        <v>138</v>
      </c>
      <c r="D151" s="77">
        <v>43909</v>
      </c>
      <c r="E151" s="67">
        <v>34242150.960207</v>
      </c>
      <c r="F151" s="69">
        <v>97.9345</v>
      </c>
      <c r="G151" s="67">
        <v>134528.52193200099</v>
      </c>
      <c r="H151" s="68">
        <v>1.34E-2</v>
      </c>
      <c r="I151" s="68">
        <v>1.2457917770967171E-2</v>
      </c>
      <c r="J151" s="68">
        <v>2.147431749363043E-3</v>
      </c>
    </row>
    <row r="152" spans="1:10">
      <c r="A152" s="61" t="s">
        <v>2358</v>
      </c>
      <c r="B152" s="58">
        <v>879510</v>
      </c>
      <c r="C152" s="70" t="s">
        <v>138</v>
      </c>
      <c r="D152" s="77">
        <v>44895</v>
      </c>
      <c r="E152" s="67">
        <v>1273014.6299999999</v>
      </c>
      <c r="F152" s="69">
        <v>100</v>
      </c>
      <c r="G152" s="67">
        <v>5106.8254800000004</v>
      </c>
      <c r="H152" s="68">
        <v>1.6000000000000001E-3</v>
      </c>
      <c r="I152" s="68">
        <v>4.7291392923113831E-4</v>
      </c>
      <c r="J152" s="68">
        <v>8.1518469219124683E-5</v>
      </c>
    </row>
    <row r="153" spans="1:10">
      <c r="A153" s="61" t="s">
        <v>2359</v>
      </c>
      <c r="B153" s="58">
        <v>9817</v>
      </c>
      <c r="C153" s="70" t="s">
        <v>138</v>
      </c>
      <c r="D153" s="77">
        <v>44776</v>
      </c>
      <c r="E153" s="67">
        <v>1871092.3581610001</v>
      </c>
      <c r="F153" s="69">
        <v>100</v>
      </c>
      <c r="G153" s="67">
        <v>7506.0741008570012</v>
      </c>
      <c r="H153" s="68">
        <v>1.1999999999999999E-3</v>
      </c>
      <c r="I153" s="68">
        <v>6.950946356084148E-4</v>
      </c>
      <c r="J153" s="68">
        <v>1.1981683590784863E-4</v>
      </c>
    </row>
    <row r="154" spans="1:10">
      <c r="A154" s="61" t="s">
        <v>2360</v>
      </c>
      <c r="B154" s="58">
        <v>7086</v>
      </c>
      <c r="C154" s="70" t="s">
        <v>136</v>
      </c>
      <c r="D154" s="77">
        <v>44160</v>
      </c>
      <c r="E154" s="67">
        <v>23481615.810596</v>
      </c>
      <c r="F154" s="69">
        <v>101.47490000000001</v>
      </c>
      <c r="G154" s="67">
        <v>86423.960737752001</v>
      </c>
      <c r="H154" s="68">
        <v>0.01</v>
      </c>
      <c r="I154" s="68">
        <v>8.0032292100586776E-3</v>
      </c>
      <c r="J154" s="68">
        <v>1.3795554617612028E-3</v>
      </c>
    </row>
    <row r="155" spans="1:10">
      <c r="A155" s="61" t="s">
        <v>2361</v>
      </c>
      <c r="B155" s="58">
        <v>7062</v>
      </c>
      <c r="C155" s="70" t="s">
        <v>136</v>
      </c>
      <c r="D155" s="77">
        <v>42064</v>
      </c>
      <c r="E155" s="67">
        <v>9296328.4499999993</v>
      </c>
      <c r="F155" s="69">
        <v>69.455799999999996</v>
      </c>
      <c r="G155" s="67">
        <v>23418.956140000002</v>
      </c>
      <c r="H155" s="68">
        <v>5.8999999999999999E-3</v>
      </c>
      <c r="I155" s="68">
        <v>2.1686957210566541E-3</v>
      </c>
      <c r="J155" s="68">
        <v>3.7382860697299973E-4</v>
      </c>
    </row>
    <row r="156" spans="1:10">
      <c r="A156" s="61" t="s">
        <v>2362</v>
      </c>
      <c r="B156" s="58">
        <v>4021</v>
      </c>
      <c r="C156" s="70" t="s">
        <v>138</v>
      </c>
      <c r="D156" s="77">
        <v>39126</v>
      </c>
      <c r="E156" s="67">
        <v>330048.71000000002</v>
      </c>
      <c r="F156" s="69">
        <v>0.78110000000000002</v>
      </c>
      <c r="G156" s="67">
        <v>10.341950000000001</v>
      </c>
      <c r="H156" s="68">
        <v>1E-3</v>
      </c>
      <c r="I156" s="68">
        <v>9.5770889950442775E-7</v>
      </c>
      <c r="J156" s="68">
        <v>1.6508493114605642E-7</v>
      </c>
    </row>
    <row r="157" spans="1:10">
      <c r="A157" s="61" t="s">
        <v>2363</v>
      </c>
      <c r="B157" s="58">
        <v>87952</v>
      </c>
      <c r="C157" s="70" t="s">
        <v>138</v>
      </c>
      <c r="D157" s="77">
        <v>44819</v>
      </c>
      <c r="E157" s="67">
        <v>844871.89</v>
      </c>
      <c r="F157" s="69">
        <v>100</v>
      </c>
      <c r="G157" s="67">
        <v>3389.2880800000003</v>
      </c>
      <c r="H157" s="68">
        <v>1.2999999999999999E-3</v>
      </c>
      <c r="I157" s="68">
        <v>3.1386260397703287E-4</v>
      </c>
      <c r="J157" s="68">
        <v>5.410202034635148E-5</v>
      </c>
    </row>
    <row r="158" spans="1:10">
      <c r="A158" s="61" t="s">
        <v>2364</v>
      </c>
      <c r="B158" s="58">
        <v>8318</v>
      </c>
      <c r="C158" s="70" t="s">
        <v>138</v>
      </c>
      <c r="D158" s="77">
        <v>44256</v>
      </c>
      <c r="E158" s="67">
        <v>3200529.66</v>
      </c>
      <c r="F158" s="69">
        <v>102.571</v>
      </c>
      <c r="G158" s="67">
        <v>13169.341779999999</v>
      </c>
      <c r="H158" s="68">
        <v>8.8999999999999999E-3</v>
      </c>
      <c r="I158" s="68">
        <v>1.2195374976016592E-3</v>
      </c>
      <c r="J158" s="68">
        <v>2.1021759735738267E-4</v>
      </c>
    </row>
    <row r="159" spans="1:10">
      <c r="A159" s="61" t="s">
        <v>2365</v>
      </c>
      <c r="B159" s="58">
        <v>6650</v>
      </c>
      <c r="C159" s="70" t="s">
        <v>138</v>
      </c>
      <c r="D159" s="77">
        <v>43466</v>
      </c>
      <c r="E159" s="67">
        <v>23651592.109999999</v>
      </c>
      <c r="F159" s="69">
        <v>145.56790000000001</v>
      </c>
      <c r="G159" s="67">
        <v>138115.88165999998</v>
      </c>
      <c r="H159" s="68">
        <v>6.3E-3</v>
      </c>
      <c r="I159" s="68">
        <v>1.2790122658558816E-2</v>
      </c>
      <c r="J159" s="68">
        <v>2.2046955181583717E-3</v>
      </c>
    </row>
    <row r="160" spans="1:10">
      <c r="A160" s="61" t="s">
        <v>2366</v>
      </c>
      <c r="B160" s="58">
        <v>7035</v>
      </c>
      <c r="C160" s="70" t="s">
        <v>138</v>
      </c>
      <c r="D160" s="77">
        <v>43847</v>
      </c>
      <c r="E160" s="67">
        <v>6441284.3399999999</v>
      </c>
      <c r="F160" s="69">
        <v>152.5829</v>
      </c>
      <c r="G160" s="67">
        <v>39427.20203</v>
      </c>
      <c r="H160" s="68">
        <v>1.37E-2</v>
      </c>
      <c r="I160" s="68">
        <v>3.6511279078597397E-3</v>
      </c>
      <c r="J160" s="68">
        <v>6.2936263783949884E-4</v>
      </c>
    </row>
    <row r="161" spans="1:10">
      <c r="A161" s="61" t="s">
        <v>2367</v>
      </c>
      <c r="B161" s="58">
        <v>7040</v>
      </c>
      <c r="C161" s="70" t="s">
        <v>138</v>
      </c>
      <c r="D161" s="77">
        <v>43891</v>
      </c>
      <c r="E161" s="67">
        <v>1962421.67</v>
      </c>
      <c r="F161" s="69">
        <v>139.03790000000001</v>
      </c>
      <c r="G161" s="67">
        <v>10945.69023</v>
      </c>
      <c r="H161" s="68">
        <v>5.4000000000000003E-3</v>
      </c>
      <c r="I161" s="68">
        <v>1.0136178326611196E-3</v>
      </c>
      <c r="J161" s="68">
        <v>1.7472222530234746E-4</v>
      </c>
    </row>
    <row r="162" spans="1:10">
      <c r="A162" s="61" t="s">
        <v>2368</v>
      </c>
      <c r="B162" s="58">
        <v>9391</v>
      </c>
      <c r="C162" s="70" t="s">
        <v>138</v>
      </c>
      <c r="D162" s="77">
        <v>44608</v>
      </c>
      <c r="E162" s="67">
        <v>6908777.3774160007</v>
      </c>
      <c r="F162" s="69">
        <v>96.610600000000005</v>
      </c>
      <c r="G162" s="67">
        <v>26775.870598310004</v>
      </c>
      <c r="H162" s="68">
        <v>2.3E-3</v>
      </c>
      <c r="I162" s="68">
        <v>2.4795603888996209E-3</v>
      </c>
      <c r="J162" s="68">
        <v>4.2741385851775756E-4</v>
      </c>
    </row>
    <row r="163" spans="1:10">
      <c r="A163" s="61" t="s">
        <v>2369</v>
      </c>
      <c r="B163" s="58">
        <v>8314</v>
      </c>
      <c r="C163" s="70" t="s">
        <v>136</v>
      </c>
      <c r="D163" s="77">
        <v>44264</v>
      </c>
      <c r="E163" s="67">
        <v>6196248.4008769998</v>
      </c>
      <c r="F163" s="69">
        <v>101.6375</v>
      </c>
      <c r="G163" s="67">
        <v>22841.801301782998</v>
      </c>
      <c r="H163" s="68">
        <v>6.7999999999999996E-3</v>
      </c>
      <c r="I163" s="68">
        <v>2.1152487091340992E-3</v>
      </c>
      <c r="J163" s="68">
        <v>3.6461568612851039E-4</v>
      </c>
    </row>
    <row r="164" spans="1:10">
      <c r="A164" s="61" t="s">
        <v>2370</v>
      </c>
      <c r="B164" s="58">
        <v>4025</v>
      </c>
      <c r="C164" s="70" t="s">
        <v>136</v>
      </c>
      <c r="D164" s="77">
        <v>39247</v>
      </c>
      <c r="E164" s="67">
        <v>704030.2</v>
      </c>
      <c r="F164" s="69">
        <v>0</v>
      </c>
      <c r="G164" s="67">
        <v>0</v>
      </c>
      <c r="H164" s="68">
        <v>2E-3</v>
      </c>
      <c r="I164" s="68">
        <v>0</v>
      </c>
      <c r="J164" s="109">
        <v>0</v>
      </c>
    </row>
    <row r="165" spans="1:10">
      <c r="A165" s="61" t="s">
        <v>2371</v>
      </c>
      <c r="B165" s="58">
        <v>7032</v>
      </c>
      <c r="C165" s="70" t="s">
        <v>136</v>
      </c>
      <c r="D165" s="77">
        <v>43853</v>
      </c>
      <c r="E165" s="67">
        <v>6062384.29</v>
      </c>
      <c r="F165" s="69">
        <v>70.628299999999996</v>
      </c>
      <c r="G165" s="67">
        <v>15529.93975</v>
      </c>
      <c r="H165" s="68">
        <v>9.4000000000000004E-3</v>
      </c>
      <c r="I165" s="68">
        <v>1.4381389880382873E-3</v>
      </c>
      <c r="J165" s="68">
        <v>2.4789899722307249E-4</v>
      </c>
    </row>
    <row r="166" spans="1:10">
      <c r="A166" s="61" t="s">
        <v>2372</v>
      </c>
      <c r="B166" s="58">
        <v>8337</v>
      </c>
      <c r="C166" s="70" t="s">
        <v>136</v>
      </c>
      <c r="D166" s="77">
        <v>44470</v>
      </c>
      <c r="E166" s="67">
        <v>5312226.2484309999</v>
      </c>
      <c r="F166" s="69">
        <v>151.66829999999999</v>
      </c>
      <c r="G166" s="67">
        <v>29222.605678366999</v>
      </c>
      <c r="H166" s="68">
        <v>1.03E-2</v>
      </c>
      <c r="I166" s="68">
        <v>2.7061385449437193E-3</v>
      </c>
      <c r="J166" s="68">
        <v>4.6647023494810678E-4</v>
      </c>
    </row>
    <row r="167" spans="1:10">
      <c r="A167" s="61" t="s">
        <v>2373</v>
      </c>
      <c r="B167" s="58">
        <v>8111</v>
      </c>
      <c r="C167" s="70" t="s">
        <v>136</v>
      </c>
      <c r="D167" s="77">
        <v>44377</v>
      </c>
      <c r="E167" s="67">
        <v>3860534</v>
      </c>
      <c r="F167" s="69">
        <v>113.1297</v>
      </c>
      <c r="G167" s="67">
        <v>15840.59799</v>
      </c>
      <c r="H167" s="68">
        <v>3.8E-3</v>
      </c>
      <c r="I167" s="68">
        <v>1.4669072726608569E-3</v>
      </c>
      <c r="J167" s="68">
        <v>2.5285792606728031E-4</v>
      </c>
    </row>
    <row r="168" spans="1:10">
      <c r="A168" s="61" t="s">
        <v>2374</v>
      </c>
      <c r="B168" s="58">
        <v>9237</v>
      </c>
      <c r="C168" s="70" t="s">
        <v>136</v>
      </c>
      <c r="D168" s="77">
        <v>44712</v>
      </c>
      <c r="E168" s="67">
        <v>2950295.69</v>
      </c>
      <c r="F168" s="69">
        <v>144.4239</v>
      </c>
      <c r="G168" s="67">
        <v>15454.400720000001</v>
      </c>
      <c r="H168" s="68">
        <v>1.6999999999999999E-3</v>
      </c>
      <c r="I168" s="68">
        <v>1.4311437500714697E-3</v>
      </c>
      <c r="J168" s="68">
        <v>2.4669319410408716E-4</v>
      </c>
    </row>
    <row r="169" spans="1:10">
      <c r="A169" s="61" t="s">
        <v>2375</v>
      </c>
      <c r="B169" s="58">
        <v>5266</v>
      </c>
      <c r="C169" s="70" t="s">
        <v>136</v>
      </c>
      <c r="D169" s="77">
        <v>42170</v>
      </c>
      <c r="E169" s="67">
        <v>13888778.460000001</v>
      </c>
      <c r="F169" s="69">
        <v>52.587400000000002</v>
      </c>
      <c r="G169" s="67">
        <v>26490.692139999999</v>
      </c>
      <c r="H169" s="68">
        <v>3.3999999999999998E-3</v>
      </c>
      <c r="I169" s="68">
        <v>2.4531516412775144E-3</v>
      </c>
      <c r="J169" s="68">
        <v>4.2286165451808195E-4</v>
      </c>
    </row>
    <row r="170" spans="1:10">
      <c r="A170" s="61" t="s">
        <v>2376</v>
      </c>
      <c r="B170" s="58">
        <v>6648</v>
      </c>
      <c r="C170" s="70" t="s">
        <v>136</v>
      </c>
      <c r="D170" s="77">
        <v>43466</v>
      </c>
      <c r="E170" s="67">
        <v>39217531.68</v>
      </c>
      <c r="F170" s="69">
        <v>132.08369999999999</v>
      </c>
      <c r="G170" s="67">
        <v>187878.47994999998</v>
      </c>
      <c r="H170" s="68">
        <v>4.7000000000000002E-3</v>
      </c>
      <c r="I170" s="68">
        <v>1.739835256150718E-2</v>
      </c>
      <c r="J170" s="68">
        <v>2.9990384720842284E-3</v>
      </c>
    </row>
    <row r="171" spans="1:10">
      <c r="A171" s="61" t="s">
        <v>2377</v>
      </c>
      <c r="B171" s="58">
        <v>6665</v>
      </c>
      <c r="C171" s="70" t="s">
        <v>136</v>
      </c>
      <c r="D171" s="77">
        <v>43586</v>
      </c>
      <c r="E171" s="67">
        <v>4941143.72</v>
      </c>
      <c r="F171" s="69">
        <v>264.0958</v>
      </c>
      <c r="G171" s="67">
        <v>47330.00344</v>
      </c>
      <c r="H171" s="68">
        <v>0.01</v>
      </c>
      <c r="I171" s="68">
        <v>4.3829611928179095E-3</v>
      </c>
      <c r="J171" s="68">
        <v>7.5551229304289926E-4</v>
      </c>
    </row>
    <row r="172" spans="1:10">
      <c r="A172" s="61" t="s">
        <v>2378</v>
      </c>
      <c r="B172" s="58">
        <v>7016</v>
      </c>
      <c r="C172" s="70" t="s">
        <v>136</v>
      </c>
      <c r="D172" s="77">
        <v>43627</v>
      </c>
      <c r="E172" s="67">
        <v>5290825.41</v>
      </c>
      <c r="F172" s="69">
        <v>74.983400000000003</v>
      </c>
      <c r="G172" s="67">
        <v>14389.18231</v>
      </c>
      <c r="H172" s="68">
        <v>2.3699999999999999E-2</v>
      </c>
      <c r="I172" s="68">
        <v>1.3324999593769724E-3</v>
      </c>
      <c r="J172" s="68">
        <v>2.2968948514491007E-4</v>
      </c>
    </row>
    <row r="173" spans="1:10">
      <c r="A173" s="61" t="s">
        <v>2379</v>
      </c>
      <c r="B173" s="58">
        <v>7042</v>
      </c>
      <c r="C173" s="70" t="s">
        <v>136</v>
      </c>
      <c r="D173" s="77">
        <v>43558</v>
      </c>
      <c r="E173" s="67">
        <v>14679410.753803</v>
      </c>
      <c r="F173" s="69">
        <v>100.9816</v>
      </c>
      <c r="G173" s="67">
        <v>53764.848456758002</v>
      </c>
      <c r="H173" s="68">
        <v>2.52E-2</v>
      </c>
      <c r="I173" s="68">
        <v>4.9788554235462397E-3</v>
      </c>
      <c r="J173" s="68">
        <v>8.5822947370293328E-4</v>
      </c>
    </row>
    <row r="174" spans="1:10">
      <c r="A174" s="61" t="s">
        <v>2380</v>
      </c>
      <c r="B174" s="58">
        <v>7057</v>
      </c>
      <c r="C174" s="70" t="s">
        <v>136</v>
      </c>
      <c r="D174" s="77">
        <v>43917</v>
      </c>
      <c r="E174" s="67">
        <v>1925280.071057</v>
      </c>
      <c r="F174" s="69">
        <v>117.6644</v>
      </c>
      <c r="G174" s="67">
        <v>8216.4942368020002</v>
      </c>
      <c r="H174" s="68">
        <v>5.4899999999999997E-2</v>
      </c>
      <c r="I174" s="68">
        <v>7.6088258532598944E-4</v>
      </c>
      <c r="J174" s="68">
        <v>1.3115702409549721E-4</v>
      </c>
    </row>
    <row r="175" spans="1:10">
      <c r="A175" s="61" t="s">
        <v>2381</v>
      </c>
      <c r="B175" s="58">
        <v>87954</v>
      </c>
      <c r="C175" s="70" t="s">
        <v>138</v>
      </c>
      <c r="D175" s="77">
        <v>44837</v>
      </c>
      <c r="E175" s="67">
        <v>1029858.81</v>
      </c>
      <c r="F175" s="69">
        <v>100</v>
      </c>
      <c r="G175" s="67">
        <v>4131.3815800000002</v>
      </c>
      <c r="H175" s="68">
        <v>2.8E-3</v>
      </c>
      <c r="I175" s="68">
        <v>3.8258364297010368E-4</v>
      </c>
      <c r="J175" s="68">
        <v>6.594779936785477E-5</v>
      </c>
    </row>
    <row r="176" spans="1:10">
      <c r="A176" s="61" t="s">
        <v>2382</v>
      </c>
      <c r="B176" s="58">
        <v>87953</v>
      </c>
      <c r="C176" s="70" t="s">
        <v>138</v>
      </c>
      <c r="D176" s="77">
        <v>44792</v>
      </c>
      <c r="E176" s="67">
        <v>1298273.6100000001</v>
      </c>
      <c r="F176" s="69">
        <v>100</v>
      </c>
      <c r="G176" s="67">
        <v>5208.1544299999996</v>
      </c>
      <c r="H176" s="68">
        <v>4.3E-3</v>
      </c>
      <c r="I176" s="68">
        <v>4.8229742433529549E-4</v>
      </c>
      <c r="J176" s="68">
        <v>8.3135947812025638E-5</v>
      </c>
    </row>
    <row r="177" spans="1:10">
      <c r="A177" s="61" t="s">
        <v>2383</v>
      </c>
      <c r="B177" s="58">
        <v>5237</v>
      </c>
      <c r="C177" s="70" t="s">
        <v>136</v>
      </c>
      <c r="D177" s="77">
        <v>43007</v>
      </c>
      <c r="E177" s="67">
        <v>31391199.874947</v>
      </c>
      <c r="F177" s="69">
        <v>34.284599999999998</v>
      </c>
      <c r="G177" s="67">
        <v>39035.033696166</v>
      </c>
      <c r="H177" s="68">
        <v>1.47E-2</v>
      </c>
      <c r="I177" s="68">
        <v>3.6148114391650887E-3</v>
      </c>
      <c r="J177" s="68">
        <v>6.2310259187247621E-4</v>
      </c>
    </row>
    <row r="178" spans="1:10">
      <c r="A178" s="61" t="s">
        <v>2384</v>
      </c>
      <c r="B178" s="58">
        <v>87343</v>
      </c>
      <c r="C178" s="70" t="s">
        <v>136</v>
      </c>
      <c r="D178" s="77">
        <v>44421</v>
      </c>
      <c r="E178" s="67">
        <v>1733663.38</v>
      </c>
      <c r="F178" s="69">
        <v>100</v>
      </c>
      <c r="G178" s="67">
        <v>6287.9970800000001</v>
      </c>
      <c r="H178" s="68">
        <v>2E-3</v>
      </c>
      <c r="I178" s="68">
        <v>5.8229548233880988E-4</v>
      </c>
      <c r="J178" s="68">
        <v>1.0037309840005064E-4</v>
      </c>
    </row>
    <row r="179" spans="1:10">
      <c r="A179" s="61" t="s">
        <v>2385</v>
      </c>
      <c r="B179" s="58">
        <v>87342</v>
      </c>
      <c r="C179" s="70" t="s">
        <v>136</v>
      </c>
      <c r="D179" s="77">
        <v>44421</v>
      </c>
      <c r="E179" s="67">
        <v>812947.7</v>
      </c>
      <c r="F179" s="69">
        <v>100</v>
      </c>
      <c r="G179" s="67">
        <v>2948.5613199999998</v>
      </c>
      <c r="H179" s="68">
        <v>1.8E-3</v>
      </c>
      <c r="I179" s="68">
        <v>2.7304941687965252E-4</v>
      </c>
      <c r="J179" s="68">
        <v>4.7066853203904981E-5</v>
      </c>
    </row>
    <row r="180" spans="1:10">
      <c r="A180" s="61" t="s">
        <v>2386</v>
      </c>
      <c r="B180" s="58">
        <v>9730</v>
      </c>
      <c r="C180" s="70" t="s">
        <v>139</v>
      </c>
      <c r="D180" s="77">
        <v>45146</v>
      </c>
      <c r="E180" s="67">
        <v>3217907.6977960002</v>
      </c>
      <c r="F180" s="69">
        <v>100.5967</v>
      </c>
      <c r="G180" s="67">
        <v>14958.356754494</v>
      </c>
      <c r="H180" s="68">
        <v>1.29E-2</v>
      </c>
      <c r="I180" s="68">
        <v>1.3852079526337944E-3</v>
      </c>
      <c r="J180" s="68">
        <v>2.3877501775523859E-4</v>
      </c>
    </row>
    <row r="181" spans="1:10">
      <c r="A181" s="61" t="s">
        <v>2387</v>
      </c>
      <c r="B181" s="58">
        <v>9011</v>
      </c>
      <c r="C181" s="70" t="s">
        <v>139</v>
      </c>
      <c r="D181" s="77">
        <v>44644</v>
      </c>
      <c r="E181" s="67">
        <v>17008704.676583</v>
      </c>
      <c r="F181" s="69">
        <v>107.1643</v>
      </c>
      <c r="G181" s="67">
        <v>84226.342516826</v>
      </c>
      <c r="H181" s="68">
        <v>1.8200000000000001E-2</v>
      </c>
      <c r="I181" s="68">
        <v>7.7997203429790727E-3</v>
      </c>
      <c r="J181" s="68">
        <v>1.3444756506340084E-3</v>
      </c>
    </row>
    <row r="182" spans="1:10">
      <c r="A182" s="61" t="s">
        <v>2388</v>
      </c>
      <c r="B182" s="58">
        <v>5222</v>
      </c>
      <c r="C182" s="70" t="s">
        <v>136</v>
      </c>
      <c r="D182" s="77">
        <v>40664</v>
      </c>
      <c r="E182" s="67">
        <v>3264615.95</v>
      </c>
      <c r="F182" s="69">
        <v>0.53449999999999998</v>
      </c>
      <c r="G182" s="67">
        <v>63.288870000000003</v>
      </c>
      <c r="H182" s="68">
        <v>6.1999999999999998E-3</v>
      </c>
      <c r="I182" s="68">
        <v>5.8608206420045342E-6</v>
      </c>
      <c r="J182" s="68">
        <v>1.0102580989331524E-6</v>
      </c>
    </row>
    <row r="183" spans="1:10">
      <c r="A183" s="61" t="s">
        <v>2389</v>
      </c>
      <c r="B183" s="58">
        <v>8329</v>
      </c>
      <c r="C183" s="70" t="s">
        <v>136</v>
      </c>
      <c r="D183" s="77">
        <v>43810</v>
      </c>
      <c r="E183" s="67">
        <v>19664604.969999999</v>
      </c>
      <c r="F183" s="69">
        <v>110.0408</v>
      </c>
      <c r="G183" s="67">
        <v>78484.974459999998</v>
      </c>
      <c r="H183" s="68">
        <v>1.6999999999999999E-3</v>
      </c>
      <c r="I183" s="68">
        <v>7.2680450512446603E-3</v>
      </c>
      <c r="J183" s="68">
        <v>1.2528282001681591E-3</v>
      </c>
    </row>
    <row r="184" spans="1:10">
      <c r="A184" s="61" t="s">
        <v>2390</v>
      </c>
      <c r="B184" s="58">
        <v>4027</v>
      </c>
      <c r="C184" s="70" t="s">
        <v>136</v>
      </c>
      <c r="D184" s="77">
        <v>39293</v>
      </c>
      <c r="E184" s="67">
        <v>202346.57999999996</v>
      </c>
      <c r="F184" s="69">
        <v>0</v>
      </c>
      <c r="G184" s="67">
        <v>0</v>
      </c>
      <c r="H184" s="68">
        <v>5.9999999999999995E-4</v>
      </c>
      <c r="I184" s="68">
        <v>0</v>
      </c>
      <c r="J184" s="109">
        <v>0</v>
      </c>
    </row>
    <row r="185" spans="1:10">
      <c r="A185" s="61" t="s">
        <v>2391</v>
      </c>
      <c r="B185" s="58">
        <v>5290</v>
      </c>
      <c r="C185" s="70" t="s">
        <v>136</v>
      </c>
      <c r="D185" s="77">
        <v>42359</v>
      </c>
      <c r="E185" s="67">
        <v>18951102.026427999</v>
      </c>
      <c r="F185" s="69">
        <v>52.264800000000001</v>
      </c>
      <c r="G185" s="67">
        <v>35924.548456859004</v>
      </c>
      <c r="H185" s="68">
        <v>4.0000000000000001E-3</v>
      </c>
      <c r="I185" s="68">
        <v>3.326767173290523E-3</v>
      </c>
      <c r="J185" s="68">
        <v>5.7345100377141005E-4</v>
      </c>
    </row>
    <row r="186" spans="1:10">
      <c r="A186" s="61" t="s">
        <v>2392</v>
      </c>
      <c r="B186" s="58">
        <v>8278</v>
      </c>
      <c r="C186" s="70" t="s">
        <v>136</v>
      </c>
      <c r="D186" s="77">
        <v>44256</v>
      </c>
      <c r="E186" s="67">
        <v>3149442.73</v>
      </c>
      <c r="F186" s="69">
        <v>126.0104</v>
      </c>
      <c r="G186" s="67">
        <v>14394.204250000001</v>
      </c>
      <c r="H186" s="68">
        <v>1.26E-2</v>
      </c>
      <c r="I186" s="68">
        <v>1.3329650125469042E-3</v>
      </c>
      <c r="J186" s="68">
        <v>2.2976964861689742E-4</v>
      </c>
    </row>
    <row r="187" spans="1:10">
      <c r="A187" s="61" t="s">
        <v>2393</v>
      </c>
      <c r="B187" s="58">
        <v>8413</v>
      </c>
      <c r="C187" s="70" t="s">
        <v>138</v>
      </c>
      <c r="D187" s="77">
        <v>44661</v>
      </c>
      <c r="E187" s="67">
        <v>1760167.34</v>
      </c>
      <c r="F187" s="69">
        <v>68.828199999999995</v>
      </c>
      <c r="G187" s="67">
        <v>4860.0192999999999</v>
      </c>
      <c r="H187" s="68">
        <v>4.5999999999999999E-3</v>
      </c>
      <c r="I187" s="68">
        <v>4.5005861905861842E-4</v>
      </c>
      <c r="J187" s="68">
        <v>7.7578788478865703E-5</v>
      </c>
    </row>
    <row r="188" spans="1:10">
      <c r="A188" s="61" t="s">
        <v>2394</v>
      </c>
      <c r="B188" s="58">
        <v>7053</v>
      </c>
      <c r="C188" s="70" t="s">
        <v>143</v>
      </c>
      <c r="D188" s="77">
        <v>43096</v>
      </c>
      <c r="E188" s="67">
        <v>251299485.09</v>
      </c>
      <c r="F188" s="69">
        <v>47.763199999999998</v>
      </c>
      <c r="G188" s="67">
        <v>64599.433239999998</v>
      </c>
      <c r="H188" s="68">
        <v>1.1599999999999999E-2</v>
      </c>
      <c r="I188" s="68">
        <v>5.9821844155976524E-3</v>
      </c>
      <c r="J188" s="68">
        <v>1.0311781616135899E-3</v>
      </c>
    </row>
    <row r="189" spans="1:10">
      <c r="A189" s="61" t="s">
        <v>2395</v>
      </c>
      <c r="B189" s="58">
        <v>8281</v>
      </c>
      <c r="C189" s="70" t="s">
        <v>138</v>
      </c>
      <c r="D189" s="77">
        <v>44302</v>
      </c>
      <c r="E189" s="67">
        <v>22697292.91</v>
      </c>
      <c r="F189" s="69">
        <v>103.93640000000001</v>
      </c>
      <c r="G189" s="67">
        <v>94636.649290000001</v>
      </c>
      <c r="H189" s="68">
        <v>7.1000000000000004E-3</v>
      </c>
      <c r="I189" s="68">
        <v>8.7637593726823636E-3</v>
      </c>
      <c r="J189" s="68">
        <v>1.510651737045058E-3</v>
      </c>
    </row>
    <row r="190" spans="1:10">
      <c r="A190" s="61" t="s">
        <v>2396</v>
      </c>
      <c r="B190" s="58">
        <v>5255</v>
      </c>
      <c r="C190" s="70" t="s">
        <v>136</v>
      </c>
      <c r="D190" s="77">
        <v>41378</v>
      </c>
      <c r="E190" s="67">
        <v>2079065.02</v>
      </c>
      <c r="F190" s="69">
        <v>8.2995000000000001</v>
      </c>
      <c r="G190" s="67">
        <v>625.84609999999998</v>
      </c>
      <c r="H190" s="68">
        <v>2.81E-2</v>
      </c>
      <c r="I190" s="68">
        <v>5.7956031472801354E-5</v>
      </c>
      <c r="J190" s="68">
        <v>9.9901624284132023E-6</v>
      </c>
    </row>
    <row r="191" spans="1:10">
      <c r="A191" s="61" t="s">
        <v>2397</v>
      </c>
      <c r="B191" s="58">
        <v>8327</v>
      </c>
      <c r="C191" s="70" t="s">
        <v>136</v>
      </c>
      <c r="D191" s="77">
        <v>44427</v>
      </c>
      <c r="E191" s="67">
        <v>3263424.33</v>
      </c>
      <c r="F191" s="69">
        <v>138.72409999999999</v>
      </c>
      <c r="G191" s="67">
        <v>16419.994920000001</v>
      </c>
      <c r="H191" s="68">
        <v>8.0999999999999996E-3</v>
      </c>
      <c r="I191" s="68">
        <v>1.5205619118929693E-3</v>
      </c>
      <c r="J191" s="68">
        <v>2.621066366388153E-4</v>
      </c>
    </row>
    <row r="192" spans="1:10">
      <c r="A192" s="61" t="s">
        <v>2398</v>
      </c>
      <c r="B192" s="58">
        <v>5332</v>
      </c>
      <c r="C192" s="70" t="s">
        <v>136</v>
      </c>
      <c r="D192" s="77">
        <v>43318</v>
      </c>
      <c r="E192" s="67">
        <v>18844044.75</v>
      </c>
      <c r="F192" s="69">
        <v>111.1801</v>
      </c>
      <c r="G192" s="67">
        <v>75988.652400000006</v>
      </c>
      <c r="H192" s="68">
        <v>8.0999999999999996E-3</v>
      </c>
      <c r="I192" s="68">
        <v>7.0368749283093125E-3</v>
      </c>
      <c r="J192" s="68">
        <v>1.2129802841181416E-3</v>
      </c>
    </row>
    <row r="193" spans="1:10">
      <c r="A193" s="61" t="s">
        <v>2399</v>
      </c>
      <c r="B193" s="58">
        <v>87253</v>
      </c>
      <c r="C193" s="70" t="s">
        <v>136</v>
      </c>
      <c r="D193" s="77">
        <v>44469</v>
      </c>
      <c r="E193" s="67">
        <v>287595.75</v>
      </c>
      <c r="F193" s="69">
        <v>100</v>
      </c>
      <c r="G193" s="67">
        <v>1043.10979</v>
      </c>
      <c r="H193" s="68">
        <v>1.2999999999999999E-3</v>
      </c>
      <c r="I193" s="68">
        <v>9.6596437716600319E-5</v>
      </c>
      <c r="J193" s="68">
        <v>1.6650796789766665E-5</v>
      </c>
    </row>
    <row r="194" spans="1:10">
      <c r="A194" s="61" t="s">
        <v>2400</v>
      </c>
      <c r="B194" s="58">
        <v>5294</v>
      </c>
      <c r="C194" s="70" t="s">
        <v>139</v>
      </c>
      <c r="D194" s="77">
        <v>42646</v>
      </c>
      <c r="E194" s="67">
        <v>20425058.760000002</v>
      </c>
      <c r="F194" s="69">
        <v>40.900599999999997</v>
      </c>
      <c r="G194" s="67">
        <v>38602.867270000002</v>
      </c>
      <c r="H194" s="68">
        <v>3.4000000000000002E-2</v>
      </c>
      <c r="I194" s="68">
        <v>3.5747909756735619E-3</v>
      </c>
      <c r="J194" s="68">
        <v>6.1620407034537056E-4</v>
      </c>
    </row>
    <row r="195" spans="1:10">
      <c r="A195" s="61" t="s">
        <v>2401</v>
      </c>
      <c r="B195" s="58">
        <v>8323</v>
      </c>
      <c r="C195" s="70" t="s">
        <v>136</v>
      </c>
      <c r="D195" s="77">
        <v>44406</v>
      </c>
      <c r="E195" s="67">
        <v>21574264.037400998</v>
      </c>
      <c r="F195" s="69">
        <v>83.801400000000001</v>
      </c>
      <c r="G195" s="67">
        <v>65574.474562778996</v>
      </c>
      <c r="H195" s="68">
        <v>7.9000000000000008E-3</v>
      </c>
      <c r="I195" s="68">
        <v>6.0724774214824242E-3</v>
      </c>
      <c r="J195" s="68">
        <v>1.046742405265467E-3</v>
      </c>
    </row>
    <row r="196" spans="1:10">
      <c r="A196" s="61" t="s">
        <v>2402</v>
      </c>
      <c r="B196" s="58">
        <v>60832</v>
      </c>
      <c r="C196" s="70" t="s">
        <v>136</v>
      </c>
      <c r="D196" s="77">
        <v>42555</v>
      </c>
      <c r="E196" s="67">
        <v>118035.27</v>
      </c>
      <c r="F196" s="69">
        <v>100</v>
      </c>
      <c r="G196" s="67">
        <v>428.11392000000001</v>
      </c>
      <c r="H196" s="68">
        <v>1.4999999999999999E-2</v>
      </c>
      <c r="I196" s="68">
        <v>3.9645184049983476E-5</v>
      </c>
      <c r="J196" s="68">
        <v>6.8338327883879051E-6</v>
      </c>
    </row>
    <row r="197" spans="1:10">
      <c r="A197" s="61" t="s">
        <v>2403</v>
      </c>
      <c r="B197" s="58">
        <v>9697</v>
      </c>
      <c r="C197" s="70" t="s">
        <v>136</v>
      </c>
      <c r="D197" s="77">
        <v>45014</v>
      </c>
      <c r="E197" s="67">
        <v>2170990.0879170001</v>
      </c>
      <c r="F197" s="69">
        <v>104.8687</v>
      </c>
      <c r="G197" s="67">
        <v>8257.5512853060009</v>
      </c>
      <c r="H197" s="68">
        <v>8.6999999999999994E-3</v>
      </c>
      <c r="I197" s="68">
        <v>7.646846440034793E-4</v>
      </c>
      <c r="J197" s="68">
        <v>1.3181240340262432E-4</v>
      </c>
    </row>
    <row r="198" spans="1:10">
      <c r="A198" s="61" t="s">
        <v>2404</v>
      </c>
      <c r="B198" s="58">
        <v>7060</v>
      </c>
      <c r="C198" s="70" t="s">
        <v>138</v>
      </c>
      <c r="D198" s="77">
        <v>44197</v>
      </c>
      <c r="E198" s="67">
        <v>21667179.190000001</v>
      </c>
      <c r="F198" s="69">
        <v>116.8475</v>
      </c>
      <c r="G198" s="67">
        <v>101563.91247</v>
      </c>
      <c r="H198" s="68">
        <v>1.5E-3</v>
      </c>
      <c r="I198" s="68">
        <v>9.4052536360171649E-3</v>
      </c>
      <c r="J198" s="68">
        <v>1.6212292166403869E-3</v>
      </c>
    </row>
    <row r="199" spans="1:10">
      <c r="A199" s="61" t="s">
        <v>2405</v>
      </c>
      <c r="B199" s="58">
        <v>9704</v>
      </c>
      <c r="C199" s="70" t="s">
        <v>136</v>
      </c>
      <c r="D199" s="77">
        <v>44760</v>
      </c>
      <c r="E199" s="67">
        <v>7698575.6016589999</v>
      </c>
      <c r="F199" s="69">
        <v>99.445899999999995</v>
      </c>
      <c r="G199" s="67">
        <v>27768.013844976998</v>
      </c>
      <c r="H199" s="68">
        <v>4.1999999999999997E-3</v>
      </c>
      <c r="I199" s="68">
        <v>2.5714371062417274E-3</v>
      </c>
      <c r="J199" s="68">
        <v>4.4325109419991092E-4</v>
      </c>
    </row>
    <row r="200" spans="1:10">
      <c r="A200" s="61" t="s">
        <v>2406</v>
      </c>
      <c r="B200" s="58">
        <v>9649</v>
      </c>
      <c r="C200" s="70" t="s">
        <v>138</v>
      </c>
      <c r="D200" s="77">
        <v>44743</v>
      </c>
      <c r="E200" s="67">
        <v>1979961.1832440002</v>
      </c>
      <c r="F200" s="69">
        <v>108.01560000000001</v>
      </c>
      <c r="G200" s="67">
        <v>8579.4763510089997</v>
      </c>
      <c r="H200" s="68">
        <v>2.3E-3</v>
      </c>
      <c r="I200" s="68">
        <v>7.9449628498001745E-4</v>
      </c>
      <c r="J200" s="68">
        <v>1.3695118064538505E-4</v>
      </c>
    </row>
    <row r="201" spans="1:10">
      <c r="A201" s="61" t="s">
        <v>2407</v>
      </c>
      <c r="B201" s="58">
        <v>9648</v>
      </c>
      <c r="C201" s="70" t="s">
        <v>138</v>
      </c>
      <c r="D201" s="77">
        <v>44743</v>
      </c>
      <c r="E201" s="67">
        <v>2535071.8691179999</v>
      </c>
      <c r="F201" s="69">
        <v>105.0476</v>
      </c>
      <c r="G201" s="67">
        <v>10683.019794222999</v>
      </c>
      <c r="H201" s="68">
        <v>1.3899999999999999E-2</v>
      </c>
      <c r="I201" s="68">
        <v>9.8929342440345642E-4</v>
      </c>
      <c r="J201" s="68">
        <v>1.7052930899504073E-4</v>
      </c>
    </row>
    <row r="202" spans="1:10">
      <c r="A202" s="61" t="s">
        <v>2408</v>
      </c>
      <c r="B202" s="58">
        <v>9317</v>
      </c>
      <c r="C202" s="70" t="s">
        <v>138</v>
      </c>
      <c r="D202" s="77">
        <v>44545</v>
      </c>
      <c r="E202" s="67">
        <v>17363486.091651998</v>
      </c>
      <c r="F202" s="69">
        <v>106.4143</v>
      </c>
      <c r="G202" s="67">
        <v>74123.264598570007</v>
      </c>
      <c r="H202" s="68">
        <v>3.8999999999999998E-3</v>
      </c>
      <c r="I202" s="68">
        <v>6.8641320221401172E-3</v>
      </c>
      <c r="J202" s="68">
        <v>1.1832037509923999E-3</v>
      </c>
    </row>
    <row r="203" spans="1:10">
      <c r="A203" s="61" t="s">
        <v>2409</v>
      </c>
      <c r="B203" s="58">
        <v>60833</v>
      </c>
      <c r="C203" s="70" t="s">
        <v>136</v>
      </c>
      <c r="D203" s="77">
        <v>42555</v>
      </c>
      <c r="E203" s="67">
        <v>9141793.2400000002</v>
      </c>
      <c r="F203" s="69">
        <v>100</v>
      </c>
      <c r="G203" s="67">
        <v>33157.284070000002</v>
      </c>
      <c r="H203" s="68">
        <v>3.3999999999999998E-3</v>
      </c>
      <c r="I203" s="68">
        <v>3.0705066295268679E-3</v>
      </c>
      <c r="J203" s="68">
        <v>5.2927813010952309E-4</v>
      </c>
    </row>
    <row r="204" spans="1:10">
      <c r="A204" s="61" t="s">
        <v>2410</v>
      </c>
      <c r="B204" s="58">
        <v>8313</v>
      </c>
      <c r="C204" s="70" t="s">
        <v>136</v>
      </c>
      <c r="D204" s="77">
        <v>44357</v>
      </c>
      <c r="E204" s="67">
        <v>1799530.12</v>
      </c>
      <c r="F204" s="69">
        <v>99.3459</v>
      </c>
      <c r="G204" s="67">
        <v>6484.2033099999999</v>
      </c>
      <c r="H204" s="68">
        <v>0.1255</v>
      </c>
      <c r="I204" s="68">
        <v>6.0046502025082956E-4</v>
      </c>
      <c r="J204" s="68">
        <v>1.0350506983386895E-4</v>
      </c>
    </row>
    <row r="205" spans="1:10">
      <c r="A205" s="61" t="s">
        <v>2411</v>
      </c>
      <c r="B205" s="58">
        <v>6657</v>
      </c>
      <c r="C205" s="70" t="s">
        <v>136</v>
      </c>
      <c r="D205" s="77">
        <v>42916</v>
      </c>
      <c r="E205" s="67">
        <v>2921579.48</v>
      </c>
      <c r="F205" s="69">
        <v>0</v>
      </c>
      <c r="G205" s="67">
        <v>0</v>
      </c>
      <c r="H205" s="68">
        <v>0.12540000000000001</v>
      </c>
      <c r="I205" s="68">
        <v>0</v>
      </c>
      <c r="J205" s="109">
        <v>0</v>
      </c>
    </row>
    <row r="206" spans="1:10">
      <c r="A206" s="61" t="s">
        <v>2412</v>
      </c>
      <c r="B206" s="58">
        <v>7009</v>
      </c>
      <c r="C206" s="70" t="s">
        <v>136</v>
      </c>
      <c r="D206" s="77">
        <v>42916</v>
      </c>
      <c r="E206" s="67">
        <v>2017908.34</v>
      </c>
      <c r="F206" s="69">
        <v>97.136200000000002</v>
      </c>
      <c r="G206" s="67">
        <v>7109.3533499999994</v>
      </c>
      <c r="H206" s="68">
        <v>0.12540000000000001</v>
      </c>
      <c r="I206" s="68">
        <v>6.5835659358405487E-4</v>
      </c>
      <c r="J206" s="68">
        <v>1.1348412129992267E-4</v>
      </c>
    </row>
    <row r="207" spans="1:10">
      <c r="A207" s="61" t="s">
        <v>2413</v>
      </c>
      <c r="B207" s="58">
        <v>7987</v>
      </c>
      <c r="C207" s="70" t="s">
        <v>136</v>
      </c>
      <c r="D207" s="77">
        <v>42916</v>
      </c>
      <c r="E207" s="67">
        <v>2406782.44</v>
      </c>
      <c r="F207" s="69">
        <v>98.339500000000001</v>
      </c>
      <c r="G207" s="67">
        <v>8584.4482399999997</v>
      </c>
      <c r="H207" s="68">
        <v>0.12540000000000001</v>
      </c>
      <c r="I207" s="68">
        <v>7.9495670321197843E-4</v>
      </c>
      <c r="J207" s="68">
        <v>1.3703054517061919E-4</v>
      </c>
    </row>
    <row r="208" spans="1:10">
      <c r="A208" s="61" t="s">
        <v>2414</v>
      </c>
      <c r="B208" s="58">
        <v>7988</v>
      </c>
      <c r="C208" s="70" t="s">
        <v>136</v>
      </c>
      <c r="D208" s="77">
        <v>42916</v>
      </c>
      <c r="E208" s="67">
        <v>2362209.9700000002</v>
      </c>
      <c r="F208" s="69">
        <v>0</v>
      </c>
      <c r="G208" s="67">
        <v>0</v>
      </c>
      <c r="H208" s="68">
        <v>0.12540000000000001</v>
      </c>
      <c r="I208" s="68">
        <v>0</v>
      </c>
      <c r="J208" s="109">
        <v>0</v>
      </c>
    </row>
    <row r="209" spans="1:10">
      <c r="A209" s="61" t="s">
        <v>2415</v>
      </c>
      <c r="B209" s="58">
        <v>8271</v>
      </c>
      <c r="C209" s="70" t="s">
        <v>136</v>
      </c>
      <c r="D209" s="77">
        <v>42916</v>
      </c>
      <c r="E209" s="67">
        <v>1589256.73</v>
      </c>
      <c r="F209" s="69">
        <v>100.5502</v>
      </c>
      <c r="G209" s="67">
        <v>5795.9490099999994</v>
      </c>
      <c r="H209" s="68">
        <v>0.12540000000000001</v>
      </c>
      <c r="I209" s="68">
        <v>5.3672972195290794E-4</v>
      </c>
      <c r="J209" s="68">
        <v>9.2518707133751725E-5</v>
      </c>
    </row>
    <row r="210" spans="1:10">
      <c r="A210" s="61" t="s">
        <v>2416</v>
      </c>
      <c r="B210" s="58">
        <v>7999</v>
      </c>
      <c r="C210" s="70" t="s">
        <v>138</v>
      </c>
      <c r="D210" s="77">
        <v>44228</v>
      </c>
      <c r="E210" s="67">
        <v>15985105.85</v>
      </c>
      <c r="F210" s="69">
        <v>116.7323</v>
      </c>
      <c r="G210" s="67">
        <v>74855.580349999989</v>
      </c>
      <c r="H210" s="68">
        <v>2.9100000000000001E-2</v>
      </c>
      <c r="I210" s="68">
        <v>6.9319475997044805E-3</v>
      </c>
      <c r="J210" s="68">
        <v>1.194893451232876E-3</v>
      </c>
    </row>
    <row r="211" spans="1:10">
      <c r="A211" s="61" t="s">
        <v>2417</v>
      </c>
      <c r="B211" s="58">
        <v>60834</v>
      </c>
      <c r="C211" s="70" t="s">
        <v>136</v>
      </c>
      <c r="D211" s="77">
        <v>42555</v>
      </c>
      <c r="E211" s="67">
        <v>946281.61</v>
      </c>
      <c r="F211" s="69">
        <v>100</v>
      </c>
      <c r="G211" s="67">
        <v>3432.1633999999999</v>
      </c>
      <c r="H211" s="68">
        <v>3.5000000000000001E-3</v>
      </c>
      <c r="I211" s="68">
        <v>3.1783304238885073E-4</v>
      </c>
      <c r="J211" s="68">
        <v>5.478642408549788E-5</v>
      </c>
    </row>
    <row r="212" spans="1:10">
      <c r="A212" s="61" t="s">
        <v>2418</v>
      </c>
      <c r="B212" s="58">
        <v>4028</v>
      </c>
      <c r="C212" s="70" t="s">
        <v>136</v>
      </c>
      <c r="D212" s="77">
        <v>39321</v>
      </c>
      <c r="E212" s="67">
        <v>394776.73</v>
      </c>
      <c r="F212" s="69">
        <v>1.9155</v>
      </c>
      <c r="G212" s="67">
        <v>27.42719</v>
      </c>
      <c r="H212" s="68">
        <v>1.9E-3</v>
      </c>
      <c r="I212" s="68">
        <v>2.5398753572971098E-6</v>
      </c>
      <c r="J212" s="68">
        <v>4.3781064235272906E-7</v>
      </c>
    </row>
    <row r="213" spans="1:10">
      <c r="A213" s="61" t="s">
        <v>2419</v>
      </c>
      <c r="B213" s="58">
        <v>87957</v>
      </c>
      <c r="C213" s="70" t="s">
        <v>138</v>
      </c>
      <c r="D213" s="77">
        <v>44895</v>
      </c>
      <c r="E213" s="67">
        <v>1832841.61</v>
      </c>
      <c r="F213" s="69">
        <v>100</v>
      </c>
      <c r="G213" s="67">
        <v>7352.6274100000001</v>
      </c>
      <c r="H213" s="68">
        <v>4.4999999999999997E-3</v>
      </c>
      <c r="I213" s="68">
        <v>6.8088481430457416E-4</v>
      </c>
      <c r="J213" s="68">
        <v>1.1736742004384637E-4</v>
      </c>
    </row>
    <row r="214" spans="1:10">
      <c r="A214" s="61" t="s">
        <v>2420</v>
      </c>
      <c r="B214" s="58">
        <v>87958</v>
      </c>
      <c r="C214" s="70" t="s">
        <v>138</v>
      </c>
      <c r="D214" s="77">
        <v>44895</v>
      </c>
      <c r="E214" s="67">
        <v>2464486.19</v>
      </c>
      <c r="F214" s="69">
        <v>100</v>
      </c>
      <c r="G214" s="67">
        <v>9886.5327899999993</v>
      </c>
      <c r="H214" s="68">
        <v>4.1999999999999997E-3</v>
      </c>
      <c r="I214" s="68">
        <v>9.1553531376822926E-4</v>
      </c>
      <c r="J214" s="68">
        <v>1.5781526548768642E-4</v>
      </c>
    </row>
    <row r="215" spans="1:10">
      <c r="A215" s="61" t="s">
        <v>2421</v>
      </c>
      <c r="B215" s="58">
        <v>87959</v>
      </c>
      <c r="C215" s="70" t="s">
        <v>138</v>
      </c>
      <c r="D215" s="77">
        <v>44895</v>
      </c>
      <c r="E215" s="67">
        <v>1044405.29</v>
      </c>
      <c r="F215" s="69">
        <v>100</v>
      </c>
      <c r="G215" s="67">
        <v>4189.7362499999999</v>
      </c>
      <c r="H215" s="68">
        <v>2.8999999999999998E-3</v>
      </c>
      <c r="I215" s="68">
        <v>3.8798753554226305E-4</v>
      </c>
      <c r="J215" s="68">
        <v>6.6879294557736839E-5</v>
      </c>
    </row>
    <row r="216" spans="1:10">
      <c r="A216" s="61" t="s">
        <v>2422</v>
      </c>
      <c r="B216" s="58">
        <v>9600</v>
      </c>
      <c r="C216" s="70" t="s">
        <v>136</v>
      </c>
      <c r="D216" s="77">
        <v>44967</v>
      </c>
      <c r="E216" s="67">
        <v>9922753.6767289992</v>
      </c>
      <c r="F216" s="69">
        <v>98.753500000000003</v>
      </c>
      <c r="G216" s="67">
        <v>35541.214389608998</v>
      </c>
      <c r="H216" s="68">
        <v>3.9699999999999999E-2</v>
      </c>
      <c r="I216" s="68">
        <v>3.2912687955485537E-3</v>
      </c>
      <c r="J216" s="68">
        <v>5.6733197611241889E-4</v>
      </c>
    </row>
    <row r="217" spans="1:10">
      <c r="A217" s="61" t="s">
        <v>2423</v>
      </c>
      <c r="B217" s="58">
        <v>7991</v>
      </c>
      <c r="C217" s="70" t="s">
        <v>136</v>
      </c>
      <c r="D217" s="77">
        <v>44105</v>
      </c>
      <c r="E217" s="67">
        <v>22452580.949999999</v>
      </c>
      <c r="F217" s="69">
        <v>114.3656</v>
      </c>
      <c r="G217" s="67">
        <v>93134.210900000005</v>
      </c>
      <c r="H217" s="68">
        <v>3.3999999999999998E-3</v>
      </c>
      <c r="I217" s="68">
        <v>8.6246271377498716E-3</v>
      </c>
      <c r="J217" s="68">
        <v>1.4866688384462113E-3</v>
      </c>
    </row>
    <row r="218" spans="1:10">
      <c r="A218" s="61" t="s">
        <v>2424</v>
      </c>
      <c r="B218" s="58">
        <v>5087</v>
      </c>
      <c r="C218" s="70" t="s">
        <v>136</v>
      </c>
      <c r="D218" s="77">
        <v>39630</v>
      </c>
      <c r="E218" s="67">
        <v>4800000</v>
      </c>
      <c r="F218" s="69">
        <v>0.43690000000000001</v>
      </c>
      <c r="G218" s="67">
        <v>76.062539999999998</v>
      </c>
      <c r="H218" s="68">
        <v>4.5999999999999999E-3</v>
      </c>
      <c r="I218" s="68">
        <v>7.0437172367794764E-6</v>
      </c>
      <c r="J218" s="68">
        <v>1.2141597260375614E-6</v>
      </c>
    </row>
    <row r="219" spans="1:10">
      <c r="A219" s="61" t="s">
        <v>2425</v>
      </c>
      <c r="B219" s="58">
        <v>5223</v>
      </c>
      <c r="C219" s="70" t="s">
        <v>136</v>
      </c>
      <c r="D219" s="77">
        <v>40725</v>
      </c>
      <c r="E219" s="67">
        <v>5093397.0599999996</v>
      </c>
      <c r="F219" s="69">
        <v>4.7259000000000002</v>
      </c>
      <c r="G219" s="67">
        <v>873.05098999999996</v>
      </c>
      <c r="H219" s="68">
        <v>3.2000000000000002E-3</v>
      </c>
      <c r="I219" s="68">
        <v>8.0848263900342885E-5</v>
      </c>
      <c r="J219" s="68">
        <v>1.39362076369685E-5</v>
      </c>
    </row>
    <row r="220" spans="1:10">
      <c r="A220" s="61" t="s">
        <v>2426</v>
      </c>
      <c r="B220" s="58">
        <v>87259</v>
      </c>
      <c r="C220" s="70" t="s">
        <v>136</v>
      </c>
      <c r="D220" s="77">
        <v>44469</v>
      </c>
      <c r="E220" s="67">
        <v>325733.24</v>
      </c>
      <c r="F220" s="69">
        <v>100</v>
      </c>
      <c r="G220" s="67">
        <v>1181.4344699999999</v>
      </c>
      <c r="H220" s="68">
        <v>6.9999999999999999E-4</v>
      </c>
      <c r="I220" s="68">
        <v>1.0940589599643169E-4</v>
      </c>
      <c r="J220" s="68">
        <v>1.8858825282807172E-5</v>
      </c>
    </row>
    <row r="221" spans="1:10">
      <c r="A221" s="61" t="s">
        <v>2427</v>
      </c>
      <c r="B221" s="58">
        <v>87252</v>
      </c>
      <c r="C221" s="70" t="s">
        <v>136</v>
      </c>
      <c r="D221" s="77">
        <v>44469</v>
      </c>
      <c r="E221" s="67">
        <v>594464.11</v>
      </c>
      <c r="F221" s="69">
        <v>100</v>
      </c>
      <c r="G221" s="67">
        <v>2156.1213299999999</v>
      </c>
      <c r="H221" s="68">
        <v>6.9999999999999999E-4</v>
      </c>
      <c r="I221" s="68">
        <v>1.996660771085069E-4</v>
      </c>
      <c r="J221" s="68">
        <v>3.4417410769303038E-5</v>
      </c>
    </row>
    <row r="222" spans="1:10">
      <c r="A222" s="61" t="s">
        <v>2428</v>
      </c>
      <c r="B222" s="58">
        <v>87251</v>
      </c>
      <c r="C222" s="70" t="s">
        <v>136</v>
      </c>
      <c r="D222" s="77">
        <v>44469</v>
      </c>
      <c r="E222" s="67">
        <v>1049252.45</v>
      </c>
      <c r="F222" s="69">
        <v>100</v>
      </c>
      <c r="G222" s="67">
        <v>3805.6386299999999</v>
      </c>
      <c r="H222" s="68">
        <v>4.0000000000000002E-4</v>
      </c>
      <c r="I222" s="68">
        <v>3.524184495427688E-4</v>
      </c>
      <c r="J222" s="68">
        <v>6.074807857322095E-5</v>
      </c>
    </row>
    <row r="223" spans="1:10">
      <c r="A223" s="61" t="s">
        <v>2429</v>
      </c>
      <c r="B223" s="58">
        <v>9229</v>
      </c>
      <c r="C223" s="70" t="s">
        <v>136</v>
      </c>
      <c r="D223" s="77">
        <v>44735</v>
      </c>
      <c r="E223" s="67">
        <v>5695984.6900000004</v>
      </c>
      <c r="F223" s="69">
        <v>102.47839999999999</v>
      </c>
      <c r="G223" s="67">
        <v>21171.35745</v>
      </c>
      <c r="H223" s="68">
        <v>1.9E-2</v>
      </c>
      <c r="I223" s="68">
        <v>1.9605584483056255E-3</v>
      </c>
      <c r="J223" s="68">
        <v>3.3795097509674657E-4</v>
      </c>
    </row>
    <row r="224" spans="1:10">
      <c r="A224" s="61" t="s">
        <v>2430</v>
      </c>
      <c r="B224" s="58">
        <v>9385</v>
      </c>
      <c r="C224" s="70" t="s">
        <v>138</v>
      </c>
      <c r="D224" s="77">
        <v>44896</v>
      </c>
      <c r="E224" s="67">
        <v>10271834.699999999</v>
      </c>
      <c r="F224" s="69">
        <v>106.015</v>
      </c>
      <c r="G224" s="67">
        <v>43685.062590000001</v>
      </c>
      <c r="H224" s="68">
        <v>2.3400000000000001E-2</v>
      </c>
      <c r="I224" s="68">
        <v>4.0454240465145298E-3</v>
      </c>
      <c r="J224" s="68">
        <v>6.9732937693387756E-4</v>
      </c>
    </row>
    <row r="225" spans="1:10">
      <c r="A225" s="61" t="s">
        <v>2431</v>
      </c>
      <c r="B225" s="58">
        <v>7027</v>
      </c>
      <c r="C225" s="70" t="s">
        <v>139</v>
      </c>
      <c r="D225" s="77">
        <v>43738</v>
      </c>
      <c r="E225" s="67">
        <v>20635907.98</v>
      </c>
      <c r="F225" s="69">
        <v>135.77610000000001</v>
      </c>
      <c r="G225" s="67">
        <v>129471.29222</v>
      </c>
      <c r="H225" s="68">
        <v>8.6E-3</v>
      </c>
      <c r="I225" s="68">
        <v>1.1989596622438937E-2</v>
      </c>
      <c r="J225" s="68">
        <v>2.0667049600442515E-3</v>
      </c>
    </row>
    <row r="226" spans="1:10">
      <c r="A226" s="61" t="s">
        <v>2432</v>
      </c>
      <c r="B226" s="58">
        <v>9246</v>
      </c>
      <c r="C226" s="70" t="s">
        <v>138</v>
      </c>
      <c r="D226" s="77">
        <v>44816</v>
      </c>
      <c r="E226" s="67">
        <v>7581309.4800000004</v>
      </c>
      <c r="F226" s="69">
        <v>70.760599999999997</v>
      </c>
      <c r="G226" s="67">
        <v>21520.549449999999</v>
      </c>
      <c r="H226" s="68">
        <v>4.4999999999999997E-3</v>
      </c>
      <c r="I226" s="68">
        <v>1.9928951242744468E-3</v>
      </c>
      <c r="J226" s="68">
        <v>3.435250048761164E-4</v>
      </c>
    </row>
    <row r="227" spans="1:10">
      <c r="A227" s="61" t="s">
        <v>2433</v>
      </c>
      <c r="B227" s="58">
        <v>9245</v>
      </c>
      <c r="C227" s="70" t="s">
        <v>136</v>
      </c>
      <c r="D227" s="77">
        <v>44816</v>
      </c>
      <c r="E227" s="67">
        <v>713968.34</v>
      </c>
      <c r="F227" s="69">
        <v>101.8539</v>
      </c>
      <c r="G227" s="67">
        <v>2637.5710800000002</v>
      </c>
      <c r="H227" s="68">
        <v>4.7999999999999996E-3</v>
      </c>
      <c r="I227" s="68">
        <v>2.4425038763400568E-4</v>
      </c>
      <c r="J227" s="68">
        <v>4.2102624759801549E-5</v>
      </c>
    </row>
    <row r="228" spans="1:10">
      <c r="A228" s="61" t="s">
        <v>2434</v>
      </c>
      <c r="B228" s="58">
        <v>9534</v>
      </c>
      <c r="C228" s="70" t="s">
        <v>138</v>
      </c>
      <c r="D228" s="77">
        <v>45007</v>
      </c>
      <c r="E228" s="67">
        <v>3945866.161597</v>
      </c>
      <c r="F228" s="69">
        <v>100.85209999999999</v>
      </c>
      <c r="G228" s="67">
        <v>15964.117616735</v>
      </c>
      <c r="H228" s="68">
        <v>3.95E-2</v>
      </c>
      <c r="I228" s="68">
        <v>1.4783457195482984E-3</v>
      </c>
      <c r="J228" s="68">
        <v>2.5482962667255628E-4</v>
      </c>
    </row>
    <row r="229" spans="1:10">
      <c r="A229" s="61" t="s">
        <v>2435</v>
      </c>
      <c r="B229" s="58">
        <v>8412</v>
      </c>
      <c r="C229" s="70" t="s">
        <v>138</v>
      </c>
      <c r="D229" s="77">
        <v>44440</v>
      </c>
      <c r="E229" s="67">
        <v>2508197.92</v>
      </c>
      <c r="F229" s="69">
        <v>298.11810000000003</v>
      </c>
      <c r="G229" s="67">
        <v>29996.305649999998</v>
      </c>
      <c r="H229" s="68">
        <v>1.3899999999999999E-2</v>
      </c>
      <c r="I229" s="68">
        <v>2.7777864786872829E-3</v>
      </c>
      <c r="J229" s="68">
        <v>4.7882053702312543E-4</v>
      </c>
    </row>
    <row r="230" spans="1:10">
      <c r="A230" s="61" t="s">
        <v>2436</v>
      </c>
      <c r="B230" s="58">
        <v>9495</v>
      </c>
      <c r="C230" s="70" t="s">
        <v>136</v>
      </c>
      <c r="D230" s="77">
        <v>44980</v>
      </c>
      <c r="E230" s="67">
        <v>4959354.4000000004</v>
      </c>
      <c r="F230" s="69">
        <v>98.696700000000007</v>
      </c>
      <c r="G230" s="67">
        <v>17753.146280000001</v>
      </c>
      <c r="H230" s="68">
        <v>1.2E-2</v>
      </c>
      <c r="I230" s="68">
        <v>1.6440174422193035E-3</v>
      </c>
      <c r="J230" s="68">
        <v>2.8338726557947656E-4</v>
      </c>
    </row>
    <row r="231" spans="1:10">
      <c r="A231" s="61" t="s">
        <v>2437</v>
      </c>
      <c r="B231" s="58">
        <v>7018</v>
      </c>
      <c r="C231" s="70" t="s">
        <v>136</v>
      </c>
      <c r="D231" s="77">
        <v>43525</v>
      </c>
      <c r="E231" s="67">
        <v>36213876.640000001</v>
      </c>
      <c r="F231" s="69">
        <v>110.3725</v>
      </c>
      <c r="G231" s="67">
        <v>144971.77395</v>
      </c>
      <c r="H231" s="68">
        <v>2E-3</v>
      </c>
      <c r="I231" s="68">
        <v>1.3425007671557023E-2</v>
      </c>
      <c r="J231" s="68">
        <v>2.3141337291958867E-3</v>
      </c>
    </row>
    <row r="232" spans="1:10">
      <c r="A232" s="61" t="s">
        <v>2438</v>
      </c>
      <c r="B232" s="58">
        <v>5270</v>
      </c>
      <c r="C232" s="70" t="s">
        <v>136</v>
      </c>
      <c r="D232" s="77">
        <v>42267</v>
      </c>
      <c r="E232" s="67">
        <v>4553589.17</v>
      </c>
      <c r="F232" s="69">
        <v>16.411100000000001</v>
      </c>
      <c r="G232" s="67">
        <v>2710.43559</v>
      </c>
      <c r="H232" s="68">
        <v>3.4000000000000002E-2</v>
      </c>
      <c r="I232" s="68">
        <v>2.5099795358482046E-4</v>
      </c>
      <c r="J232" s="68">
        <v>4.3265735451338549E-5</v>
      </c>
    </row>
    <row r="233" spans="1:10">
      <c r="A233" s="61" t="s">
        <v>2439</v>
      </c>
      <c r="B233" s="58">
        <v>62171</v>
      </c>
      <c r="C233" s="70" t="s">
        <v>136</v>
      </c>
      <c r="D233" s="77">
        <v>42549</v>
      </c>
      <c r="E233" s="67">
        <v>1272645.3999999999</v>
      </c>
      <c r="F233" s="69">
        <v>100</v>
      </c>
      <c r="G233" s="67">
        <v>4615.8848699999999</v>
      </c>
      <c r="H233" s="68">
        <v>2.9999999999999997E-4</v>
      </c>
      <c r="I233" s="68">
        <v>4.2745072438822834E-4</v>
      </c>
      <c r="J233" s="68">
        <v>7.3681755949513722E-5</v>
      </c>
    </row>
    <row r="234" spans="1:10">
      <c r="A234" s="61" t="s">
        <v>2440</v>
      </c>
      <c r="B234" s="58">
        <v>62172</v>
      </c>
      <c r="C234" s="70" t="s">
        <v>136</v>
      </c>
      <c r="D234" s="77">
        <v>42549</v>
      </c>
      <c r="E234" s="67">
        <v>3549625.57</v>
      </c>
      <c r="F234" s="69">
        <v>100</v>
      </c>
      <c r="G234" s="67">
        <v>12874.49195</v>
      </c>
      <c r="H234" s="68">
        <v>1.2999999999999999E-3</v>
      </c>
      <c r="I234" s="68">
        <v>1.1922331395059068E-3</v>
      </c>
      <c r="J234" s="68">
        <v>2.0551101263361428E-4</v>
      </c>
    </row>
    <row r="235" spans="1:10">
      <c r="A235" s="61" t="s">
        <v>2441</v>
      </c>
      <c r="B235" s="58">
        <v>5059</v>
      </c>
      <c r="C235" s="70" t="s">
        <v>138</v>
      </c>
      <c r="D235" s="77">
        <v>38504</v>
      </c>
      <c r="E235" s="67">
        <v>2882100</v>
      </c>
      <c r="F235" s="69">
        <v>0.68079999999999996</v>
      </c>
      <c r="G235" s="67">
        <v>78.712969999999999</v>
      </c>
      <c r="H235" s="68">
        <v>6.3E-3</v>
      </c>
      <c r="I235" s="68">
        <v>7.2891584155236714E-6</v>
      </c>
      <c r="J235" s="68">
        <v>1.2564676132404046E-6</v>
      </c>
    </row>
    <row r="236" spans="1:10">
      <c r="A236" s="61" t="s">
        <v>2442</v>
      </c>
      <c r="B236" s="58">
        <v>62173</v>
      </c>
      <c r="C236" s="70" t="s">
        <v>136</v>
      </c>
      <c r="D236" s="77">
        <v>42549</v>
      </c>
      <c r="E236" s="67">
        <v>8974267.3300000001</v>
      </c>
      <c r="F236" s="69">
        <v>100</v>
      </c>
      <c r="G236" s="67">
        <v>32549.66761</v>
      </c>
      <c r="H236" s="68">
        <v>8.2000000000000007E-3</v>
      </c>
      <c r="I236" s="68">
        <v>3.0142387408571901E-3</v>
      </c>
      <c r="J236" s="68">
        <v>5.1957896104930614E-4</v>
      </c>
    </row>
    <row r="237" spans="1:10">
      <c r="A237" s="61" t="s">
        <v>2443</v>
      </c>
      <c r="B237" s="58">
        <v>87956</v>
      </c>
      <c r="C237" s="70" t="s">
        <v>138</v>
      </c>
      <c r="D237" s="77">
        <v>44837</v>
      </c>
      <c r="E237" s="67">
        <v>1265369.25</v>
      </c>
      <c r="F237" s="69">
        <v>100</v>
      </c>
      <c r="G237" s="67">
        <v>5076.1552899999997</v>
      </c>
      <c r="H237" s="68">
        <v>2.3E-3</v>
      </c>
      <c r="I237" s="68">
        <v>4.7007373817311811E-4</v>
      </c>
      <c r="J237" s="68">
        <v>8.1028891701887931E-5</v>
      </c>
    </row>
    <row r="238" spans="1:10">
      <c r="A238" s="61" t="s">
        <v>2444</v>
      </c>
      <c r="B238" s="58">
        <v>4023</v>
      </c>
      <c r="C238" s="70" t="s">
        <v>138</v>
      </c>
      <c r="D238" s="77">
        <v>39205</v>
      </c>
      <c r="E238" s="67">
        <v>2534941</v>
      </c>
      <c r="F238" s="69">
        <v>2.2829000000000002</v>
      </c>
      <c r="G238" s="67">
        <v>232.15197000000003</v>
      </c>
      <c r="H238" s="68">
        <v>0.04</v>
      </c>
      <c r="I238" s="68">
        <v>2.1498267513040087E-5</v>
      </c>
      <c r="J238" s="68">
        <v>3.7057607107819467E-6</v>
      </c>
    </row>
    <row r="239" spans="1:10">
      <c r="A239" s="61" t="s">
        <v>2445</v>
      </c>
      <c r="B239" s="58">
        <v>5295</v>
      </c>
      <c r="C239" s="70" t="s">
        <v>136</v>
      </c>
      <c r="D239" s="77">
        <v>42879</v>
      </c>
      <c r="E239" s="67">
        <v>12827405.560000001</v>
      </c>
      <c r="F239" s="69">
        <v>195.47139999999999</v>
      </c>
      <c r="G239" s="67">
        <v>90943.068809999997</v>
      </c>
      <c r="H239" s="68">
        <v>9.4999999999999998E-3</v>
      </c>
      <c r="I239" s="68">
        <v>8.421717988153157E-3</v>
      </c>
      <c r="J239" s="68">
        <v>1.4516924035322082E-3</v>
      </c>
    </row>
    <row r="240" spans="1:10">
      <c r="A240" s="61" t="s">
        <v>2446</v>
      </c>
      <c r="B240" s="58">
        <v>4030</v>
      </c>
      <c r="C240" s="70" t="s">
        <v>136</v>
      </c>
      <c r="D240" s="77">
        <v>39377</v>
      </c>
      <c r="E240" s="67">
        <v>600000</v>
      </c>
      <c r="F240" s="69">
        <v>1E-4</v>
      </c>
      <c r="G240" s="67">
        <v>2.1800000000000001E-3</v>
      </c>
      <c r="H240" s="68">
        <v>0</v>
      </c>
      <c r="I240" s="68">
        <v>2.0187734430350683E-10</v>
      </c>
      <c r="J240" s="68">
        <v>3.4798577627855771E-11</v>
      </c>
    </row>
    <row r="241" spans="1:10">
      <c r="A241" s="61" t="s">
        <v>2447</v>
      </c>
      <c r="B241" s="58">
        <v>8299</v>
      </c>
      <c r="C241" s="70" t="s">
        <v>139</v>
      </c>
      <c r="D241" s="77">
        <v>44286</v>
      </c>
      <c r="E241" s="67">
        <v>13281045.34</v>
      </c>
      <c r="F241" s="69">
        <v>101.83750000000001</v>
      </c>
      <c r="G241" s="67">
        <v>62498.063200000004</v>
      </c>
      <c r="H241" s="68">
        <v>4.2200000000000001E-2</v>
      </c>
      <c r="I241" s="68">
        <v>5.7875885426278582E-3</v>
      </c>
      <c r="J241" s="68">
        <v>9.976347265393743E-4</v>
      </c>
    </row>
    <row r="242" spans="1:10">
      <c r="A242" s="61" t="s">
        <v>2448</v>
      </c>
      <c r="B242" s="58">
        <v>9157</v>
      </c>
      <c r="C242" s="70" t="s">
        <v>138</v>
      </c>
      <c r="D242" s="77">
        <v>44763</v>
      </c>
      <c r="E242" s="67">
        <v>11498063.156129999</v>
      </c>
      <c r="F242" s="69">
        <v>98.095699999999994</v>
      </c>
      <c r="G242" s="67">
        <v>45247.259771523</v>
      </c>
      <c r="H242" s="68">
        <v>7.0000000000000001E-3</v>
      </c>
      <c r="I242" s="68">
        <v>4.1900902016908086E-3</v>
      </c>
      <c r="J242" s="68">
        <v>7.2226618422343962E-4</v>
      </c>
    </row>
    <row r="243" spans="1:10">
      <c r="A243" s="61" t="s">
        <v>2449</v>
      </c>
      <c r="B243" s="58">
        <v>5326</v>
      </c>
      <c r="C243" s="70" t="s">
        <v>139</v>
      </c>
      <c r="D243" s="77">
        <v>43220</v>
      </c>
      <c r="E243" s="67">
        <v>28609904.949999999</v>
      </c>
      <c r="F243" s="69">
        <v>93.928799999999995</v>
      </c>
      <c r="G243" s="67">
        <v>124177.17029000001</v>
      </c>
      <c r="H243" s="68">
        <v>2.81E-2</v>
      </c>
      <c r="I243" s="68">
        <v>1.1499338239114464E-2</v>
      </c>
      <c r="J243" s="68">
        <v>1.9821967430935917E-3</v>
      </c>
    </row>
    <row r="244" spans="1:10">
      <c r="A244" s="61" t="s">
        <v>2450</v>
      </c>
      <c r="B244" s="58">
        <v>7036</v>
      </c>
      <c r="C244" s="70" t="s">
        <v>136</v>
      </c>
      <c r="D244" s="77">
        <v>37987</v>
      </c>
      <c r="E244" s="67">
        <v>85600383.780000001</v>
      </c>
      <c r="F244" s="69">
        <v>134.52520000000001</v>
      </c>
      <c r="G244" s="67">
        <v>417663.87529000005</v>
      </c>
      <c r="H244" s="68">
        <v>2.0999999999999999E-3</v>
      </c>
      <c r="I244" s="68">
        <v>3.8677465116998294E-2</v>
      </c>
      <c r="J244" s="68">
        <v>6.6670223791881365E-3</v>
      </c>
    </row>
    <row r="245" spans="1:10">
      <c r="A245" s="61" t="s">
        <v>2451</v>
      </c>
      <c r="B245" s="58">
        <v>62174</v>
      </c>
      <c r="C245" s="70" t="s">
        <v>136</v>
      </c>
      <c r="D245" s="77">
        <v>42549</v>
      </c>
      <c r="E245" s="67">
        <v>2490406.09</v>
      </c>
      <c r="F245" s="69">
        <v>100</v>
      </c>
      <c r="G245" s="67">
        <v>9032.7029000000002</v>
      </c>
      <c r="H245" s="68">
        <v>3.8999999999999998E-3</v>
      </c>
      <c r="I245" s="68">
        <v>8.3646700611678191E-4</v>
      </c>
      <c r="J245" s="68">
        <v>1.4418587754816878E-4</v>
      </c>
    </row>
    <row r="246" spans="1:10">
      <c r="A246" s="61" t="s">
        <v>2452</v>
      </c>
      <c r="B246" s="58">
        <v>60837</v>
      </c>
      <c r="C246" s="70" t="s">
        <v>136</v>
      </c>
      <c r="D246" s="77">
        <v>42555</v>
      </c>
      <c r="E246" s="67">
        <v>1089294.3</v>
      </c>
      <c r="F246" s="69">
        <v>100</v>
      </c>
      <c r="G246" s="67">
        <v>3950.8704199999997</v>
      </c>
      <c r="H246" s="68">
        <v>1.8E-3</v>
      </c>
      <c r="I246" s="68">
        <v>3.6586753581508281E-4</v>
      </c>
      <c r="J246" s="68">
        <v>6.306636284769225E-5</v>
      </c>
    </row>
    <row r="247" spans="1:10">
      <c r="A247" s="61" t="s">
        <v>2453</v>
      </c>
      <c r="B247" s="58">
        <v>5309</v>
      </c>
      <c r="C247" s="70" t="s">
        <v>136</v>
      </c>
      <c r="D247" s="77">
        <v>42795</v>
      </c>
      <c r="E247" s="67">
        <v>20962874.16</v>
      </c>
      <c r="F247" s="69">
        <v>123.6459</v>
      </c>
      <c r="G247" s="67">
        <v>94010.876739999992</v>
      </c>
      <c r="H247" s="68">
        <v>2.7E-2</v>
      </c>
      <c r="I247" s="68">
        <v>8.7058101522548247E-3</v>
      </c>
      <c r="J247" s="68">
        <v>1.5006627486695734E-3</v>
      </c>
    </row>
    <row r="248" spans="1:10">
      <c r="A248" s="61" t="s">
        <v>2454</v>
      </c>
      <c r="B248" s="58">
        <v>87344</v>
      </c>
      <c r="C248" s="70" t="s">
        <v>136</v>
      </c>
      <c r="D248" s="77">
        <v>44421</v>
      </c>
      <c r="E248" s="67">
        <v>980094.54</v>
      </c>
      <c r="F248" s="69">
        <v>100</v>
      </c>
      <c r="G248" s="67">
        <v>3554.8028799999997</v>
      </c>
      <c r="H248" s="68">
        <v>8.2000000000000007E-3</v>
      </c>
      <c r="I248" s="68">
        <v>3.2918998391598972E-4</v>
      </c>
      <c r="J248" s="68">
        <v>5.6744075216240934E-5</v>
      </c>
    </row>
    <row r="249" spans="1:10">
      <c r="A249" s="61" t="s">
        <v>2455</v>
      </c>
      <c r="B249" s="58">
        <v>62175</v>
      </c>
      <c r="C249" s="70" t="s">
        <v>136</v>
      </c>
      <c r="D249" s="77">
        <v>42549</v>
      </c>
      <c r="E249" s="67">
        <v>7598176.54</v>
      </c>
      <c r="F249" s="69">
        <v>100</v>
      </c>
      <c r="G249" s="67">
        <v>27558.586319999999</v>
      </c>
      <c r="H249" s="68">
        <v>5.9999999999999995E-4</v>
      </c>
      <c r="I249" s="68">
        <v>2.5520432197433727E-3</v>
      </c>
      <c r="J249" s="68">
        <v>4.399080758580202E-4</v>
      </c>
    </row>
    <row r="250" spans="1:10">
      <c r="A250" s="61" t="s">
        <v>2456</v>
      </c>
      <c r="B250" s="58">
        <v>87346</v>
      </c>
      <c r="C250" s="70" t="s">
        <v>136</v>
      </c>
      <c r="D250" s="77">
        <v>44421</v>
      </c>
      <c r="E250" s="67">
        <v>1347532.87</v>
      </c>
      <c r="F250" s="69">
        <v>100</v>
      </c>
      <c r="G250" s="67">
        <v>4887.5016999999998</v>
      </c>
      <c r="H250" s="68">
        <v>1.6E-2</v>
      </c>
      <c r="I250" s="68">
        <v>4.5260360709856645E-4</v>
      </c>
      <c r="J250" s="68">
        <v>7.8017480419140839E-5</v>
      </c>
    </row>
    <row r="251" spans="1:10">
      <c r="A251" s="61" t="s">
        <v>2457</v>
      </c>
      <c r="B251" s="58">
        <v>62176</v>
      </c>
      <c r="C251" s="70" t="s">
        <v>136</v>
      </c>
      <c r="D251" s="77">
        <v>42549</v>
      </c>
      <c r="E251" s="67">
        <v>2218529.46</v>
      </c>
      <c r="F251" s="69">
        <v>100</v>
      </c>
      <c r="G251" s="67">
        <v>8046.6063400000003</v>
      </c>
      <c r="H251" s="68">
        <v>1E-3</v>
      </c>
      <c r="I251" s="68">
        <v>7.4515023787842245E-4</v>
      </c>
      <c r="J251" s="68">
        <v>1.2844516301068181E-4</v>
      </c>
    </row>
    <row r="252" spans="1:10">
      <c r="A252" s="61" t="s">
        <v>2458</v>
      </c>
      <c r="B252" s="58">
        <v>9457</v>
      </c>
      <c r="C252" s="70" t="s">
        <v>136</v>
      </c>
      <c r="D252" s="77">
        <v>44893</v>
      </c>
      <c r="E252" s="67">
        <v>235578.79254599998</v>
      </c>
      <c r="F252" s="69">
        <v>82.376199999999997</v>
      </c>
      <c r="G252" s="67">
        <v>703.85873002699998</v>
      </c>
      <c r="H252" s="68">
        <v>0.11409999999999999</v>
      </c>
      <c r="I252" s="68">
        <v>6.518033540490354E-5</v>
      </c>
      <c r="J252" s="68">
        <v>1.1235450759581896E-5</v>
      </c>
    </row>
    <row r="253" spans="1:10">
      <c r="A253" s="61" t="s">
        <v>2459</v>
      </c>
      <c r="B253" s="58">
        <v>8296</v>
      </c>
      <c r="C253" s="70" t="s">
        <v>136</v>
      </c>
      <c r="D253" s="77">
        <v>44085</v>
      </c>
      <c r="E253" s="67">
        <v>10316538.68</v>
      </c>
      <c r="F253" s="69">
        <v>123.3293</v>
      </c>
      <c r="G253" s="67">
        <v>46147.463280000004</v>
      </c>
      <c r="H253" s="68">
        <v>2.3999999999999998E-3</v>
      </c>
      <c r="I253" s="68">
        <v>4.2734529051880726E-3</v>
      </c>
      <c r="J253" s="68">
        <v>7.366358180172952E-4</v>
      </c>
    </row>
    <row r="254" spans="1:10">
      <c r="A254" s="61" t="s">
        <v>2460</v>
      </c>
      <c r="B254" s="58">
        <v>8333</v>
      </c>
      <c r="C254" s="70" t="s">
        <v>136</v>
      </c>
      <c r="D254" s="77">
        <v>44501</v>
      </c>
      <c r="E254" s="67">
        <v>2043327.44</v>
      </c>
      <c r="F254" s="69">
        <v>120.33150000000001</v>
      </c>
      <c r="G254" s="67">
        <v>8917.9463100000012</v>
      </c>
      <c r="H254" s="68">
        <v>6.7000000000000002E-3</v>
      </c>
      <c r="I254" s="68">
        <v>8.2584005399268738E-4</v>
      </c>
      <c r="J254" s="68">
        <v>1.4235405823375454E-4</v>
      </c>
    </row>
    <row r="255" spans="1:10">
      <c r="A255" s="61" t="s">
        <v>2461</v>
      </c>
      <c r="B255" s="58">
        <v>87955</v>
      </c>
      <c r="C255" s="70" t="s">
        <v>138</v>
      </c>
      <c r="D255" s="77">
        <v>44827</v>
      </c>
      <c r="E255" s="67">
        <v>2440882.06</v>
      </c>
      <c r="F255" s="69">
        <v>100</v>
      </c>
      <c r="G255" s="67">
        <v>9791.8424600000017</v>
      </c>
      <c r="H255" s="68">
        <v>3.5999999999999999E-3</v>
      </c>
      <c r="I255" s="68">
        <v>9.0676658333170524E-4</v>
      </c>
      <c r="J255" s="68">
        <v>1.5630375686424047E-4</v>
      </c>
    </row>
    <row r="256" spans="1:10">
      <c r="A256" s="61" t="s">
        <v>2462</v>
      </c>
      <c r="B256" s="58">
        <v>6653</v>
      </c>
      <c r="C256" s="70" t="s">
        <v>136</v>
      </c>
      <c r="D256" s="77">
        <v>39264</v>
      </c>
      <c r="E256" s="67">
        <v>150978647.71000001</v>
      </c>
      <c r="F256" s="69">
        <v>89.492800000000003</v>
      </c>
      <c r="G256" s="67">
        <v>490062.17477999994</v>
      </c>
      <c r="H256" s="68">
        <v>4.4999999999999997E-3</v>
      </c>
      <c r="I256" s="68">
        <v>4.5381857976232745E-2</v>
      </c>
      <c r="J256" s="68">
        <v>7.8226911153934167E-3</v>
      </c>
    </row>
    <row r="257" spans="1:10">
      <c r="A257" s="61" t="s">
        <v>2463</v>
      </c>
      <c r="B257" s="58">
        <v>8410</v>
      </c>
      <c r="C257" s="70" t="s">
        <v>138</v>
      </c>
      <c r="D257" s="77">
        <v>44651</v>
      </c>
      <c r="E257" s="67">
        <v>4519227.6560610002</v>
      </c>
      <c r="F257" s="69">
        <v>119.0085</v>
      </c>
      <c r="G257" s="67">
        <v>21575.448054048007</v>
      </c>
      <c r="H257" s="68">
        <v>1.5699999999999999E-2</v>
      </c>
      <c r="I257" s="68">
        <v>1.9979789703254477E-3</v>
      </c>
      <c r="J257" s="68">
        <v>3.4440133209383446E-4</v>
      </c>
    </row>
    <row r="258" spans="1:10">
      <c r="A258" s="61" t="s">
        <v>2464</v>
      </c>
      <c r="B258" s="58">
        <v>7001</v>
      </c>
      <c r="C258" s="70" t="s">
        <v>138</v>
      </c>
      <c r="D258" s="77">
        <v>43602</v>
      </c>
      <c r="E258" s="67">
        <v>7969161.1846110001</v>
      </c>
      <c r="F258" s="69">
        <v>63.311199999999999</v>
      </c>
      <c r="G258" s="67">
        <v>20240.01262288</v>
      </c>
      <c r="H258" s="68">
        <v>1.38E-2</v>
      </c>
      <c r="I258" s="68">
        <v>1.8743119252185641E-3</v>
      </c>
      <c r="J258" s="68">
        <v>3.2308424332388547E-4</v>
      </c>
    </row>
    <row r="259" spans="1:10">
      <c r="A259" s="61" t="s">
        <v>2465</v>
      </c>
      <c r="B259" s="58">
        <v>8319</v>
      </c>
      <c r="C259" s="70" t="s">
        <v>138</v>
      </c>
      <c r="D259" s="77">
        <v>44377</v>
      </c>
      <c r="E259" s="67">
        <v>5578637.4995669993</v>
      </c>
      <c r="F259" s="69">
        <v>94.475399999999993</v>
      </c>
      <c r="G259" s="67">
        <v>21142.897464018999</v>
      </c>
      <c r="H259" s="68">
        <v>4.7999999999999996E-3</v>
      </c>
      <c r="I259" s="68">
        <v>1.9579229316135341E-3</v>
      </c>
      <c r="J259" s="68">
        <v>3.3749667829333026E-4</v>
      </c>
    </row>
    <row r="260" spans="1:10">
      <c r="A260" s="61" t="s">
        <v>2466</v>
      </c>
      <c r="B260" s="58">
        <v>8411</v>
      </c>
      <c r="C260" s="70" t="s">
        <v>138</v>
      </c>
      <c r="D260" s="77">
        <v>44651</v>
      </c>
      <c r="E260" s="67">
        <v>6100957.0781220011</v>
      </c>
      <c r="F260" s="69">
        <v>103.7527</v>
      </c>
      <c r="G260" s="67">
        <v>25393.057712788002</v>
      </c>
      <c r="H260" s="68">
        <v>1.61E-2</v>
      </c>
      <c r="I260" s="68">
        <v>2.3515059884418911E-3</v>
      </c>
      <c r="J260" s="68">
        <v>4.0534050001241967E-4</v>
      </c>
    </row>
    <row r="261" spans="1:10">
      <c r="A261" s="61" t="s">
        <v>2467</v>
      </c>
      <c r="B261" s="58">
        <v>9384</v>
      </c>
      <c r="C261" s="70" t="s">
        <v>138</v>
      </c>
      <c r="D261" s="77">
        <v>44910</v>
      </c>
      <c r="E261" s="67">
        <v>919808.84163399995</v>
      </c>
      <c r="F261" s="69">
        <v>101.1901</v>
      </c>
      <c r="G261" s="67">
        <v>3733.8187180629998</v>
      </c>
      <c r="H261" s="68">
        <v>6.3E-3</v>
      </c>
      <c r="I261" s="68">
        <v>3.4576761785012964E-4</v>
      </c>
      <c r="J261" s="68">
        <v>5.9601642435255134E-5</v>
      </c>
    </row>
    <row r="262" spans="1:10">
      <c r="A262" s="61" t="s">
        <v>2468</v>
      </c>
      <c r="B262" s="58">
        <v>5303</v>
      </c>
      <c r="C262" s="70" t="s">
        <v>138</v>
      </c>
      <c r="D262" s="77">
        <v>42788</v>
      </c>
      <c r="E262" s="67">
        <v>16500512.597741</v>
      </c>
      <c r="F262" s="69">
        <v>53.851300000000002</v>
      </c>
      <c r="G262" s="67">
        <v>35646.03675585</v>
      </c>
      <c r="H262" s="68">
        <v>2.0799999999999999E-2</v>
      </c>
      <c r="I262" s="68">
        <v>3.3009757959707293E-3</v>
      </c>
      <c r="J262" s="68">
        <v>5.6900521888708546E-4</v>
      </c>
    </row>
    <row r="263" spans="1:10">
      <c r="A263" s="61" t="s">
        <v>2469</v>
      </c>
      <c r="B263" s="58">
        <v>7011</v>
      </c>
      <c r="C263" s="70" t="s">
        <v>138</v>
      </c>
      <c r="D263" s="77">
        <v>43651</v>
      </c>
      <c r="E263" s="67">
        <v>26669877.756149001</v>
      </c>
      <c r="F263" s="69">
        <v>92.157700000000006</v>
      </c>
      <c r="G263" s="67">
        <v>98598.492525902999</v>
      </c>
      <c r="H263" s="68">
        <v>2.5499999999999998E-2</v>
      </c>
      <c r="I263" s="68">
        <v>9.1306430382836982E-3</v>
      </c>
      <c r="J263" s="68">
        <v>1.5738932551156845E-3</v>
      </c>
    </row>
    <row r="264" spans="1:10">
      <c r="A264" s="61" t="s">
        <v>2470</v>
      </c>
      <c r="B264" s="58">
        <v>62177</v>
      </c>
      <c r="C264" s="70" t="s">
        <v>136</v>
      </c>
      <c r="D264" s="77">
        <v>42549</v>
      </c>
      <c r="E264" s="67">
        <v>5702216.6600000001</v>
      </c>
      <c r="F264" s="69">
        <v>100</v>
      </c>
      <c r="G264" s="67">
        <v>20681.93981</v>
      </c>
      <c r="H264" s="68">
        <v>1.2999999999999999E-3</v>
      </c>
      <c r="I264" s="68">
        <v>1.9152362770127405E-3</v>
      </c>
      <c r="J264" s="68">
        <v>3.301385724646447E-4</v>
      </c>
    </row>
    <row r="265" spans="1:10">
      <c r="A265" s="61" t="s">
        <v>2471</v>
      </c>
      <c r="B265" s="58">
        <v>9736</v>
      </c>
      <c r="C265" s="70" t="s">
        <v>136</v>
      </c>
      <c r="D265" s="77">
        <v>44621</v>
      </c>
      <c r="E265" s="67">
        <v>10659840.529999999</v>
      </c>
      <c r="F265" s="69">
        <v>118.51260000000001</v>
      </c>
      <c r="G265" s="67">
        <v>45820.812869999994</v>
      </c>
      <c r="H265" s="68">
        <v>1.2500000000000001E-2</v>
      </c>
      <c r="I265" s="68">
        <v>4.2432036770750211E-3</v>
      </c>
      <c r="J265" s="68">
        <v>7.3142161175603093E-4</v>
      </c>
    </row>
    <row r="266" spans="1:10">
      <c r="A266" s="61" t="s">
        <v>2472</v>
      </c>
      <c r="B266" s="58">
        <v>8502</v>
      </c>
      <c r="C266" s="70" t="s">
        <v>136</v>
      </c>
      <c r="D266" s="77">
        <v>44621</v>
      </c>
      <c r="E266" s="67">
        <v>12881346.652788</v>
      </c>
      <c r="F266" s="69">
        <v>102.521</v>
      </c>
      <c r="G266" s="67">
        <v>47898.471757010993</v>
      </c>
      <c r="H266" s="68">
        <v>1.0699999999999999E-2</v>
      </c>
      <c r="I266" s="68">
        <v>4.4356037956430755E-3</v>
      </c>
      <c r="J266" s="68">
        <v>7.6458655398715784E-4</v>
      </c>
    </row>
    <row r="267" spans="1:10">
      <c r="A267" s="61" t="s">
        <v>2473</v>
      </c>
      <c r="B267" s="58">
        <v>7017</v>
      </c>
      <c r="C267" s="70" t="s">
        <v>137</v>
      </c>
      <c r="D267" s="77">
        <v>43709</v>
      </c>
      <c r="E267" s="67">
        <v>44661401.80489599</v>
      </c>
      <c r="F267" s="69">
        <v>95.538200000000003</v>
      </c>
      <c r="G267" s="67">
        <v>42668.699373090996</v>
      </c>
      <c r="H267" s="68">
        <v>2.5499999999999998E-2</v>
      </c>
      <c r="I267" s="68">
        <v>3.9513044561120718E-3</v>
      </c>
      <c r="J267" s="68">
        <v>6.8110552633676507E-4</v>
      </c>
    </row>
    <row r="268" spans="1:10">
      <c r="A268" s="61" t="s">
        <v>2474</v>
      </c>
      <c r="B268" s="58">
        <v>5258</v>
      </c>
      <c r="C268" s="70" t="s">
        <v>137</v>
      </c>
      <c r="D268" s="77">
        <v>41914</v>
      </c>
      <c r="E268" s="67">
        <v>48818446.689999998</v>
      </c>
      <c r="F268" s="69">
        <v>5.9362279999999998</v>
      </c>
      <c r="G268" s="67">
        <v>2897.96063</v>
      </c>
      <c r="H268" s="68">
        <v>6.4600000000000005E-2</v>
      </c>
      <c r="I268" s="68">
        <v>2.6836357609198052E-4</v>
      </c>
      <c r="J268" s="68">
        <v>4.6259132085103121E-5</v>
      </c>
    </row>
    <row r="269" spans="1:10">
      <c r="A269" s="61" t="s">
        <v>2475</v>
      </c>
      <c r="B269" s="58">
        <v>9536</v>
      </c>
      <c r="C269" s="70" t="s">
        <v>137</v>
      </c>
      <c r="D269" s="77">
        <v>45015</v>
      </c>
      <c r="E269" s="67">
        <v>17769854.296294</v>
      </c>
      <c r="F269" s="69">
        <v>106.45387700000001</v>
      </c>
      <c r="G269" s="67">
        <v>18916.702920021999</v>
      </c>
      <c r="H269" s="68">
        <v>2.69E-2</v>
      </c>
      <c r="I269" s="68">
        <v>1.7517677745286394E-3</v>
      </c>
      <c r="J269" s="68">
        <v>3.0196071331443642E-4</v>
      </c>
    </row>
    <row r="270" spans="1:10">
      <c r="A270" s="61" t="s">
        <v>2476</v>
      </c>
      <c r="B270" s="58">
        <v>5121</v>
      </c>
      <c r="C270" s="70" t="s">
        <v>137</v>
      </c>
      <c r="D270" s="77">
        <v>39845</v>
      </c>
      <c r="E270" s="67">
        <v>38610484.789999999</v>
      </c>
      <c r="F270" s="69">
        <v>0.35819099999999998</v>
      </c>
      <c r="G270" s="67">
        <v>138.30276000000001</v>
      </c>
      <c r="H270" s="68">
        <v>0.1032</v>
      </c>
      <c r="I270" s="68">
        <v>1.2807428393873978E-5</v>
      </c>
      <c r="J270" s="68">
        <v>2.2076785917461954E-6</v>
      </c>
    </row>
    <row r="271" spans="1:10">
      <c r="A271" s="61" t="s">
        <v>2477</v>
      </c>
      <c r="B271" s="58">
        <v>6885</v>
      </c>
      <c r="C271" s="70" t="s">
        <v>138</v>
      </c>
      <c r="D271" s="77">
        <v>43602</v>
      </c>
      <c r="E271" s="67">
        <v>11780040.684978001</v>
      </c>
      <c r="F271" s="69">
        <v>92.204800000000006</v>
      </c>
      <c r="G271" s="67">
        <v>43573.048263925004</v>
      </c>
      <c r="H271" s="68">
        <v>1.6199999999999999E-2</v>
      </c>
      <c r="I271" s="68">
        <v>4.0350510397842701E-3</v>
      </c>
      <c r="J271" s="68">
        <v>6.955413314194954E-4</v>
      </c>
    </row>
    <row r="272" spans="1:10">
      <c r="A272" s="61" t="s">
        <v>2478</v>
      </c>
      <c r="B272" s="58">
        <v>76202</v>
      </c>
      <c r="C272" s="70" t="s">
        <v>136</v>
      </c>
      <c r="D272" s="77">
        <v>43466</v>
      </c>
      <c r="E272" s="67">
        <v>2345625.14</v>
      </c>
      <c r="F272" s="69">
        <v>100</v>
      </c>
      <c r="G272" s="67">
        <v>8507.5823900000014</v>
      </c>
      <c r="H272" s="68">
        <v>1.1000000000000001E-3</v>
      </c>
      <c r="I272" s="68">
        <v>7.8783859602590909E-4</v>
      </c>
      <c r="J272" s="68">
        <v>1.3580356248797876E-4</v>
      </c>
    </row>
    <row r="273" spans="1:10">
      <c r="A273" s="61" t="s">
        <v>2479</v>
      </c>
      <c r="B273" s="58">
        <v>76201</v>
      </c>
      <c r="C273" s="70" t="s">
        <v>136</v>
      </c>
      <c r="D273" s="77">
        <v>43466</v>
      </c>
      <c r="E273" s="67">
        <v>2251156.33</v>
      </c>
      <c r="F273" s="69">
        <v>100</v>
      </c>
      <c r="G273" s="67">
        <v>8164.9440000000004</v>
      </c>
      <c r="H273" s="68">
        <v>2E-3</v>
      </c>
      <c r="I273" s="68">
        <v>7.5610881243433586E-4</v>
      </c>
      <c r="J273" s="68">
        <v>1.3033414569316293E-4</v>
      </c>
    </row>
    <row r="274" spans="1:10">
      <c r="A274" s="61" t="s">
        <v>2480</v>
      </c>
      <c r="B274" s="58">
        <v>5317</v>
      </c>
      <c r="C274" s="70" t="s">
        <v>136</v>
      </c>
      <c r="D274" s="77">
        <v>43191</v>
      </c>
      <c r="E274" s="67">
        <v>23054871.510000002</v>
      </c>
      <c r="F274" s="69">
        <v>133.60480000000001</v>
      </c>
      <c r="G274" s="67">
        <v>111720.35913</v>
      </c>
      <c r="H274" s="68">
        <v>1.35E-2</v>
      </c>
      <c r="I274" s="68">
        <v>1.0345784131100202E-2</v>
      </c>
      <c r="J274" s="68">
        <v>1.7833530228427658E-3</v>
      </c>
    </row>
    <row r="275" spans="1:10">
      <c r="A275" s="61" t="s">
        <v>2481</v>
      </c>
      <c r="B275" s="58">
        <v>60838</v>
      </c>
      <c r="C275" s="70" t="s">
        <v>136</v>
      </c>
      <c r="D275" s="77">
        <v>42555</v>
      </c>
      <c r="E275" s="67">
        <v>1259069.27</v>
      </c>
      <c r="F275" s="69">
        <v>100</v>
      </c>
      <c r="G275" s="67">
        <v>4566.6442400000005</v>
      </c>
      <c r="H275" s="68">
        <v>5.0000000000000001E-4</v>
      </c>
      <c r="I275" s="68">
        <v>4.2289083098628731E-4</v>
      </c>
      <c r="J275" s="68">
        <v>7.2895744992862565E-5</v>
      </c>
    </row>
    <row r="276" spans="1:10">
      <c r="A276" s="61" t="s">
        <v>2482</v>
      </c>
      <c r="B276" s="58">
        <v>87345</v>
      </c>
      <c r="C276" s="70" t="s">
        <v>136</v>
      </c>
      <c r="D276" s="77">
        <v>44421</v>
      </c>
      <c r="E276" s="67">
        <v>926481.63</v>
      </c>
      <c r="F276" s="69">
        <v>100</v>
      </c>
      <c r="G276" s="67">
        <v>3360.3488500000003</v>
      </c>
      <c r="H276" s="68">
        <v>3.0999999999999999E-3</v>
      </c>
      <c r="I276" s="68">
        <v>3.1118270723456113E-4</v>
      </c>
      <c r="J276" s="68">
        <v>5.3640073538257272E-5</v>
      </c>
    </row>
    <row r="277" spans="1:10">
      <c r="A277" s="61" t="s">
        <v>2483</v>
      </c>
      <c r="B277" s="58">
        <v>7077</v>
      </c>
      <c r="C277" s="70" t="s">
        <v>136</v>
      </c>
      <c r="D277" s="77">
        <v>44012</v>
      </c>
      <c r="E277" s="67">
        <v>33067752.324785005</v>
      </c>
      <c r="F277" s="69">
        <v>117.1358</v>
      </c>
      <c r="G277" s="67">
        <v>140488.85716497799</v>
      </c>
      <c r="H277" s="68">
        <v>1.26E-2</v>
      </c>
      <c r="I277" s="68">
        <v>1.3009870361789199E-2</v>
      </c>
      <c r="J277" s="68">
        <v>2.242574496286343E-3</v>
      </c>
    </row>
    <row r="278" spans="1:10">
      <c r="A278" s="61" t="s">
        <v>2484</v>
      </c>
      <c r="B278" s="58">
        <v>5278</v>
      </c>
      <c r="C278" s="70" t="s">
        <v>138</v>
      </c>
      <c r="D278" s="77">
        <v>42484</v>
      </c>
      <c r="E278" s="67">
        <v>13628562.060000001</v>
      </c>
      <c r="F278" s="69">
        <v>110.8449</v>
      </c>
      <c r="G278" s="67">
        <v>60601.500079999998</v>
      </c>
      <c r="H278" s="68">
        <v>1.9E-2</v>
      </c>
      <c r="I278" s="68">
        <v>5.6119586683298882E-3</v>
      </c>
      <c r="J278" s="68">
        <v>9.6736055270568223E-4</v>
      </c>
    </row>
    <row r="279" spans="1:10">
      <c r="A279" s="61" t="s">
        <v>2485</v>
      </c>
      <c r="B279" s="58">
        <v>9172</v>
      </c>
      <c r="C279" s="70" t="s">
        <v>138</v>
      </c>
      <c r="D279" s="77">
        <v>44743</v>
      </c>
      <c r="E279" s="67">
        <v>988419.27283100004</v>
      </c>
      <c r="F279" s="69">
        <v>89.972800000000007</v>
      </c>
      <c r="G279" s="67">
        <v>3567.5499684369997</v>
      </c>
      <c r="H279" s="68">
        <v>1.6400000000000001E-2</v>
      </c>
      <c r="I279" s="68">
        <v>3.3037041894409222E-4</v>
      </c>
      <c r="J279" s="68">
        <v>5.6947552531151063E-5</v>
      </c>
    </row>
    <row r="280" spans="1:10">
      <c r="A280" s="61" t="s">
        <v>2307</v>
      </c>
      <c r="B280" s="58">
        <v>83111</v>
      </c>
      <c r="C280" s="70" t="s">
        <v>136</v>
      </c>
      <c r="D280" s="77">
        <v>44256</v>
      </c>
      <c r="E280" s="67">
        <v>3186687.12</v>
      </c>
      <c r="F280" s="69">
        <v>100</v>
      </c>
      <c r="G280" s="67">
        <v>11558.11418</v>
      </c>
      <c r="H280" s="68">
        <v>3.2000000000000002E-3</v>
      </c>
      <c r="I280" s="68">
        <v>1.0703309155115158E-3</v>
      </c>
      <c r="J280" s="68">
        <v>1.8449813464419746E-4</v>
      </c>
    </row>
    <row r="281" spans="1:10">
      <c r="A281" s="61" t="s">
        <v>2486</v>
      </c>
      <c r="B281" s="58">
        <v>8275</v>
      </c>
      <c r="C281" s="70" t="s">
        <v>136</v>
      </c>
      <c r="D281" s="77">
        <v>44256</v>
      </c>
      <c r="E281" s="67">
        <v>2338368.92</v>
      </c>
      <c r="F281" s="69">
        <v>133.5506</v>
      </c>
      <c r="G281" s="67">
        <v>11326.779039999999</v>
      </c>
      <c r="H281" s="68">
        <v>4.0000000000000001E-3</v>
      </c>
      <c r="I281" s="68">
        <v>1.0489082899577176E-3</v>
      </c>
      <c r="J281" s="68">
        <v>1.8080541270505026E-4</v>
      </c>
    </row>
    <row r="282" spans="1:10">
      <c r="A282" s="61" t="s">
        <v>2487</v>
      </c>
      <c r="B282" s="58">
        <v>9667</v>
      </c>
      <c r="C282" s="70" t="s">
        <v>136</v>
      </c>
      <c r="D282" s="77">
        <v>44959</v>
      </c>
      <c r="E282" s="67">
        <v>12663032.492983</v>
      </c>
      <c r="F282" s="69">
        <v>103.92870000000001</v>
      </c>
      <c r="G282" s="67">
        <v>47733.224346486997</v>
      </c>
      <c r="H282" s="68">
        <v>8.0000000000000002E-3</v>
      </c>
      <c r="I282" s="68">
        <v>4.4203011771157289E-3</v>
      </c>
      <c r="J282" s="68">
        <v>7.6194876736196458E-4</v>
      </c>
    </row>
    <row r="283" spans="1:10">
      <c r="A283" s="61" t="s">
        <v>2488</v>
      </c>
      <c r="B283" s="58">
        <v>8335</v>
      </c>
      <c r="C283" s="70" t="s">
        <v>136</v>
      </c>
      <c r="D283" s="77">
        <v>44412</v>
      </c>
      <c r="E283" s="67">
        <v>17490173.870000001</v>
      </c>
      <c r="F283" s="69">
        <v>100.307</v>
      </c>
      <c r="G283" s="67">
        <v>63631.611779999999</v>
      </c>
      <c r="H283" s="68">
        <v>6.2899999999999998E-2</v>
      </c>
      <c r="I283" s="68">
        <v>5.892559999953275E-3</v>
      </c>
      <c r="J283" s="68">
        <v>1.0157291661063814E-3</v>
      </c>
    </row>
    <row r="284" spans="1:10">
      <c r="A284" s="61" t="s">
        <v>2489</v>
      </c>
      <c r="B284" s="58">
        <v>6651</v>
      </c>
      <c r="C284" s="70" t="s">
        <v>138</v>
      </c>
      <c r="D284" s="77">
        <v>43465</v>
      </c>
      <c r="E284" s="67">
        <v>19545643.282990001</v>
      </c>
      <c r="F284" s="69">
        <v>103.34990000000001</v>
      </c>
      <c r="G284" s="67">
        <v>81035.935833536991</v>
      </c>
      <c r="H284" s="68">
        <v>8.0600000000000005E-2</v>
      </c>
      <c r="I284" s="68">
        <v>7.504275008818272E-3</v>
      </c>
      <c r="J284" s="68">
        <v>1.293548304472145E-3</v>
      </c>
    </row>
    <row r="285" spans="1:10">
      <c r="A285" s="61" t="s">
        <v>2490</v>
      </c>
      <c r="B285" s="58">
        <v>8415</v>
      </c>
      <c r="C285" s="70" t="s">
        <v>138</v>
      </c>
      <c r="D285" s="77">
        <v>44440</v>
      </c>
      <c r="E285" s="67">
        <v>20368125.34</v>
      </c>
      <c r="F285" s="69">
        <v>119.6219</v>
      </c>
      <c r="G285" s="67">
        <v>97741.585090000008</v>
      </c>
      <c r="H285" s="68">
        <v>3.39E-2</v>
      </c>
      <c r="I285" s="68">
        <v>9.0512897366901105E-3</v>
      </c>
      <c r="J285" s="68">
        <v>1.560214741387172E-3</v>
      </c>
    </row>
    <row r="286" spans="1:10">
      <c r="A286" s="61" t="s">
        <v>2491</v>
      </c>
      <c r="B286" s="58">
        <v>87341</v>
      </c>
      <c r="C286" s="70" t="s">
        <v>136</v>
      </c>
      <c r="D286" s="77">
        <v>44421</v>
      </c>
      <c r="E286" s="67">
        <v>814356.43</v>
      </c>
      <c r="F286" s="69">
        <v>100</v>
      </c>
      <c r="G286" s="67">
        <v>2953.6707500000002</v>
      </c>
      <c r="H286" s="68">
        <v>3.2000000000000002E-3</v>
      </c>
      <c r="I286" s="68">
        <v>2.7352257199859964E-4</v>
      </c>
      <c r="J286" s="68">
        <v>4.7148413248166037E-5</v>
      </c>
    </row>
    <row r="287" spans="1:10">
      <c r="A287" s="61" t="s">
        <v>2492</v>
      </c>
      <c r="B287" s="58">
        <v>8310</v>
      </c>
      <c r="C287" s="70" t="s">
        <v>136</v>
      </c>
      <c r="D287" s="77">
        <v>44377</v>
      </c>
      <c r="E287" s="67">
        <v>5332570.57</v>
      </c>
      <c r="F287" s="69">
        <v>29.631699999999999</v>
      </c>
      <c r="G287" s="67">
        <v>5731.1362600000002</v>
      </c>
      <c r="H287" s="68">
        <v>1.3899999999999999E-2</v>
      </c>
      <c r="I287" s="68">
        <v>5.3072778349097819E-4</v>
      </c>
      <c r="J287" s="68">
        <v>9.1484123871297693E-5</v>
      </c>
    </row>
    <row r="288" spans="1:10">
      <c r="A288" s="61" t="s">
        <v>2493</v>
      </c>
      <c r="B288" s="58">
        <v>9695</v>
      </c>
      <c r="C288" s="70" t="s">
        <v>136</v>
      </c>
      <c r="D288" s="77">
        <v>45108</v>
      </c>
      <c r="E288" s="67">
        <v>26381320.748592995</v>
      </c>
      <c r="F288" s="69">
        <v>99.217799999999997</v>
      </c>
      <c r="G288" s="67">
        <v>94936.601893788989</v>
      </c>
      <c r="H288" s="68">
        <v>1.06E-2</v>
      </c>
      <c r="I288" s="68">
        <v>8.7915362695033927E-3</v>
      </c>
      <c r="J288" s="68">
        <v>1.5154397755623187E-3</v>
      </c>
    </row>
    <row r="289" spans="1:10">
      <c r="A289" s="61" t="s">
        <v>2494</v>
      </c>
      <c r="B289" s="58">
        <v>87951</v>
      </c>
      <c r="C289" s="70" t="s">
        <v>138</v>
      </c>
      <c r="D289" s="77">
        <v>44771</v>
      </c>
      <c r="E289" s="67">
        <v>1877762.32</v>
      </c>
      <c r="F289" s="69">
        <v>100</v>
      </c>
      <c r="G289" s="67">
        <v>7532.8313200000002</v>
      </c>
      <c r="H289" s="68">
        <v>6.7000000000000002E-3</v>
      </c>
      <c r="I289" s="68">
        <v>6.9757246879260546E-4</v>
      </c>
      <c r="J289" s="68">
        <v>1.202439520397079E-4</v>
      </c>
    </row>
    <row r="290" spans="1:10">
      <c r="A290" s="61" t="s">
        <v>2495</v>
      </c>
      <c r="B290" s="58">
        <v>4029</v>
      </c>
      <c r="C290" s="70" t="s">
        <v>136</v>
      </c>
      <c r="D290" s="77">
        <v>39321</v>
      </c>
      <c r="E290" s="67">
        <v>929488.22</v>
      </c>
      <c r="F290" s="69">
        <v>9.4204000000000008</v>
      </c>
      <c r="G290" s="67">
        <v>317.58558999999997</v>
      </c>
      <c r="H290" s="68">
        <v>4.8999999999999998E-3</v>
      </c>
      <c r="I290" s="68">
        <v>2.9409786925808417E-5</v>
      </c>
      <c r="J290" s="68">
        <v>5.0695077096804464E-6</v>
      </c>
    </row>
    <row r="291" spans="1:10">
      <c r="A291" s="61" t="s">
        <v>2496</v>
      </c>
      <c r="B291" s="58">
        <v>7085</v>
      </c>
      <c r="C291" s="70" t="s">
        <v>136</v>
      </c>
      <c r="D291" s="77">
        <v>43983</v>
      </c>
      <c r="E291" s="67">
        <v>30958371.813990999</v>
      </c>
      <c r="F291" s="69">
        <v>99.367400000000004</v>
      </c>
      <c r="G291" s="67">
        <v>111575.69324770599</v>
      </c>
      <c r="H291" s="68">
        <v>1.03E-2</v>
      </c>
      <c r="I291" s="68">
        <v>1.0332387450307158E-2</v>
      </c>
      <c r="J291" s="68">
        <v>1.7810437719551007E-3</v>
      </c>
    </row>
    <row r="292" spans="1:10">
      <c r="A292" s="61" t="s">
        <v>2497</v>
      </c>
      <c r="B292" s="58">
        <v>608311</v>
      </c>
      <c r="C292" s="70" t="s">
        <v>136</v>
      </c>
      <c r="D292" s="77">
        <v>42555</v>
      </c>
      <c r="E292" s="67">
        <v>1913624.89</v>
      </c>
      <c r="F292" s="69">
        <v>100</v>
      </c>
      <c r="G292" s="67">
        <v>6940.7174599999998</v>
      </c>
      <c r="H292" s="68">
        <v>1.8E-3</v>
      </c>
      <c r="I292" s="68">
        <v>6.4274018733292721E-4</v>
      </c>
      <c r="J292" s="68">
        <v>1.1079224556184582E-4</v>
      </c>
    </row>
    <row r="293" spans="1:10">
      <c r="A293" s="61" t="s">
        <v>2498</v>
      </c>
      <c r="B293" s="58">
        <v>8330</v>
      </c>
      <c r="C293" s="70" t="s">
        <v>136</v>
      </c>
      <c r="D293" s="77">
        <v>44002</v>
      </c>
      <c r="E293" s="67">
        <v>15916500.32</v>
      </c>
      <c r="F293" s="69">
        <v>110.4049</v>
      </c>
      <c r="G293" s="67">
        <v>63735.806629999999</v>
      </c>
      <c r="H293" s="68">
        <v>2.3699999999999999E-2</v>
      </c>
      <c r="I293" s="68">
        <v>5.9022088896817622E-3</v>
      </c>
      <c r="J293" s="68">
        <v>1.0173923920587429E-3</v>
      </c>
    </row>
    <row r="294" spans="1:10">
      <c r="A294" s="61" t="s">
        <v>2499</v>
      </c>
      <c r="B294" s="58">
        <v>5331</v>
      </c>
      <c r="C294" s="70" t="s">
        <v>136</v>
      </c>
      <c r="D294" s="77">
        <v>43251</v>
      </c>
      <c r="E294" s="67">
        <v>18362995.18</v>
      </c>
      <c r="F294" s="69">
        <v>140.6429</v>
      </c>
      <c r="G294" s="67">
        <v>93671.804940000002</v>
      </c>
      <c r="H294" s="68">
        <v>1.9400000000000001E-2</v>
      </c>
      <c r="I294" s="68">
        <v>8.6744106501850052E-3</v>
      </c>
      <c r="J294" s="68">
        <v>1.4952502641036483E-3</v>
      </c>
    </row>
    <row r="295" spans="1:10">
      <c r="A295" s="61" t="s">
        <v>2500</v>
      </c>
      <c r="B295" s="58">
        <v>9828</v>
      </c>
      <c r="C295" s="70" t="s">
        <v>136</v>
      </c>
      <c r="D295" s="77">
        <v>44256</v>
      </c>
      <c r="E295" s="67">
        <v>2599324.2488680002</v>
      </c>
      <c r="F295" s="69">
        <v>143.2039</v>
      </c>
      <c r="G295" s="67">
        <v>13500.904319228999</v>
      </c>
      <c r="H295" s="68">
        <v>9.4000000000000004E-3</v>
      </c>
      <c r="I295" s="68">
        <v>1.2502416099365574E-3</v>
      </c>
      <c r="J295" s="68">
        <v>2.1551021421969887E-4</v>
      </c>
    </row>
    <row r="296" spans="1:10">
      <c r="A296" s="61" t="s">
        <v>2501</v>
      </c>
      <c r="B296" s="58">
        <v>62178</v>
      </c>
      <c r="C296" s="70" t="s">
        <v>136</v>
      </c>
      <c r="D296" s="77">
        <v>42549</v>
      </c>
      <c r="E296" s="67">
        <v>1575689.15</v>
      </c>
      <c r="F296" s="69">
        <v>100</v>
      </c>
      <c r="G296" s="67">
        <v>5715.0245300000006</v>
      </c>
      <c r="H296" s="68">
        <v>2.8E-3</v>
      </c>
      <c r="I296" s="68">
        <v>5.2923576823201714E-4</v>
      </c>
      <c r="J296" s="68">
        <v>9.1226937959772904E-5</v>
      </c>
    </row>
    <row r="297" spans="1:10">
      <c r="A297" s="61" t="s">
        <v>2502</v>
      </c>
      <c r="B297" s="58">
        <v>5320</v>
      </c>
      <c r="C297" s="70" t="s">
        <v>136</v>
      </c>
      <c r="D297" s="77">
        <v>42948</v>
      </c>
      <c r="E297" s="67">
        <v>13533601.880000001</v>
      </c>
      <c r="F297" s="69">
        <v>145.56209999999999</v>
      </c>
      <c r="G297" s="67">
        <v>71451.156829999993</v>
      </c>
      <c r="H297" s="68">
        <v>7.9000000000000008E-3</v>
      </c>
      <c r="I297" s="68">
        <v>6.6166833891072342E-3</v>
      </c>
      <c r="J297" s="68">
        <v>1.1405498291508494E-3</v>
      </c>
    </row>
    <row r="298" spans="1:10">
      <c r="A298" s="61" t="s">
        <v>2503</v>
      </c>
      <c r="B298" s="58">
        <v>5287</v>
      </c>
      <c r="C298" s="70" t="s">
        <v>138</v>
      </c>
      <c r="D298" s="77">
        <v>42735</v>
      </c>
      <c r="E298" s="67">
        <v>12953314.798891999</v>
      </c>
      <c r="F298" s="69">
        <v>25.1159</v>
      </c>
      <c r="G298" s="67">
        <v>13051.105126506</v>
      </c>
      <c r="H298" s="68">
        <v>8.3999999999999995E-3</v>
      </c>
      <c r="I298" s="68">
        <v>1.2085882766811535E-3</v>
      </c>
      <c r="J298" s="68">
        <v>2.0833022700643365E-4</v>
      </c>
    </row>
    <row r="299" spans="1:10">
      <c r="A299" s="61" t="s">
        <v>2504</v>
      </c>
      <c r="B299" s="58">
        <v>7028</v>
      </c>
      <c r="C299" s="70" t="s">
        <v>138</v>
      </c>
      <c r="D299" s="77">
        <v>43754</v>
      </c>
      <c r="E299" s="67">
        <v>27147467.16</v>
      </c>
      <c r="F299" s="69">
        <v>117.4944</v>
      </c>
      <c r="G299" s="67">
        <v>127957.01695</v>
      </c>
      <c r="H299" s="68">
        <v>2.8999999999999998E-3</v>
      </c>
      <c r="I299" s="68">
        <v>1.1849368241681105E-2</v>
      </c>
      <c r="J299" s="68">
        <v>2.0425331134694639E-3</v>
      </c>
    </row>
    <row r="300" spans="1:10">
      <c r="A300" s="61" t="s">
        <v>2505</v>
      </c>
      <c r="B300" s="58">
        <v>8416</v>
      </c>
      <c r="C300" s="70" t="s">
        <v>138</v>
      </c>
      <c r="D300" s="77">
        <v>44713</v>
      </c>
      <c r="E300" s="67">
        <v>4005827.17</v>
      </c>
      <c r="F300" s="69">
        <v>112.74550000000001</v>
      </c>
      <c r="G300" s="67">
        <v>18117.9496</v>
      </c>
      <c r="H300" s="68">
        <v>8.0000000000000004E-4</v>
      </c>
      <c r="I300" s="68">
        <v>1.6777997933361392E-3</v>
      </c>
      <c r="J300" s="68">
        <v>2.8921049340054056E-4</v>
      </c>
    </row>
    <row r="301" spans="1:10">
      <c r="A301" s="61" t="s">
        <v>2506</v>
      </c>
      <c r="B301" s="58">
        <v>5335</v>
      </c>
      <c r="C301" s="70" t="s">
        <v>136</v>
      </c>
      <c r="D301" s="77">
        <v>43306</v>
      </c>
      <c r="E301" s="67">
        <v>15700347.529999999</v>
      </c>
      <c r="F301" s="69">
        <v>149.9674</v>
      </c>
      <c r="G301" s="67">
        <v>85399.176650000009</v>
      </c>
      <c r="H301" s="68">
        <v>1.9199999999999998E-2</v>
      </c>
      <c r="I301" s="68">
        <v>7.9083298109211241E-3</v>
      </c>
      <c r="J301" s="68">
        <v>1.363197191747703E-3</v>
      </c>
    </row>
    <row r="302" spans="1:10">
      <c r="A302" s="61" t="s">
        <v>2507</v>
      </c>
      <c r="B302" s="58">
        <v>87257</v>
      </c>
      <c r="C302" s="70" t="s">
        <v>136</v>
      </c>
      <c r="D302" s="77">
        <v>44469</v>
      </c>
      <c r="E302" s="67">
        <v>53633.31</v>
      </c>
      <c r="F302" s="69">
        <v>100</v>
      </c>
      <c r="G302" s="67">
        <v>194.52802</v>
      </c>
      <c r="H302" s="68">
        <v>2.3E-3</v>
      </c>
      <c r="I302" s="68">
        <v>1.8014128472577734E-5</v>
      </c>
      <c r="J302" s="68">
        <v>3.1051827544784765E-6</v>
      </c>
    </row>
    <row r="303" spans="1:10">
      <c r="A303" s="61" t="s">
        <v>2508</v>
      </c>
      <c r="B303" s="58">
        <v>872510</v>
      </c>
      <c r="C303" s="70" t="s">
        <v>136</v>
      </c>
      <c r="D303" s="77">
        <v>44469</v>
      </c>
      <c r="E303" s="67">
        <v>77333.350000000006</v>
      </c>
      <c r="F303" s="69">
        <v>100</v>
      </c>
      <c r="G303" s="67">
        <v>280.48806000000002</v>
      </c>
      <c r="H303" s="68">
        <v>2.2000000000000001E-3</v>
      </c>
      <c r="I303" s="68">
        <v>2.5974396633781048E-5</v>
      </c>
      <c r="J303" s="68">
        <v>4.4773328117415901E-6</v>
      </c>
    </row>
    <row r="304" spans="1:10">
      <c r="A304" s="61" t="s">
        <v>2509</v>
      </c>
      <c r="B304" s="58">
        <v>79693</v>
      </c>
      <c r="C304" s="70" t="s">
        <v>136</v>
      </c>
      <c r="D304" s="77">
        <v>43466</v>
      </c>
      <c r="E304" s="67">
        <v>444010.65</v>
      </c>
      <c r="F304" s="69">
        <v>100</v>
      </c>
      <c r="G304" s="67">
        <v>1610.4266399999999</v>
      </c>
      <c r="H304" s="68">
        <v>3.5999999999999999E-3</v>
      </c>
      <c r="I304" s="68">
        <v>1.4913240976092642E-4</v>
      </c>
      <c r="J304" s="68">
        <v>2.5706677268810517E-5</v>
      </c>
    </row>
    <row r="305" spans="1:10">
      <c r="A305" s="61" t="s">
        <v>2510</v>
      </c>
      <c r="B305" s="58">
        <v>8339</v>
      </c>
      <c r="C305" s="70" t="s">
        <v>136</v>
      </c>
      <c r="D305" s="77">
        <v>44539</v>
      </c>
      <c r="E305" s="67">
        <v>2949661.5041220002</v>
      </c>
      <c r="F305" s="69">
        <v>98.227999999999994</v>
      </c>
      <c r="G305" s="67">
        <v>10508.846229311001</v>
      </c>
      <c r="H305" s="68">
        <v>7.1999999999999998E-3</v>
      </c>
      <c r="I305" s="68">
        <v>9.7316420571891109E-4</v>
      </c>
      <c r="J305" s="68">
        <v>1.6774903728893496E-4</v>
      </c>
    </row>
    <row r="306" spans="1:10">
      <c r="A306" s="61" t="s">
        <v>2511</v>
      </c>
      <c r="B306" s="58">
        <v>7013</v>
      </c>
      <c r="C306" s="70" t="s">
        <v>138</v>
      </c>
      <c r="D306" s="77">
        <v>43507</v>
      </c>
      <c r="E306" s="67">
        <v>17327026.736811001</v>
      </c>
      <c r="F306" s="69">
        <v>93.620599999999996</v>
      </c>
      <c r="G306" s="67">
        <v>65074.83689920399</v>
      </c>
      <c r="H306" s="68">
        <v>1.44E-2</v>
      </c>
      <c r="I306" s="68">
        <v>6.0262088321996121E-3</v>
      </c>
      <c r="J306" s="68">
        <v>1.0387668639711023E-3</v>
      </c>
    </row>
    <row r="307" spans="1:10">
      <c r="A307" s="61" t="s">
        <v>2512</v>
      </c>
      <c r="B307" s="58">
        <v>608312</v>
      </c>
      <c r="C307" s="70" t="s">
        <v>136</v>
      </c>
      <c r="D307" s="77">
        <v>42555</v>
      </c>
      <c r="E307" s="67">
        <v>1027365.47</v>
      </c>
      <c r="F307" s="69">
        <v>100</v>
      </c>
      <c r="G307" s="67">
        <v>3726.2545499999997</v>
      </c>
      <c r="H307" s="68">
        <v>3.3E-3</v>
      </c>
      <c r="I307" s="68">
        <v>3.4506714346461411E-4</v>
      </c>
      <c r="J307" s="68">
        <v>5.9480898265745755E-5</v>
      </c>
    </row>
    <row r="308" spans="1:10">
      <c r="A308" s="61" t="s">
        <v>2513</v>
      </c>
      <c r="B308" s="58">
        <v>608314</v>
      </c>
      <c r="C308" s="70" t="s">
        <v>136</v>
      </c>
      <c r="D308" s="77">
        <v>42555</v>
      </c>
      <c r="E308" s="67">
        <v>406306.14</v>
      </c>
      <c r="F308" s="69">
        <v>100</v>
      </c>
      <c r="G308" s="67">
        <v>1473.67237</v>
      </c>
      <c r="H308" s="68">
        <v>1.34E-2</v>
      </c>
      <c r="I308" s="68">
        <v>1.3646837817846553E-4</v>
      </c>
      <c r="J308" s="68">
        <v>2.3523716681408804E-5</v>
      </c>
    </row>
    <row r="309" spans="1:10">
      <c r="A309" s="61" t="s">
        <v>2514</v>
      </c>
      <c r="B309" s="58">
        <v>608315</v>
      </c>
      <c r="C309" s="70" t="s">
        <v>136</v>
      </c>
      <c r="D309" s="77">
        <v>42555</v>
      </c>
      <c r="E309" s="67">
        <v>419017</v>
      </c>
      <c r="F309" s="69">
        <v>100</v>
      </c>
      <c r="G309" s="67">
        <v>1519.7746599999998</v>
      </c>
      <c r="H309" s="68">
        <v>8.9999999999999998E-4</v>
      </c>
      <c r="I309" s="68">
        <v>1.4073764784429586E-4</v>
      </c>
      <c r="J309" s="68">
        <v>2.4259631414155091E-5</v>
      </c>
    </row>
    <row r="310" spans="1:10">
      <c r="A310" s="61" t="s">
        <v>2515</v>
      </c>
      <c r="B310" s="58">
        <v>608316</v>
      </c>
      <c r="C310" s="70" t="s">
        <v>136</v>
      </c>
      <c r="D310" s="77">
        <v>42555</v>
      </c>
      <c r="E310" s="67">
        <v>1627347.53</v>
      </c>
      <c r="F310" s="69">
        <v>100</v>
      </c>
      <c r="G310" s="67">
        <v>5902.38951</v>
      </c>
      <c r="H310" s="68">
        <v>5.0000000000000001E-4</v>
      </c>
      <c r="I310" s="68">
        <v>5.4658656849709949E-4</v>
      </c>
      <c r="J310" s="68">
        <v>9.4217779611732358E-5</v>
      </c>
    </row>
    <row r="311" spans="1:10">
      <c r="A311" s="61" t="s">
        <v>2516</v>
      </c>
      <c r="B311" s="58">
        <v>608317</v>
      </c>
      <c r="C311" s="70" t="s">
        <v>136</v>
      </c>
      <c r="D311" s="77">
        <v>42555</v>
      </c>
      <c r="E311" s="67">
        <v>2342.0300000000002</v>
      </c>
      <c r="F311" s="69">
        <v>100</v>
      </c>
      <c r="G311" s="67">
        <v>8.494530000000001</v>
      </c>
      <c r="H311" s="68">
        <v>7.1000000000000004E-3</v>
      </c>
      <c r="I311" s="68">
        <v>7.8662988876443486E-7</v>
      </c>
      <c r="J311" s="68">
        <v>1.355952117509861E-7</v>
      </c>
    </row>
    <row r="312" spans="1:10">
      <c r="A312" s="61" t="s">
        <v>2517</v>
      </c>
      <c r="B312" s="58">
        <v>8112</v>
      </c>
      <c r="C312" s="70" t="s">
        <v>136</v>
      </c>
      <c r="D312" s="77">
        <v>44440</v>
      </c>
      <c r="E312" s="67">
        <v>3130072.74</v>
      </c>
      <c r="F312" s="69">
        <v>78.764499999999998</v>
      </c>
      <c r="G312" s="67">
        <v>8941.9555299999993</v>
      </c>
      <c r="H312" s="68">
        <v>1.8E-3</v>
      </c>
      <c r="I312" s="68">
        <v>8.2806341067727374E-4</v>
      </c>
      <c r="J312" s="68">
        <v>1.4273730901630236E-4</v>
      </c>
    </row>
    <row r="313" spans="1:10">
      <c r="A313" s="61" t="s">
        <v>2518</v>
      </c>
      <c r="B313" s="58">
        <v>8317</v>
      </c>
      <c r="C313" s="70" t="s">
        <v>136</v>
      </c>
      <c r="D313" s="77">
        <v>44378</v>
      </c>
      <c r="E313" s="67">
        <v>3010252.87</v>
      </c>
      <c r="F313" s="69">
        <v>118.44119999999999</v>
      </c>
      <c r="G313" s="67">
        <v>12931.631890000001</v>
      </c>
      <c r="H313" s="68">
        <v>6.9999999999999999E-4</v>
      </c>
      <c r="I313" s="68">
        <v>1.1975245428732747E-3</v>
      </c>
      <c r="J313" s="68">
        <v>2.0642311751331203E-4</v>
      </c>
    </row>
    <row r="314" spans="1:10">
      <c r="A314" s="61" t="s">
        <v>2519</v>
      </c>
      <c r="B314" s="58">
        <v>9377</v>
      </c>
      <c r="C314" s="70" t="s">
        <v>136</v>
      </c>
      <c r="D314" s="77">
        <v>44502</v>
      </c>
      <c r="E314" s="67">
        <v>12934546.93</v>
      </c>
      <c r="F314" s="69">
        <v>101.4434</v>
      </c>
      <c r="G314" s="67">
        <v>47590.752639999999</v>
      </c>
      <c r="H314" s="68">
        <v>3.4799999999999998E-2</v>
      </c>
      <c r="I314" s="68">
        <v>4.4071076864074799E-3</v>
      </c>
      <c r="J314" s="68">
        <v>7.5967454133537692E-4</v>
      </c>
    </row>
    <row r="315" spans="1:10">
      <c r="A315" s="61" t="s">
        <v>2520</v>
      </c>
      <c r="B315" s="58">
        <v>5268</v>
      </c>
      <c r="C315" s="70" t="s">
        <v>138</v>
      </c>
      <c r="D315" s="77">
        <v>42185</v>
      </c>
      <c r="E315" s="67">
        <v>12064632.029999999</v>
      </c>
      <c r="F315" s="69">
        <v>103.0972</v>
      </c>
      <c r="G315" s="67">
        <v>49897.4755</v>
      </c>
      <c r="H315" s="68">
        <v>3.8999999999999998E-3</v>
      </c>
      <c r="I315" s="68">
        <v>4.6207201107290354E-3</v>
      </c>
      <c r="J315" s="68">
        <v>7.9649595166090886E-4</v>
      </c>
    </row>
    <row r="316" spans="1:10">
      <c r="A316" s="61" t="s">
        <v>2521</v>
      </c>
      <c r="B316" s="58">
        <v>4022</v>
      </c>
      <c r="C316" s="70" t="s">
        <v>136</v>
      </c>
      <c r="D316" s="77">
        <v>39134</v>
      </c>
      <c r="E316" s="67">
        <v>338203.28</v>
      </c>
      <c r="F316" s="69">
        <v>1E-4</v>
      </c>
      <c r="G316" s="67">
        <v>1.23E-3</v>
      </c>
      <c r="H316" s="68">
        <v>0</v>
      </c>
      <c r="I316" s="68">
        <v>1.1390327224463916E-10</v>
      </c>
      <c r="J316" s="68">
        <v>1.9634059854248894E-11</v>
      </c>
    </row>
    <row r="317" spans="1:10">
      <c r="A317" s="61" t="s">
        <v>2522</v>
      </c>
      <c r="B317" s="58">
        <v>7043</v>
      </c>
      <c r="C317" s="70" t="s">
        <v>138</v>
      </c>
      <c r="D317" s="77">
        <v>43860</v>
      </c>
      <c r="E317" s="67">
        <v>39128632.886546001</v>
      </c>
      <c r="F317" s="69">
        <v>93.663799999999995</v>
      </c>
      <c r="G317" s="67">
        <v>147022.59042111301</v>
      </c>
      <c r="H317" s="68">
        <v>9.2999999999999992E-3</v>
      </c>
      <c r="I317" s="68">
        <v>1.361492206735619E-2</v>
      </c>
      <c r="J317" s="68">
        <v>2.3468701953291492E-3</v>
      </c>
    </row>
    <row r="318" spans="1:10">
      <c r="A318" s="61" t="s">
        <v>2523</v>
      </c>
      <c r="B318" s="58">
        <v>5304</v>
      </c>
      <c r="C318" s="70" t="s">
        <v>138</v>
      </c>
      <c r="D318" s="77">
        <v>42928</v>
      </c>
      <c r="E318" s="67">
        <v>19684848.093354002</v>
      </c>
      <c r="F318" s="69">
        <v>56.852400000000003</v>
      </c>
      <c r="G318" s="67">
        <v>44895.053490008999</v>
      </c>
      <c r="H318" s="68">
        <v>3.5000000000000001E-3</v>
      </c>
      <c r="I318" s="68">
        <v>4.1574743903334413E-3</v>
      </c>
      <c r="J318" s="68">
        <v>7.1664403852239231E-4</v>
      </c>
    </row>
    <row r="319" spans="1:10">
      <c r="A319" s="61" t="s">
        <v>2524</v>
      </c>
      <c r="B319" s="58">
        <v>5233</v>
      </c>
      <c r="C319" s="70" t="s">
        <v>136</v>
      </c>
      <c r="D319" s="77">
        <v>40544</v>
      </c>
      <c r="E319" s="67">
        <v>7414011.75</v>
      </c>
      <c r="F319" s="69">
        <v>0</v>
      </c>
      <c r="G319" s="67">
        <v>0</v>
      </c>
      <c r="H319" s="68">
        <v>8.5000000000000006E-3</v>
      </c>
      <c r="I319" s="68">
        <v>0</v>
      </c>
      <c r="J319" s="109">
        <v>0</v>
      </c>
    </row>
    <row r="320" spans="1:10">
      <c r="A320" s="61" t="s">
        <v>2525</v>
      </c>
      <c r="B320" s="58">
        <v>5267</v>
      </c>
      <c r="C320" s="70" t="s">
        <v>138</v>
      </c>
      <c r="D320" s="77">
        <v>42153</v>
      </c>
      <c r="E320" s="67">
        <v>9671916.7300000004</v>
      </c>
      <c r="F320" s="69">
        <v>10.0664</v>
      </c>
      <c r="G320" s="67">
        <v>3905.7492400000001</v>
      </c>
      <c r="H320" s="68">
        <v>1.0699999999999999E-2</v>
      </c>
      <c r="I320" s="68">
        <v>3.616891211406606E-4</v>
      </c>
      <c r="J320" s="68">
        <v>6.2346109230770034E-5</v>
      </c>
    </row>
    <row r="321" spans="1:10">
      <c r="A321" s="61" t="s">
        <v>2526</v>
      </c>
      <c r="B321" s="58">
        <v>5284</v>
      </c>
      <c r="C321" s="70" t="s">
        <v>138</v>
      </c>
      <c r="D321" s="77">
        <v>42531</v>
      </c>
      <c r="E321" s="67">
        <v>15670961.455667</v>
      </c>
      <c r="F321" s="69">
        <v>44.164499999999997</v>
      </c>
      <c r="G321" s="67">
        <v>27764.290692298997</v>
      </c>
      <c r="H321" s="68">
        <v>5.4999999999999997E-3</v>
      </c>
      <c r="I321" s="68">
        <v>2.5710923263449056E-3</v>
      </c>
      <c r="J321" s="68">
        <v>4.4319166281574311E-4</v>
      </c>
    </row>
    <row r="322" spans="1:10">
      <c r="A322" s="61" t="s">
        <v>2527</v>
      </c>
      <c r="B322" s="58">
        <v>85891</v>
      </c>
      <c r="C322" s="70" t="s">
        <v>136</v>
      </c>
      <c r="D322" s="77">
        <v>44395</v>
      </c>
      <c r="E322" s="67">
        <v>28030301.609999999</v>
      </c>
      <c r="F322" s="69">
        <v>100</v>
      </c>
      <c r="G322" s="67">
        <v>101665.9039</v>
      </c>
      <c r="H322" s="68">
        <v>1.6199999999999999E-2</v>
      </c>
      <c r="I322" s="68">
        <v>9.4146984796089628E-3</v>
      </c>
      <c r="J322" s="68">
        <v>1.6228572701698506E-3</v>
      </c>
    </row>
    <row r="323" spans="1:10">
      <c r="A323" s="61" t="s">
        <v>2528</v>
      </c>
      <c r="B323" s="58">
        <v>87256</v>
      </c>
      <c r="C323" s="70" t="s">
        <v>136</v>
      </c>
      <c r="D323" s="77">
        <v>44469</v>
      </c>
      <c r="E323" s="67">
        <v>538160.59</v>
      </c>
      <c r="F323" s="69">
        <v>100</v>
      </c>
      <c r="G323" s="67">
        <v>1951.9084499999999</v>
      </c>
      <c r="H323" s="68">
        <v>1.1000000000000001E-3</v>
      </c>
      <c r="I323" s="68">
        <v>1.8075508908696068E-4</v>
      </c>
      <c r="J323" s="68">
        <v>3.1157631981556253E-5</v>
      </c>
    </row>
    <row r="324" spans="1:10">
      <c r="A324" s="61" t="s">
        <v>2529</v>
      </c>
      <c r="B324" s="58">
        <v>87258</v>
      </c>
      <c r="C324" s="70" t="s">
        <v>136</v>
      </c>
      <c r="D324" s="77">
        <v>44469</v>
      </c>
      <c r="E324" s="67">
        <v>323656.87</v>
      </c>
      <c r="F324" s="69">
        <v>100</v>
      </c>
      <c r="G324" s="67">
        <v>1173.90346</v>
      </c>
      <c r="H324" s="68">
        <v>1.1000000000000001E-3</v>
      </c>
      <c r="I324" s="68">
        <v>1.0870849218967796E-4</v>
      </c>
      <c r="J324" s="68">
        <v>1.8738610403861685E-5</v>
      </c>
    </row>
    <row r="325" spans="1:10">
      <c r="A325" s="61" t="s">
        <v>2530</v>
      </c>
      <c r="B325" s="58">
        <v>7041</v>
      </c>
      <c r="C325" s="70" t="s">
        <v>136</v>
      </c>
      <c r="D325" s="77">
        <v>43516</v>
      </c>
      <c r="E325" s="67">
        <v>18442308.375135001</v>
      </c>
      <c r="F325" s="69">
        <v>79.245099999999994</v>
      </c>
      <c r="G325" s="67">
        <v>53007.247455095996</v>
      </c>
      <c r="H325" s="68">
        <v>1.01E-2</v>
      </c>
      <c r="I325" s="68">
        <v>4.9086983234282568E-3</v>
      </c>
      <c r="J325" s="68">
        <v>8.4613615385555876E-4</v>
      </c>
    </row>
    <row r="326" spans="1:10">
      <c r="A326" s="61" t="s">
        <v>2531</v>
      </c>
      <c r="B326" s="58">
        <v>7054</v>
      </c>
      <c r="C326" s="70" t="s">
        <v>136</v>
      </c>
      <c r="D326" s="77">
        <v>43973</v>
      </c>
      <c r="E326" s="67">
        <v>6032783.3200000003</v>
      </c>
      <c r="F326" s="69">
        <v>105.5343</v>
      </c>
      <c r="G326" s="67">
        <v>23091.86004</v>
      </c>
      <c r="H326" s="68">
        <v>1.89E-2</v>
      </c>
      <c r="I326" s="68">
        <v>2.1384052201392067E-3</v>
      </c>
      <c r="J326" s="68">
        <v>3.6860728631812867E-4</v>
      </c>
    </row>
    <row r="327" spans="1:10">
      <c r="A327" s="61" t="s">
        <v>2532</v>
      </c>
      <c r="B327" s="58">
        <v>7071</v>
      </c>
      <c r="C327" s="70" t="s">
        <v>136</v>
      </c>
      <c r="D327" s="77">
        <v>44055</v>
      </c>
      <c r="E327" s="67">
        <v>8063462.54</v>
      </c>
      <c r="F327" s="69">
        <v>0</v>
      </c>
      <c r="G327" s="67">
        <v>0</v>
      </c>
      <c r="H327" s="68">
        <v>2.5000000000000001E-2</v>
      </c>
      <c r="I327" s="68">
        <v>0</v>
      </c>
      <c r="J327" s="109">
        <v>0</v>
      </c>
    </row>
    <row r="328" spans="1:10">
      <c r="A328" s="61" t="s">
        <v>2533</v>
      </c>
      <c r="B328" s="58">
        <v>5327</v>
      </c>
      <c r="C328" s="70" t="s">
        <v>136</v>
      </c>
      <c r="D328" s="77">
        <v>43244</v>
      </c>
      <c r="E328" s="67">
        <v>11474448.289999999</v>
      </c>
      <c r="F328" s="69">
        <v>169.0119</v>
      </c>
      <c r="G328" s="67">
        <v>70339.074959999998</v>
      </c>
      <c r="H328" s="68">
        <v>1.8800000000000001E-2</v>
      </c>
      <c r="I328" s="68">
        <v>6.5136998411422457E-3</v>
      </c>
      <c r="J328" s="68">
        <v>1.1227980551684062E-3</v>
      </c>
    </row>
    <row r="329" spans="1:10">
      <c r="A329" s="61" t="s">
        <v>2534</v>
      </c>
      <c r="B329" s="58">
        <v>5288</v>
      </c>
      <c r="C329" s="70" t="s">
        <v>136</v>
      </c>
      <c r="D329" s="77">
        <v>42649</v>
      </c>
      <c r="E329" s="67">
        <v>10315319.449999999</v>
      </c>
      <c r="F329" s="69">
        <v>262.49160000000001</v>
      </c>
      <c r="G329" s="67">
        <v>98207.724319999994</v>
      </c>
      <c r="H329" s="68">
        <v>2.5399999999999999E-2</v>
      </c>
      <c r="I329" s="68">
        <v>9.0944562274369346E-3</v>
      </c>
      <c r="J329" s="68">
        <v>1.5676555589011828E-3</v>
      </c>
    </row>
    <row r="330" spans="1:10">
      <c r="A330" s="61" t="s">
        <v>2535</v>
      </c>
      <c r="B330" s="58">
        <v>7068</v>
      </c>
      <c r="C330" s="70" t="s">
        <v>136</v>
      </c>
      <c r="D330" s="77">
        <v>43885</v>
      </c>
      <c r="E330" s="67">
        <v>13795841.890000001</v>
      </c>
      <c r="F330" s="69">
        <v>105.36</v>
      </c>
      <c r="G330" s="67">
        <v>52719.529549999999</v>
      </c>
      <c r="H330" s="68">
        <v>1.44E-2</v>
      </c>
      <c r="I330" s="68">
        <v>4.882054412148739E-3</v>
      </c>
      <c r="J330" s="68">
        <v>8.4154341355491323E-4</v>
      </c>
    </row>
    <row r="331" spans="1:10">
      <c r="A331" s="61" t="s">
        <v>2536</v>
      </c>
      <c r="B331" s="58">
        <v>62179</v>
      </c>
      <c r="C331" s="70" t="s">
        <v>136</v>
      </c>
      <c r="D331" s="77">
        <v>42549</v>
      </c>
      <c r="E331" s="67">
        <v>3119341.12</v>
      </c>
      <c r="F331" s="69">
        <v>100</v>
      </c>
      <c r="G331" s="67">
        <v>11313.85025</v>
      </c>
      <c r="H331" s="68">
        <v>1.6999999999999999E-3</v>
      </c>
      <c r="I331" s="68">
        <v>1.0477110285860398E-3</v>
      </c>
      <c r="J331" s="68">
        <v>1.805990349516332E-4</v>
      </c>
    </row>
    <row r="332" spans="1:10">
      <c r="A332" s="61" t="s">
        <v>2537</v>
      </c>
      <c r="B332" s="58">
        <v>6646</v>
      </c>
      <c r="C332" s="70" t="s">
        <v>138</v>
      </c>
      <c r="D332" s="77">
        <v>42947</v>
      </c>
      <c r="E332" s="67">
        <v>21251760.865920998</v>
      </c>
      <c r="F332" s="69">
        <v>63.564799999999998</v>
      </c>
      <c r="G332" s="67">
        <v>54191.257387307</v>
      </c>
      <c r="H332" s="68">
        <v>1.66E-2</v>
      </c>
      <c r="I332" s="68">
        <v>5.0183427182648316E-3</v>
      </c>
      <c r="J332" s="68">
        <v>8.6503609034097018E-4</v>
      </c>
    </row>
    <row r="333" spans="1:10">
      <c r="A333" s="61" t="s">
        <v>2538</v>
      </c>
      <c r="B333" s="58">
        <v>621710</v>
      </c>
      <c r="C333" s="70" t="s">
        <v>136</v>
      </c>
      <c r="D333" s="77">
        <v>42549</v>
      </c>
      <c r="E333" s="67">
        <v>4145109.35</v>
      </c>
      <c r="F333" s="69">
        <v>100</v>
      </c>
      <c r="G333" s="67">
        <v>15034.311619999999</v>
      </c>
      <c r="H333" s="68">
        <v>1.1999999999999999E-3</v>
      </c>
      <c r="I333" s="68">
        <v>1.3922416987508959E-3</v>
      </c>
      <c r="J333" s="68">
        <v>2.3998745871098347E-4</v>
      </c>
    </row>
    <row r="334" spans="1:10">
      <c r="A334" s="61" t="s">
        <v>2539</v>
      </c>
      <c r="B334" s="58">
        <v>5276</v>
      </c>
      <c r="C334" s="70" t="s">
        <v>136</v>
      </c>
      <c r="D334" s="77">
        <v>42423</v>
      </c>
      <c r="E334" s="67">
        <v>16581764.99</v>
      </c>
      <c r="F334" s="69">
        <v>106.55719999999999</v>
      </c>
      <c r="G334" s="67">
        <v>64085.696859999996</v>
      </c>
      <c r="H334" s="68">
        <v>2.0999999999999999E-3</v>
      </c>
      <c r="I334" s="68">
        <v>5.9346102247414614E-3</v>
      </c>
      <c r="J334" s="68">
        <v>1.0229775674394231E-3</v>
      </c>
    </row>
    <row r="335" spans="1:10">
      <c r="A335" s="61" t="s">
        <v>2540</v>
      </c>
      <c r="B335" s="58">
        <v>6647</v>
      </c>
      <c r="C335" s="70" t="s">
        <v>136</v>
      </c>
      <c r="D335" s="77">
        <v>43454</v>
      </c>
      <c r="E335" s="67">
        <v>34609009.909999996</v>
      </c>
      <c r="F335" s="69">
        <v>119.0748</v>
      </c>
      <c r="G335" s="67">
        <v>149470.88008</v>
      </c>
      <c r="H335" s="68">
        <v>2.5000000000000001E-3</v>
      </c>
      <c r="I335" s="68">
        <v>1.3841644184063459E-2</v>
      </c>
      <c r="J335" s="68">
        <v>2.3859513869577066E-3</v>
      </c>
    </row>
    <row r="336" spans="1:10">
      <c r="A336" s="61" t="s">
        <v>2541</v>
      </c>
      <c r="B336" s="58">
        <v>8000</v>
      </c>
      <c r="C336" s="70" t="s">
        <v>136</v>
      </c>
      <c r="D336" s="77">
        <v>44228</v>
      </c>
      <c r="E336" s="67">
        <v>17284142.210000001</v>
      </c>
      <c r="F336" s="69">
        <v>102.9421</v>
      </c>
      <c r="G336" s="67">
        <v>64533.974049999997</v>
      </c>
      <c r="H336" s="68">
        <v>1E-3</v>
      </c>
      <c r="I336" s="68">
        <v>5.9761226140208363E-3</v>
      </c>
      <c r="J336" s="68">
        <v>1.0301332594554837E-3</v>
      </c>
    </row>
    <row r="337" spans="1:10">
      <c r="A337" s="61" t="s">
        <v>2542</v>
      </c>
      <c r="B337" s="58">
        <v>9618</v>
      </c>
      <c r="C337" s="70" t="s">
        <v>140</v>
      </c>
      <c r="D337" s="77">
        <v>45020</v>
      </c>
      <c r="E337" s="67">
        <v>11971659.490551</v>
      </c>
      <c r="F337" s="69">
        <v>102.72450000000001</v>
      </c>
      <c r="G337" s="67">
        <v>30440.812045631999</v>
      </c>
      <c r="H337" s="68">
        <v>1.84E-2</v>
      </c>
      <c r="I337" s="68">
        <v>2.8189496762451327E-3</v>
      </c>
      <c r="J337" s="68">
        <v>4.8591603716738167E-4</v>
      </c>
    </row>
    <row r="338" spans="1:10">
      <c r="A338" s="61" t="s">
        <v>2543</v>
      </c>
      <c r="B338" s="58">
        <v>8312</v>
      </c>
      <c r="C338" s="70" t="s">
        <v>138</v>
      </c>
      <c r="D338" s="77">
        <v>44377</v>
      </c>
      <c r="E338" s="67">
        <v>28163985.833404999</v>
      </c>
      <c r="F338" s="69">
        <v>91.874099999999999</v>
      </c>
      <c r="G338" s="67">
        <v>103801.78875839</v>
      </c>
      <c r="H338" s="68">
        <v>1.4E-2</v>
      </c>
      <c r="I338" s="68">
        <v>9.6124905727052214E-3</v>
      </c>
      <c r="J338" s="68">
        <v>1.65695165321978E-3</v>
      </c>
    </row>
    <row r="339" spans="1:10">
      <c r="A339" s="61" t="s">
        <v>2544</v>
      </c>
      <c r="B339" s="58">
        <v>5337</v>
      </c>
      <c r="C339" s="70" t="s">
        <v>136</v>
      </c>
      <c r="D339" s="77">
        <v>42985</v>
      </c>
      <c r="E339" s="67">
        <v>18117973.440000001</v>
      </c>
      <c r="F339" s="69">
        <v>98.198700000000002</v>
      </c>
      <c r="G339" s="67">
        <v>64530.185359999996</v>
      </c>
      <c r="H339" s="68">
        <v>4.0000000000000001E-3</v>
      </c>
      <c r="I339" s="68">
        <v>5.97577176508708E-3</v>
      </c>
      <c r="J339" s="68">
        <v>1.0300727819219642E-3</v>
      </c>
    </row>
    <row r="340" spans="1:10">
      <c r="A340" s="61" t="s">
        <v>2545</v>
      </c>
      <c r="B340" s="58">
        <v>5269</v>
      </c>
      <c r="C340" s="70" t="s">
        <v>138</v>
      </c>
      <c r="D340" s="77">
        <v>41730</v>
      </c>
      <c r="E340" s="67">
        <v>10260312.1</v>
      </c>
      <c r="F340" s="69">
        <v>56.141300000000001</v>
      </c>
      <c r="G340" s="67">
        <v>23107.909520000001</v>
      </c>
      <c r="H340" s="68">
        <v>2.2200000000000001E-2</v>
      </c>
      <c r="I340" s="68">
        <v>2.1398914707813411E-3</v>
      </c>
      <c r="J340" s="68">
        <v>3.6886347855467303E-4</v>
      </c>
    </row>
    <row r="341" spans="1:10">
      <c r="A341" s="61" t="s">
        <v>2546</v>
      </c>
      <c r="B341" s="58">
        <v>7049</v>
      </c>
      <c r="C341" s="70" t="s">
        <v>138</v>
      </c>
      <c r="D341" s="77">
        <v>43922</v>
      </c>
      <c r="E341" s="67">
        <v>9001409.6699999999</v>
      </c>
      <c r="F341" s="69">
        <v>147.3708</v>
      </c>
      <c r="G341" s="67">
        <v>53215.67697</v>
      </c>
      <c r="H341" s="68">
        <v>1.61E-2</v>
      </c>
      <c r="I341" s="68">
        <v>4.9279997899160039E-3</v>
      </c>
      <c r="J341" s="68">
        <v>8.4946324131167036E-4</v>
      </c>
    </row>
    <row r="342" spans="1:10">
      <c r="A342" s="61" t="s">
        <v>2547</v>
      </c>
      <c r="B342" s="58">
        <v>608318</v>
      </c>
      <c r="C342" s="70" t="s">
        <v>136</v>
      </c>
      <c r="D342" s="77">
        <v>42555</v>
      </c>
      <c r="E342" s="67">
        <v>533894.91</v>
      </c>
      <c r="F342" s="69">
        <v>100</v>
      </c>
      <c r="G342" s="67">
        <v>1936.4368400000001</v>
      </c>
      <c r="H342" s="68">
        <v>3.7000000000000002E-3</v>
      </c>
      <c r="I342" s="68">
        <v>1.7932235168379576E-4</v>
      </c>
      <c r="J342" s="68">
        <v>3.0910664081733818E-5</v>
      </c>
    </row>
    <row r="343" spans="1:10">
      <c r="A343" s="61" t="s">
        <v>2548</v>
      </c>
      <c r="B343" s="58">
        <v>5227</v>
      </c>
      <c r="C343" s="70" t="s">
        <v>136</v>
      </c>
      <c r="D343" s="77">
        <v>40969</v>
      </c>
      <c r="E343" s="67">
        <v>2408104.17</v>
      </c>
      <c r="F343" s="69">
        <v>45.2986</v>
      </c>
      <c r="G343" s="67">
        <v>3956.4675000000002</v>
      </c>
      <c r="H343" s="68">
        <v>3.0000000000000001E-3</v>
      </c>
      <c r="I343" s="68">
        <v>3.6638584941428207E-4</v>
      </c>
      <c r="J343" s="68">
        <v>6.315570707836625E-5</v>
      </c>
    </row>
    <row r="344" spans="1:10">
      <c r="A344" s="61" t="s">
        <v>2549</v>
      </c>
      <c r="B344" s="58">
        <v>5275</v>
      </c>
      <c r="C344" s="70" t="s">
        <v>136</v>
      </c>
      <c r="D344" s="77">
        <v>42430</v>
      </c>
      <c r="E344" s="67">
        <v>14091270.949999999</v>
      </c>
      <c r="F344" s="69">
        <v>249.2764</v>
      </c>
      <c r="G344" s="67">
        <v>127402.77429999999</v>
      </c>
      <c r="H344" s="68">
        <v>6.1600000000000002E-2</v>
      </c>
      <c r="I344" s="68">
        <v>1.1798042996597738E-2</v>
      </c>
      <c r="J344" s="68">
        <v>2.0336859318728154E-3</v>
      </c>
    </row>
    <row r="345" spans="1:10">
      <c r="A345" s="61" t="s">
        <v>2550</v>
      </c>
      <c r="B345" s="58">
        <v>5333</v>
      </c>
      <c r="C345" s="70" t="s">
        <v>136</v>
      </c>
      <c r="D345" s="77">
        <v>43321</v>
      </c>
      <c r="E345" s="67">
        <v>14744377.109999999</v>
      </c>
      <c r="F345" s="69">
        <v>155.51730000000001</v>
      </c>
      <c r="G345" s="67">
        <v>83167.317389999997</v>
      </c>
      <c r="H345" s="68">
        <v>7.9299999999999995E-2</v>
      </c>
      <c r="I345" s="68">
        <v>7.7016500768532382E-3</v>
      </c>
      <c r="J345" s="68">
        <v>1.3275708028882725E-3</v>
      </c>
    </row>
    <row r="346" spans="1:10">
      <c r="A346" s="61" t="s">
        <v>2551</v>
      </c>
      <c r="B346" s="58">
        <v>8322</v>
      </c>
      <c r="C346" s="70" t="s">
        <v>136</v>
      </c>
      <c r="D346" s="77">
        <v>44197</v>
      </c>
      <c r="E346" s="67">
        <v>12983480.02</v>
      </c>
      <c r="F346" s="69">
        <v>97.112700000000004</v>
      </c>
      <c r="G346" s="67">
        <v>45731.421219999997</v>
      </c>
      <c r="H346" s="68">
        <v>5.8099999999999999E-2</v>
      </c>
      <c r="I346" s="68">
        <v>4.2349256271186405E-3</v>
      </c>
      <c r="J346" s="68">
        <v>7.2999468410841302E-4</v>
      </c>
    </row>
    <row r="347" spans="1:10">
      <c r="A347" s="61" t="s">
        <v>2552</v>
      </c>
      <c r="B347" s="58">
        <v>9273</v>
      </c>
      <c r="C347" s="70" t="s">
        <v>136</v>
      </c>
      <c r="D347" s="77">
        <v>44852</v>
      </c>
      <c r="E347" s="67">
        <v>877751.9</v>
      </c>
      <c r="F347" s="69">
        <v>79.889200000000002</v>
      </c>
      <c r="G347" s="67">
        <v>2543.3574700000004</v>
      </c>
      <c r="H347" s="68">
        <v>2.6200000000000001E-2</v>
      </c>
      <c r="I347" s="68">
        <v>2.3552580351288353E-4</v>
      </c>
      <c r="J347" s="68">
        <v>4.0598725851000846E-5</v>
      </c>
    </row>
    <row r="348" spans="1:10">
      <c r="A348" s="61" t="s">
        <v>2553</v>
      </c>
      <c r="B348" s="58">
        <v>5300</v>
      </c>
      <c r="C348" s="70" t="s">
        <v>136</v>
      </c>
      <c r="D348" s="77">
        <v>42871</v>
      </c>
      <c r="E348" s="67">
        <v>2356758.84</v>
      </c>
      <c r="F348" s="69">
        <v>120.0997</v>
      </c>
      <c r="G348" s="67">
        <v>10266.0795</v>
      </c>
      <c r="H348" s="68">
        <v>1.1999999999999999E-3</v>
      </c>
      <c r="I348" s="68">
        <v>9.5068296599480422E-4</v>
      </c>
      <c r="J348" s="68">
        <v>1.6387383688738015E-4</v>
      </c>
    </row>
    <row r="349" spans="1:10">
      <c r="A349" s="61" t="s">
        <v>2554</v>
      </c>
      <c r="B349" s="58">
        <v>7005</v>
      </c>
      <c r="C349" s="70" t="s">
        <v>136</v>
      </c>
      <c r="D349" s="77">
        <v>43621</v>
      </c>
      <c r="E349" s="67">
        <v>8718086.0899999999</v>
      </c>
      <c r="F349" s="69">
        <v>94.783000000000001</v>
      </c>
      <c r="G349" s="67">
        <v>29970.85686</v>
      </c>
      <c r="H349" s="68">
        <v>3.7000000000000002E-3</v>
      </c>
      <c r="I349" s="68">
        <v>2.7754298116501558E-3</v>
      </c>
      <c r="J349" s="68">
        <v>4.7841430688810253E-4</v>
      </c>
    </row>
    <row r="350" spans="1:10">
      <c r="A350" s="61" t="s">
        <v>2555</v>
      </c>
      <c r="B350" s="58">
        <v>5286</v>
      </c>
      <c r="C350" s="70" t="s">
        <v>136</v>
      </c>
      <c r="D350" s="77">
        <v>42705</v>
      </c>
      <c r="E350" s="67">
        <v>13665209.720000001</v>
      </c>
      <c r="F350" s="69">
        <v>94.793300000000002</v>
      </c>
      <c r="G350" s="67">
        <v>46983.081689999999</v>
      </c>
      <c r="H350" s="68">
        <v>6.1000000000000004E-3</v>
      </c>
      <c r="I350" s="68">
        <v>4.3508347517302367E-3</v>
      </c>
      <c r="J350" s="68">
        <v>7.4997450247034575E-4</v>
      </c>
    </row>
    <row r="351" spans="1:10">
      <c r="A351" s="61" t="s">
        <v>2556</v>
      </c>
      <c r="B351" s="58">
        <v>608320</v>
      </c>
      <c r="C351" s="70" t="s">
        <v>136</v>
      </c>
      <c r="D351" s="77">
        <v>42555</v>
      </c>
      <c r="E351" s="67">
        <v>980428.38</v>
      </c>
      <c r="F351" s="69">
        <v>100</v>
      </c>
      <c r="G351" s="67">
        <v>3556.0137400000003</v>
      </c>
      <c r="H351" s="68">
        <v>1.5E-3</v>
      </c>
      <c r="I351" s="68">
        <v>3.2930211474219314E-4</v>
      </c>
      <c r="J351" s="68">
        <v>5.6763403750968678E-5</v>
      </c>
    </row>
    <row r="352" spans="1:10">
      <c r="A352" s="61" t="s">
        <v>2557</v>
      </c>
      <c r="B352" s="58">
        <v>8273</v>
      </c>
      <c r="C352" s="70" t="s">
        <v>136</v>
      </c>
      <c r="D352" s="77">
        <v>43922</v>
      </c>
      <c r="E352" s="67">
        <v>30258474.66</v>
      </c>
      <c r="F352" s="69">
        <v>66.516999999999996</v>
      </c>
      <c r="G352" s="67">
        <v>73000.736319999996</v>
      </c>
      <c r="H352" s="68">
        <v>8.2000000000000007E-3</v>
      </c>
      <c r="I352" s="68">
        <v>6.7601810919642909E-3</v>
      </c>
      <c r="J352" s="68">
        <v>1.165285224643188E-3</v>
      </c>
    </row>
    <row r="353" spans="1:10">
      <c r="A353" s="61" t="s">
        <v>2558</v>
      </c>
      <c r="B353" s="58">
        <v>8321</v>
      </c>
      <c r="C353" s="70" t="s">
        <v>136</v>
      </c>
      <c r="D353" s="77">
        <v>44217</v>
      </c>
      <c r="E353" s="67">
        <v>14226265.640000001</v>
      </c>
      <c r="F353" s="69">
        <v>97.382300000000001</v>
      </c>
      <c r="G353" s="67">
        <v>50247.967200000006</v>
      </c>
      <c r="H353" s="68">
        <v>4.99E-2</v>
      </c>
      <c r="I353" s="68">
        <v>4.6531771444888615E-3</v>
      </c>
      <c r="J353" s="68">
        <v>8.0209072809685796E-4</v>
      </c>
    </row>
    <row r="354" spans="1:10">
      <c r="A354" s="61" t="s">
        <v>2559</v>
      </c>
      <c r="B354" s="58">
        <v>8509</v>
      </c>
      <c r="C354" s="70" t="s">
        <v>136</v>
      </c>
      <c r="D354" s="77">
        <v>44531</v>
      </c>
      <c r="E354" s="67">
        <v>19289180.870000001</v>
      </c>
      <c r="F354" s="69">
        <v>74.026899999999998</v>
      </c>
      <c r="G354" s="67">
        <v>51790.595399999998</v>
      </c>
      <c r="H354" s="68">
        <v>6.6E-3</v>
      </c>
      <c r="I354" s="68">
        <v>4.7960311280960625E-3</v>
      </c>
      <c r="J354" s="68">
        <v>8.2671516257787597E-4</v>
      </c>
    </row>
    <row r="355" spans="1:10">
      <c r="A355" s="61" t="s">
        <v>2560</v>
      </c>
      <c r="B355" s="58">
        <v>9409</v>
      </c>
      <c r="C355" s="70" t="s">
        <v>136</v>
      </c>
      <c r="D355" s="77">
        <v>44931</v>
      </c>
      <c r="E355" s="67">
        <v>3961326.42</v>
      </c>
      <c r="F355" s="69">
        <v>89.941900000000004</v>
      </c>
      <c r="G355" s="67">
        <v>12922.610189999999</v>
      </c>
      <c r="H355" s="68">
        <v>1.38E-2</v>
      </c>
      <c r="I355" s="68">
        <v>1.1966890947828603E-3</v>
      </c>
      <c r="J355" s="68">
        <v>2.0627910727120867E-4</v>
      </c>
    </row>
    <row r="356" spans="1:10">
      <c r="A356" s="61" t="s">
        <v>2561</v>
      </c>
      <c r="B356" s="58">
        <v>608321</v>
      </c>
      <c r="C356" s="70" t="s">
        <v>136</v>
      </c>
      <c r="D356" s="77">
        <v>42555</v>
      </c>
      <c r="E356" s="67">
        <v>979375.68</v>
      </c>
      <c r="F356" s="69">
        <v>100</v>
      </c>
      <c r="G356" s="67">
        <v>3552.1956</v>
      </c>
      <c r="H356" s="68">
        <v>1.6000000000000001E-3</v>
      </c>
      <c r="I356" s="68">
        <v>3.2894853861220277E-4</v>
      </c>
      <c r="J356" s="68">
        <v>5.6702456117398022E-5</v>
      </c>
    </row>
    <row r="357" spans="1:10">
      <c r="A357" s="61" t="s">
        <v>2562</v>
      </c>
      <c r="B357" s="58">
        <v>6658</v>
      </c>
      <c r="C357" s="70" t="s">
        <v>136</v>
      </c>
      <c r="D357" s="77">
        <v>43356</v>
      </c>
      <c r="E357" s="67">
        <v>24673837.582309999</v>
      </c>
      <c r="F357" s="69">
        <v>51.2164</v>
      </c>
      <c r="G357" s="67">
        <v>45834.585239964996</v>
      </c>
      <c r="H357" s="68">
        <v>2.1899999999999999E-2</v>
      </c>
      <c r="I357" s="68">
        <v>4.2444790575673604E-3</v>
      </c>
      <c r="J357" s="68">
        <v>7.3164145528141933E-4</v>
      </c>
    </row>
    <row r="358" spans="1:10">
      <c r="A358" s="61" t="s">
        <v>2563</v>
      </c>
      <c r="B358" s="58">
        <v>79691</v>
      </c>
      <c r="C358" s="70" t="s">
        <v>136</v>
      </c>
      <c r="D358" s="77">
        <v>43466</v>
      </c>
      <c r="E358" s="67">
        <v>5765213.46</v>
      </c>
      <c r="F358" s="69">
        <v>100</v>
      </c>
      <c r="G358" s="67">
        <v>20910.429210000002</v>
      </c>
      <c r="H358" s="68">
        <v>1.38E-2</v>
      </c>
      <c r="I358" s="68">
        <v>1.9363953748446222E-3</v>
      </c>
      <c r="J358" s="68">
        <v>3.3378586885136137E-4</v>
      </c>
    </row>
    <row r="359" spans="1:10">
      <c r="A359" s="139" t="s">
        <v>3885</v>
      </c>
      <c r="B359" s="140" t="s">
        <v>3885</v>
      </c>
      <c r="C359" s="140" t="s">
        <v>3885</v>
      </c>
      <c r="D359" s="140" t="s">
        <v>3885</v>
      </c>
      <c r="E359" s="140" t="s">
        <v>3885</v>
      </c>
      <c r="F359" s="140" t="s">
        <v>3885</v>
      </c>
      <c r="G359" s="140" t="s">
        <v>3885</v>
      </c>
      <c r="H359" s="140" t="s">
        <v>3885</v>
      </c>
      <c r="I359" s="140" t="s">
        <v>3885</v>
      </c>
      <c r="J359" s="140" t="s">
        <v>3885</v>
      </c>
    </row>
    <row r="360" spans="1:10">
      <c r="A360" s="139" t="s">
        <v>3885</v>
      </c>
      <c r="B360" s="140" t="s">
        <v>3885</v>
      </c>
      <c r="C360" s="140" t="s">
        <v>3885</v>
      </c>
      <c r="D360" s="140" t="s">
        <v>3885</v>
      </c>
      <c r="E360" s="140" t="s">
        <v>3885</v>
      </c>
      <c r="F360" s="140" t="s">
        <v>3885</v>
      </c>
      <c r="G360" s="140" t="s">
        <v>3885</v>
      </c>
      <c r="H360" s="140" t="s">
        <v>3885</v>
      </c>
      <c r="I360" s="140" t="s">
        <v>3885</v>
      </c>
      <c r="J360" s="140" t="s">
        <v>3885</v>
      </c>
    </row>
    <row r="361" spans="1:10">
      <c r="A361" s="139" t="s">
        <v>3885</v>
      </c>
      <c r="B361" s="140" t="s">
        <v>3885</v>
      </c>
      <c r="C361" s="140" t="s">
        <v>3885</v>
      </c>
      <c r="D361" s="140" t="s">
        <v>3885</v>
      </c>
      <c r="E361" s="140" t="s">
        <v>3885</v>
      </c>
      <c r="F361" s="140" t="s">
        <v>3885</v>
      </c>
      <c r="G361" s="140" t="s">
        <v>3885</v>
      </c>
      <c r="H361" s="140" t="s">
        <v>3885</v>
      </c>
      <c r="I361" s="140" t="s">
        <v>3885</v>
      </c>
      <c r="J361" s="140" t="s">
        <v>3885</v>
      </c>
    </row>
    <row r="362" spans="1:10">
      <c r="A362" s="101" t="s">
        <v>117</v>
      </c>
      <c r="B362" s="140" t="s">
        <v>3885</v>
      </c>
      <c r="C362" s="140" t="s">
        <v>3885</v>
      </c>
      <c r="D362" s="140" t="s">
        <v>3885</v>
      </c>
      <c r="E362" s="140" t="s">
        <v>3885</v>
      </c>
      <c r="F362" s="140" t="s">
        <v>3885</v>
      </c>
      <c r="G362" s="140" t="s">
        <v>3885</v>
      </c>
      <c r="H362" s="140" t="s">
        <v>3885</v>
      </c>
      <c r="I362" s="140" t="s">
        <v>3885</v>
      </c>
      <c r="J362" s="140" t="s">
        <v>3885</v>
      </c>
    </row>
    <row r="363" spans="1:10">
      <c r="A363" s="101" t="s">
        <v>200</v>
      </c>
      <c r="B363" s="140" t="s">
        <v>3885</v>
      </c>
      <c r="C363" s="140" t="s">
        <v>3885</v>
      </c>
      <c r="D363" s="140" t="s">
        <v>3885</v>
      </c>
      <c r="E363" s="140" t="s">
        <v>3885</v>
      </c>
      <c r="F363" s="140" t="s">
        <v>3885</v>
      </c>
      <c r="G363" s="140" t="s">
        <v>3885</v>
      </c>
      <c r="H363" s="140" t="s">
        <v>3885</v>
      </c>
      <c r="I363" s="140" t="s">
        <v>3885</v>
      </c>
      <c r="J363" s="140" t="s">
        <v>3885</v>
      </c>
    </row>
    <row r="364" spans="1:10">
      <c r="A364" s="101" t="s">
        <v>208</v>
      </c>
      <c r="B364" s="140" t="s">
        <v>3885</v>
      </c>
      <c r="C364" s="140" t="s">
        <v>3885</v>
      </c>
      <c r="D364" s="140" t="s">
        <v>3885</v>
      </c>
      <c r="E364" s="140" t="s">
        <v>3885</v>
      </c>
      <c r="F364" s="140" t="s">
        <v>3885</v>
      </c>
      <c r="G364" s="140" t="s">
        <v>3885</v>
      </c>
      <c r="H364" s="140" t="s">
        <v>3885</v>
      </c>
      <c r="I364" s="140" t="s">
        <v>3885</v>
      </c>
      <c r="J364" s="140" t="s">
        <v>3885</v>
      </c>
    </row>
    <row r="365" spans="1:10" hidden="1">
      <c r="B365" s="1"/>
    </row>
    <row r="366" spans="1:10" hidden="1">
      <c r="B366" s="1"/>
    </row>
    <row r="367" spans="1:10" hidden="1">
      <c r="A367" s="1"/>
      <c r="B367" s="1"/>
    </row>
    <row r="368" spans="1:10" hidden="1">
      <c r="A368" s="1"/>
      <c r="B368" s="1"/>
    </row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7109375" style="2" bestFit="1" customWidth="1"/>
    <col min="2" max="2" width="48.42578125" style="2" bestFit="1" customWidth="1"/>
    <col min="3" max="3" width="14.42578125" style="2" bestFit="1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150</v>
      </c>
      <c r="B1" s="36" t="s" vm="1">
        <v>225</v>
      </c>
    </row>
    <row r="2" spans="1:11">
      <c r="A2" s="36" t="s">
        <v>149</v>
      </c>
      <c r="B2" s="36" t="s">
        <v>226</v>
      </c>
    </row>
    <row r="3" spans="1:11">
      <c r="A3" s="36" t="s">
        <v>151</v>
      </c>
      <c r="B3" s="36" t="s">
        <v>227</v>
      </c>
    </row>
    <row r="4" spans="1:11">
      <c r="A4" s="36" t="s">
        <v>152</v>
      </c>
      <c r="B4" s="36">
        <v>2102</v>
      </c>
    </row>
    <row r="5" spans="1:11" ht="18.75">
      <c r="A5" s="166" t="s">
        <v>104</v>
      </c>
      <c r="B5" s="167"/>
      <c r="C5" s="167"/>
      <c r="D5" s="167"/>
      <c r="E5" s="167"/>
      <c r="F5" s="167"/>
      <c r="G5" s="167"/>
      <c r="H5" s="167"/>
      <c r="I5" s="167"/>
      <c r="J5" s="167"/>
      <c r="K5" s="168"/>
    </row>
    <row r="6" spans="1:11" s="3" customFormat="1">
      <c r="A6" s="37" t="s">
        <v>121</v>
      </c>
      <c r="B6" s="38" t="s">
        <v>48</v>
      </c>
      <c r="C6" s="38" t="s">
        <v>70</v>
      </c>
      <c r="D6" s="38" t="s">
        <v>108</v>
      </c>
      <c r="E6" s="38" t="s">
        <v>109</v>
      </c>
      <c r="F6" s="38" t="s">
        <v>202</v>
      </c>
      <c r="G6" s="38" t="s">
        <v>201</v>
      </c>
      <c r="H6" s="38" t="s">
        <v>116</v>
      </c>
      <c r="I6" s="38" t="s">
        <v>63</v>
      </c>
      <c r="J6" s="38" t="s">
        <v>153</v>
      </c>
      <c r="K6" s="40" t="s">
        <v>155</v>
      </c>
    </row>
    <row r="7" spans="1:11" s="3" customFormat="1">
      <c r="A7" s="130" t="s">
        <v>3885</v>
      </c>
      <c r="B7" s="131" t="s">
        <v>3885</v>
      </c>
      <c r="C7" s="131" t="s">
        <v>3885</v>
      </c>
      <c r="D7" s="131" t="s">
        <v>3885</v>
      </c>
      <c r="E7" s="12" t="s">
        <v>21</v>
      </c>
      <c r="F7" s="12" t="s">
        <v>209</v>
      </c>
      <c r="G7" s="131" t="s">
        <v>3885</v>
      </c>
      <c r="H7" s="12" t="s">
        <v>205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32" t="s">
        <v>3885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90" t="s">
        <v>52</v>
      </c>
      <c r="B9" s="155" t="s">
        <v>3885</v>
      </c>
      <c r="C9" s="155" t="s">
        <v>3885</v>
      </c>
      <c r="D9" s="155" t="s">
        <v>3885</v>
      </c>
      <c r="E9" s="155" t="s">
        <v>3885</v>
      </c>
      <c r="F9" s="155" t="s">
        <v>3885</v>
      </c>
      <c r="G9" s="155" t="s">
        <v>3885</v>
      </c>
      <c r="H9" s="91">
        <v>2612.9005999999999</v>
      </c>
      <c r="I9" s="155" t="s">
        <v>3885</v>
      </c>
      <c r="J9" s="92">
        <f>IFERROR(H9/$H$9,0)</f>
        <v>1</v>
      </c>
      <c r="K9" s="92">
        <f>H9/'סכום נכסי הקרן'!$C$41</f>
        <v>4.1696366588622131E-5</v>
      </c>
    </row>
    <row r="10" spans="1:11" s="72" customFormat="1">
      <c r="A10" s="89" t="s">
        <v>2564</v>
      </c>
      <c r="B10" s="155" t="s">
        <v>3885</v>
      </c>
      <c r="C10" s="155" t="s">
        <v>3885</v>
      </c>
      <c r="D10" s="155" t="s">
        <v>3885</v>
      </c>
      <c r="E10" s="155" t="s">
        <v>3885</v>
      </c>
      <c r="F10" s="155" t="s">
        <v>3885</v>
      </c>
      <c r="G10" s="155" t="s">
        <v>3885</v>
      </c>
      <c r="H10" s="91">
        <f>SUM(H11:H12)</f>
        <v>0</v>
      </c>
      <c r="I10" s="155" t="s">
        <v>3885</v>
      </c>
      <c r="J10" s="92">
        <f>IFERROR(H10/$H$9,0)</f>
        <v>0</v>
      </c>
      <c r="K10" s="92">
        <f>H10/'סכום נכסי הקרן'!$C$41</f>
        <v>0</v>
      </c>
    </row>
    <row r="11" spans="1:11">
      <c r="A11" s="57" t="s">
        <v>2565</v>
      </c>
      <c r="B11" s="58">
        <v>8944</v>
      </c>
      <c r="C11" s="70" t="s">
        <v>577</v>
      </c>
      <c r="D11" s="70" t="s">
        <v>137</v>
      </c>
      <c r="E11" s="77">
        <v>44607</v>
      </c>
      <c r="F11" s="67">
        <v>386297.33795000002</v>
      </c>
      <c r="G11" s="69">
        <v>0</v>
      </c>
      <c r="H11" s="110">
        <v>0</v>
      </c>
      <c r="I11" s="68">
        <v>2.3190818833233469E-3</v>
      </c>
      <c r="J11" s="109">
        <v>0</v>
      </c>
      <c r="K11" s="111">
        <v>0</v>
      </c>
    </row>
    <row r="12" spans="1:11">
      <c r="A12" s="57" t="s">
        <v>2566</v>
      </c>
      <c r="B12" s="58">
        <v>8731</v>
      </c>
      <c r="C12" s="70" t="s">
        <v>160</v>
      </c>
      <c r="D12" s="70" t="s">
        <v>137</v>
      </c>
      <c r="E12" s="77">
        <v>44537</v>
      </c>
      <c r="F12" s="67">
        <v>82243.949370000002</v>
      </c>
      <c r="G12" s="69">
        <v>0</v>
      </c>
      <c r="H12" s="110">
        <v>0</v>
      </c>
      <c r="I12" s="68">
        <v>1.2569096815299084E-2</v>
      </c>
      <c r="J12" s="109">
        <v>0</v>
      </c>
      <c r="K12" s="111">
        <v>0</v>
      </c>
    </row>
    <row r="13" spans="1:11" s="72" customFormat="1">
      <c r="A13" s="89" t="s">
        <v>195</v>
      </c>
      <c r="B13" s="155" t="s">
        <v>3885</v>
      </c>
      <c r="C13" s="155" t="s">
        <v>3885</v>
      </c>
      <c r="D13" s="155" t="s">
        <v>3885</v>
      </c>
      <c r="E13" s="155" t="s">
        <v>3885</v>
      </c>
      <c r="F13" s="155" t="s">
        <v>3885</v>
      </c>
      <c r="G13" s="155" t="s">
        <v>3885</v>
      </c>
      <c r="H13" s="91">
        <v>2612.9005999999999</v>
      </c>
      <c r="I13" s="155" t="s">
        <v>3885</v>
      </c>
      <c r="J13" s="92">
        <f t="shared" ref="J13:J16" si="0">IFERROR(H13/$H$9,0)</f>
        <v>1</v>
      </c>
      <c r="K13" s="92">
        <f>H13/'סכום נכסי הקרן'!$C$41</f>
        <v>4.1696366588622131E-5</v>
      </c>
    </row>
    <row r="14" spans="1:11">
      <c r="A14" s="57" t="s">
        <v>2567</v>
      </c>
      <c r="B14" s="58" t="s">
        <v>2568</v>
      </c>
      <c r="C14" s="70" t="s">
        <v>837</v>
      </c>
      <c r="D14" s="70" t="s">
        <v>136</v>
      </c>
      <c r="E14" s="77">
        <v>43375</v>
      </c>
      <c r="F14" s="67">
        <v>250</v>
      </c>
      <c r="G14" s="69">
        <v>0</v>
      </c>
      <c r="H14" s="110">
        <v>0</v>
      </c>
      <c r="I14" s="68">
        <v>0</v>
      </c>
      <c r="J14" s="109">
        <v>0</v>
      </c>
      <c r="K14" s="111">
        <v>0</v>
      </c>
    </row>
    <row r="15" spans="1:11">
      <c r="A15" s="57" t="s">
        <v>2569</v>
      </c>
      <c r="B15" s="58">
        <v>9122</v>
      </c>
      <c r="C15" s="70" t="s">
        <v>1278</v>
      </c>
      <c r="D15" s="70" t="s">
        <v>136</v>
      </c>
      <c r="E15" s="77">
        <v>44742</v>
      </c>
      <c r="F15" s="67">
        <v>55240.82</v>
      </c>
      <c r="G15" s="69">
        <v>1E-4</v>
      </c>
      <c r="H15" s="67">
        <v>2.2000000000000001E-4</v>
      </c>
      <c r="I15" s="68">
        <v>6.6408371908483121E-3</v>
      </c>
      <c r="J15" s="68">
        <f t="shared" si="0"/>
        <v>8.4197615477603713E-8</v>
      </c>
      <c r="K15" s="68">
        <f>H15/'סכום נכסי הקרן'!$C$41</f>
        <v>3.510734640842009E-12</v>
      </c>
    </row>
    <row r="16" spans="1:11">
      <c r="A16" s="57" t="s">
        <v>2570</v>
      </c>
      <c r="B16" s="58">
        <v>9919</v>
      </c>
      <c r="C16" s="70" t="s">
        <v>837</v>
      </c>
      <c r="D16" s="70" t="s">
        <v>136</v>
      </c>
      <c r="E16" s="77">
        <v>45291</v>
      </c>
      <c r="F16" s="67">
        <v>18395.64</v>
      </c>
      <c r="G16" s="69">
        <v>3916.1597000000002</v>
      </c>
      <c r="H16" s="67">
        <v>2612.90038</v>
      </c>
      <c r="I16" s="68">
        <v>0</v>
      </c>
      <c r="J16" s="68">
        <f t="shared" si="0"/>
        <v>0.99999991580238456</v>
      </c>
      <c r="K16" s="68">
        <f>H16/'סכום נכסי הקרן'!$C$41</f>
        <v>4.1696363077887493E-5</v>
      </c>
    </row>
    <row r="17" spans="1:11" hidden="1">
      <c r="A17" s="58"/>
      <c r="B17" s="58"/>
      <c r="C17" s="58"/>
      <c r="D17" s="58"/>
      <c r="E17" s="58"/>
      <c r="F17" s="67"/>
      <c r="G17" s="69"/>
      <c r="H17" s="58"/>
      <c r="I17" s="58"/>
      <c r="J17" s="68"/>
      <c r="K17" s="58"/>
    </row>
    <row r="18" spans="1:11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idden="1">
      <c r="A20" s="100"/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hidden="1">
      <c r="A21" s="100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idden="1">
      <c r="A22" s="100"/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1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1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spans="1:11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spans="1:11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11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1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</row>
    <row r="59" spans="1:11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0" spans="1:11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spans="1:11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spans="1:11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</row>
    <row r="64" spans="1:11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</row>
    <row r="65" spans="1:11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</row>
    <row r="66" spans="1:11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</row>
    <row r="68" spans="1:11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</row>
    <row r="69" spans="1:11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</row>
    <row r="70" spans="1:11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</row>
    <row r="71" spans="1:11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</row>
    <row r="72" spans="1:11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</row>
    <row r="73" spans="1:11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</row>
    <row r="74" spans="1:11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</row>
    <row r="75" spans="1:11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</row>
    <row r="76" spans="1:11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</row>
    <row r="77" spans="1:11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</row>
    <row r="78" spans="1:11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</row>
    <row r="79" spans="1:11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</row>
    <row r="80" spans="1:11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</row>
    <row r="81" spans="1:11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</row>
    <row r="82" spans="1:11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</row>
    <row r="83" spans="1:11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</row>
    <row r="84" spans="1:11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</row>
    <row r="85" spans="1:11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</row>
    <row r="86" spans="1:11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</row>
    <row r="87" spans="1:11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</row>
    <row r="88" spans="1:11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</row>
    <row r="89" spans="1:11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</row>
    <row r="90" spans="1:11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</row>
    <row r="91" spans="1:11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</row>
    <row r="92" spans="1:11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</row>
    <row r="93" spans="1:11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</row>
    <row r="94" spans="1:11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</row>
    <row r="95" spans="1:11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  <row r="107" spans="1:11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</row>
    <row r="108" spans="1:11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</row>
    <row r="109" spans="1:11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</row>
    <row r="110" spans="1:11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</row>
    <row r="111" spans="1:11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</row>
    <row r="112" spans="1:11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</row>
    <row r="113" spans="1:11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</row>
    <row r="114" spans="1:11" hidden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</row>
    <row r="115" spans="1:11" hidden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</row>
    <row r="116" spans="1:11" hidden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6:C36 C1:C14 D1:XFD36 B5:B1048576 A1:A1048576 C37:AY1048576 BA37:XFD1048576 AZ37:AZ9999 AZ10001:AZ1048576" xr:uid="{00000000-0002-0000-11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48.42578125" style="2" bestFit="1" customWidth="1"/>
    <col min="3" max="3" width="11.85546875" style="2" customWidth="1"/>
    <col min="4" max="4" width="12" style="1" bestFit="1" customWidth="1"/>
    <col min="5" max="5" width="15.140625" style="1" customWidth="1"/>
    <col min="6" max="6" width="15" style="1" bestFit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150</v>
      </c>
      <c r="B1" s="36" t="s" vm="1">
        <v>225</v>
      </c>
    </row>
    <row r="2" spans="1:11">
      <c r="A2" s="36" t="s">
        <v>149</v>
      </c>
      <c r="B2" s="36" t="s">
        <v>226</v>
      </c>
    </row>
    <row r="3" spans="1:11">
      <c r="A3" s="36" t="s">
        <v>151</v>
      </c>
      <c r="B3" s="36" t="s">
        <v>227</v>
      </c>
    </row>
    <row r="4" spans="1:11">
      <c r="A4" s="36" t="s">
        <v>152</v>
      </c>
      <c r="B4" s="36">
        <v>2102</v>
      </c>
    </row>
    <row r="5" spans="1:11" ht="18.75">
      <c r="A5" s="166" t="s">
        <v>105</v>
      </c>
      <c r="B5" s="167"/>
      <c r="C5" s="167"/>
      <c r="D5" s="167"/>
      <c r="E5" s="167"/>
      <c r="F5" s="167"/>
      <c r="G5" s="167"/>
      <c r="H5" s="167"/>
      <c r="I5" s="167"/>
      <c r="J5" s="167"/>
      <c r="K5" s="168"/>
    </row>
    <row r="6" spans="1:11" s="3" customFormat="1">
      <c r="A6" s="37" t="s">
        <v>121</v>
      </c>
      <c r="B6" s="38" t="s">
        <v>48</v>
      </c>
      <c r="C6" s="38" t="s">
        <v>70</v>
      </c>
      <c r="D6" s="38" t="s">
        <v>108</v>
      </c>
      <c r="E6" s="38" t="s">
        <v>109</v>
      </c>
      <c r="F6" s="38" t="s">
        <v>202</v>
      </c>
      <c r="G6" s="38" t="s">
        <v>201</v>
      </c>
      <c r="H6" s="38" t="s">
        <v>116</v>
      </c>
      <c r="I6" s="38" t="s">
        <v>63</v>
      </c>
      <c r="J6" s="38" t="s">
        <v>153</v>
      </c>
      <c r="K6" s="40" t="s">
        <v>155</v>
      </c>
    </row>
    <row r="7" spans="1:11" s="3" customFormat="1">
      <c r="A7" s="130" t="s">
        <v>3885</v>
      </c>
      <c r="B7" s="131" t="s">
        <v>3885</v>
      </c>
      <c r="C7" s="131" t="s">
        <v>3885</v>
      </c>
      <c r="D7" s="131" t="s">
        <v>3885</v>
      </c>
      <c r="E7" s="12" t="s">
        <v>21</v>
      </c>
      <c r="F7" s="12" t="s">
        <v>209</v>
      </c>
      <c r="G7" s="131" t="s">
        <v>3885</v>
      </c>
      <c r="H7" s="12" t="s">
        <v>205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32" t="s">
        <v>3885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90" t="s">
        <v>54</v>
      </c>
      <c r="B9" s="155" t="s">
        <v>3885</v>
      </c>
      <c r="C9" s="155" t="s">
        <v>3885</v>
      </c>
      <c r="D9" s="155" t="s">
        <v>3885</v>
      </c>
      <c r="E9" s="155" t="s">
        <v>3885</v>
      </c>
      <c r="F9" s="155" t="s">
        <v>3885</v>
      </c>
      <c r="G9" s="155" t="s">
        <v>3885</v>
      </c>
      <c r="H9" s="91">
        <v>249.75922269899999</v>
      </c>
      <c r="I9" s="155" t="s">
        <v>3885</v>
      </c>
      <c r="J9" s="92">
        <f>IFERROR(H9/$H$9,0)</f>
        <v>1</v>
      </c>
      <c r="K9" s="92">
        <f>H9/'סכום נכסי הקרן'!$C$41</f>
        <v>3.9856288863597861E-6</v>
      </c>
    </row>
    <row r="10" spans="1:11" s="72" customFormat="1">
      <c r="A10" s="89" t="s">
        <v>197</v>
      </c>
      <c r="B10" s="155" t="s">
        <v>3885</v>
      </c>
      <c r="C10" s="155" t="s">
        <v>3885</v>
      </c>
      <c r="D10" s="155" t="s">
        <v>3885</v>
      </c>
      <c r="E10" s="155" t="s">
        <v>3885</v>
      </c>
      <c r="F10" s="155" t="s">
        <v>3885</v>
      </c>
      <c r="G10" s="155" t="s">
        <v>3885</v>
      </c>
      <c r="H10" s="91">
        <v>249.75922269899999</v>
      </c>
      <c r="I10" s="155" t="s">
        <v>3885</v>
      </c>
      <c r="J10" s="92">
        <f t="shared" ref="J10:J13" si="0">IFERROR(H10/$H$9,0)</f>
        <v>1</v>
      </c>
      <c r="K10" s="92">
        <f>H10/'סכום נכסי הקרן'!$C$41</f>
        <v>3.9856288863597861E-6</v>
      </c>
    </row>
    <row r="11" spans="1:11" s="72" customFormat="1">
      <c r="A11" s="93" t="s">
        <v>2571</v>
      </c>
      <c r="B11" s="155" t="s">
        <v>3885</v>
      </c>
      <c r="C11" s="155" t="s">
        <v>3885</v>
      </c>
      <c r="D11" s="155" t="s">
        <v>3885</v>
      </c>
      <c r="E11" s="155" t="s">
        <v>3885</v>
      </c>
      <c r="F11" s="155" t="s">
        <v>3885</v>
      </c>
      <c r="G11" s="155" t="s">
        <v>3885</v>
      </c>
      <c r="H11" s="91">
        <v>249.75922269899999</v>
      </c>
      <c r="I11" s="155" t="s">
        <v>3885</v>
      </c>
      <c r="J11" s="92">
        <f t="shared" si="0"/>
        <v>1</v>
      </c>
      <c r="K11" s="92">
        <f>H11/'סכום נכסי הקרן'!$C$41</f>
        <v>3.9856288863597861E-6</v>
      </c>
    </row>
    <row r="12" spans="1:11">
      <c r="A12" s="61" t="s">
        <v>2572</v>
      </c>
      <c r="B12" s="58" t="s">
        <v>2573</v>
      </c>
      <c r="C12" s="70" t="s">
        <v>1797</v>
      </c>
      <c r="D12" s="70" t="s">
        <v>136</v>
      </c>
      <c r="E12" s="77">
        <v>45274</v>
      </c>
      <c r="F12" s="67">
        <v>-56506611.470399998</v>
      </c>
      <c r="G12" s="69">
        <v>1.1483000000000001</v>
      </c>
      <c r="H12" s="67">
        <v>-648.86541951499999</v>
      </c>
      <c r="I12" s="135" t="s">
        <v>3885</v>
      </c>
      <c r="J12" s="68">
        <f t="shared" si="0"/>
        <v>-2.5979638009083135</v>
      </c>
      <c r="K12" s="68">
        <f>H12/'סכום נכסי הקרן'!$C$41</f>
        <v>-1.0354519570617239E-5</v>
      </c>
    </row>
    <row r="13" spans="1:11">
      <c r="A13" s="61" t="s">
        <v>2574</v>
      </c>
      <c r="B13" s="58" t="s">
        <v>2575</v>
      </c>
      <c r="C13" s="70" t="s">
        <v>1797</v>
      </c>
      <c r="D13" s="70" t="s">
        <v>136</v>
      </c>
      <c r="E13" s="77">
        <v>45274</v>
      </c>
      <c r="F13" s="67">
        <v>56506611.470399998</v>
      </c>
      <c r="G13" s="69">
        <v>1.5903</v>
      </c>
      <c r="H13" s="67">
        <v>898.62464221399989</v>
      </c>
      <c r="I13" s="135" t="s">
        <v>3885</v>
      </c>
      <c r="J13" s="68">
        <f t="shared" si="0"/>
        <v>3.5979638009083135</v>
      </c>
      <c r="K13" s="68">
        <f>H13/'סכום נכסי הקרן'!$C$41</f>
        <v>1.4340148456977024E-5</v>
      </c>
    </row>
    <row r="14" spans="1:11" s="6" customFormat="1">
      <c r="A14" s="137" t="s">
        <v>3885</v>
      </c>
      <c r="B14" s="135" t="s">
        <v>3885</v>
      </c>
      <c r="C14" s="135" t="s">
        <v>3885</v>
      </c>
      <c r="D14" s="135" t="s">
        <v>3885</v>
      </c>
      <c r="E14" s="135" t="s">
        <v>3885</v>
      </c>
      <c r="F14" s="135" t="s">
        <v>3885</v>
      </c>
      <c r="G14" s="135" t="s">
        <v>3885</v>
      </c>
      <c r="H14" s="135" t="s">
        <v>3885</v>
      </c>
      <c r="I14" s="135" t="s">
        <v>3885</v>
      </c>
      <c r="J14" s="135" t="s">
        <v>3885</v>
      </c>
      <c r="K14" s="135" t="s">
        <v>3885</v>
      </c>
    </row>
    <row r="15" spans="1:11" s="6" customFormat="1">
      <c r="A15" s="135" t="s">
        <v>3885</v>
      </c>
      <c r="B15" s="135" t="s">
        <v>3885</v>
      </c>
      <c r="C15" s="135" t="s">
        <v>3885</v>
      </c>
      <c r="D15" s="135" t="s">
        <v>3885</v>
      </c>
      <c r="E15" s="135" t="s">
        <v>3885</v>
      </c>
      <c r="F15" s="135" t="s">
        <v>3885</v>
      </c>
      <c r="G15" s="135" t="s">
        <v>3885</v>
      </c>
      <c r="H15" s="135" t="s">
        <v>3885</v>
      </c>
      <c r="I15" s="135" t="s">
        <v>3885</v>
      </c>
      <c r="J15" s="135" t="s">
        <v>3885</v>
      </c>
      <c r="K15" s="135" t="s">
        <v>3885</v>
      </c>
    </row>
    <row r="16" spans="1:11" s="6" customFormat="1">
      <c r="A16" s="135" t="s">
        <v>3885</v>
      </c>
      <c r="B16" s="135" t="s">
        <v>3885</v>
      </c>
      <c r="C16" s="135" t="s">
        <v>3885</v>
      </c>
      <c r="D16" s="135" t="s">
        <v>3885</v>
      </c>
      <c r="E16" s="135" t="s">
        <v>3885</v>
      </c>
      <c r="F16" s="135" t="s">
        <v>3885</v>
      </c>
      <c r="G16" s="135" t="s">
        <v>3885</v>
      </c>
      <c r="H16" s="135" t="s">
        <v>3885</v>
      </c>
      <c r="I16" s="135" t="s">
        <v>3885</v>
      </c>
      <c r="J16" s="135" t="s">
        <v>3885</v>
      </c>
      <c r="K16" s="135" t="s">
        <v>3885</v>
      </c>
    </row>
    <row r="17" spans="1:11">
      <c r="A17" s="101" t="s">
        <v>217</v>
      </c>
      <c r="B17" s="135" t="s">
        <v>3885</v>
      </c>
      <c r="C17" s="135" t="s">
        <v>3885</v>
      </c>
      <c r="D17" s="135" t="s">
        <v>3885</v>
      </c>
      <c r="E17" s="135" t="s">
        <v>3885</v>
      </c>
      <c r="F17" s="135" t="s">
        <v>3885</v>
      </c>
      <c r="G17" s="135" t="s">
        <v>3885</v>
      </c>
      <c r="H17" s="135" t="s">
        <v>3885</v>
      </c>
      <c r="I17" s="135" t="s">
        <v>3885</v>
      </c>
      <c r="J17" s="135" t="s">
        <v>3885</v>
      </c>
      <c r="K17" s="135" t="s">
        <v>3885</v>
      </c>
    </row>
    <row r="18" spans="1:11">
      <c r="A18" s="101" t="s">
        <v>117</v>
      </c>
      <c r="B18" s="135" t="s">
        <v>3885</v>
      </c>
      <c r="C18" s="135" t="s">
        <v>3885</v>
      </c>
      <c r="D18" s="135" t="s">
        <v>3885</v>
      </c>
      <c r="E18" s="135" t="s">
        <v>3885</v>
      </c>
      <c r="F18" s="135" t="s">
        <v>3885</v>
      </c>
      <c r="G18" s="135" t="s">
        <v>3885</v>
      </c>
      <c r="H18" s="135" t="s">
        <v>3885</v>
      </c>
      <c r="I18" s="135" t="s">
        <v>3885</v>
      </c>
      <c r="J18" s="135" t="s">
        <v>3885</v>
      </c>
      <c r="K18" s="135" t="s">
        <v>3885</v>
      </c>
    </row>
    <row r="19" spans="1:11">
      <c r="A19" s="101" t="s">
        <v>200</v>
      </c>
      <c r="B19" s="135" t="s">
        <v>3885</v>
      </c>
      <c r="C19" s="135" t="s">
        <v>3885</v>
      </c>
      <c r="D19" s="135" t="s">
        <v>3885</v>
      </c>
      <c r="E19" s="135" t="s">
        <v>3885</v>
      </c>
      <c r="F19" s="135" t="s">
        <v>3885</v>
      </c>
      <c r="G19" s="135" t="s">
        <v>3885</v>
      </c>
      <c r="H19" s="135" t="s">
        <v>3885</v>
      </c>
      <c r="I19" s="135" t="s">
        <v>3885</v>
      </c>
      <c r="J19" s="135" t="s">
        <v>3885</v>
      </c>
      <c r="K19" s="135" t="s">
        <v>3885</v>
      </c>
    </row>
    <row r="20" spans="1:11">
      <c r="A20" s="101" t="s">
        <v>208</v>
      </c>
      <c r="B20" s="135" t="s">
        <v>3885</v>
      </c>
      <c r="C20" s="135" t="s">
        <v>3885</v>
      </c>
      <c r="D20" s="135" t="s">
        <v>3885</v>
      </c>
      <c r="E20" s="135" t="s">
        <v>3885</v>
      </c>
      <c r="F20" s="135" t="s">
        <v>3885</v>
      </c>
      <c r="G20" s="135" t="s">
        <v>3885</v>
      </c>
      <c r="H20" s="135" t="s">
        <v>3885</v>
      </c>
      <c r="I20" s="135" t="s">
        <v>3885</v>
      </c>
      <c r="J20" s="135" t="s">
        <v>3885</v>
      </c>
      <c r="K20" s="135" t="s">
        <v>3885</v>
      </c>
    </row>
    <row r="21" spans="1:11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1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1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spans="1:11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spans="1:11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11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1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</row>
    <row r="59" spans="1:11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0" spans="1:11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spans="1:11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spans="1:11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</row>
    <row r="64" spans="1:11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</row>
    <row r="65" spans="1:11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</row>
    <row r="66" spans="1:11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</row>
    <row r="68" spans="1:11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</row>
    <row r="69" spans="1:11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</row>
    <row r="70" spans="1:11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</row>
    <row r="71" spans="1:11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</row>
    <row r="72" spans="1:11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</row>
    <row r="73" spans="1:11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</row>
    <row r="74" spans="1:11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</row>
    <row r="75" spans="1:11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</row>
    <row r="76" spans="1:11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</row>
    <row r="77" spans="1:11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</row>
    <row r="78" spans="1:11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</row>
    <row r="79" spans="1:11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</row>
    <row r="80" spans="1:11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</row>
    <row r="81" spans="1:11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</row>
    <row r="82" spans="1:11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</row>
    <row r="83" spans="1:11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</row>
    <row r="84" spans="1:11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</row>
    <row r="85" spans="1:11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</row>
    <row r="86" spans="1:11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</row>
    <row r="87" spans="1:11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</row>
    <row r="88" spans="1:11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</row>
    <row r="89" spans="1:11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</row>
    <row r="90" spans="1:11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</row>
    <row r="91" spans="1:11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</row>
    <row r="92" spans="1:11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</row>
    <row r="93" spans="1:11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</row>
    <row r="94" spans="1:11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</row>
    <row r="95" spans="1:11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  <row r="107" spans="1:11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</row>
    <row r="108" spans="1:11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</row>
    <row r="109" spans="1:11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</row>
    <row r="110" spans="1:11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</row>
    <row r="111" spans="1:11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</row>
    <row r="112" spans="1:11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</row>
    <row r="113" spans="1:11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48.42578125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5.42578125" style="1" bestFit="1" customWidth="1"/>
    <col min="7" max="7" width="9.5703125" style="1" customWidth="1"/>
    <col min="8" max="8" width="11.28515625" style="1" bestFit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150</v>
      </c>
      <c r="B1" s="36" t="s" vm="1">
        <v>225</v>
      </c>
    </row>
    <row r="2" spans="1:10">
      <c r="A2" s="36" t="s">
        <v>149</v>
      </c>
      <c r="B2" s="36" t="s">
        <v>226</v>
      </c>
    </row>
    <row r="3" spans="1:10">
      <c r="A3" s="36" t="s">
        <v>151</v>
      </c>
      <c r="B3" s="36" t="s">
        <v>227</v>
      </c>
    </row>
    <row r="4" spans="1:10">
      <c r="A4" s="36" t="s">
        <v>152</v>
      </c>
      <c r="B4" s="36">
        <v>2102</v>
      </c>
    </row>
    <row r="5" spans="1:10" ht="18.75">
      <c r="A5" s="166" t="s">
        <v>106</v>
      </c>
      <c r="B5" s="167"/>
      <c r="C5" s="167"/>
      <c r="D5" s="167"/>
      <c r="E5" s="167"/>
      <c r="F5" s="167"/>
      <c r="G5" s="167"/>
      <c r="H5" s="167"/>
      <c r="I5" s="167"/>
      <c r="J5" s="168"/>
    </row>
    <row r="6" spans="1:10" s="3" customFormat="1">
      <c r="A6" s="37" t="s">
        <v>121</v>
      </c>
      <c r="B6" s="38" t="s">
        <v>48</v>
      </c>
      <c r="C6" s="38" t="s">
        <v>70</v>
      </c>
      <c r="D6" s="38" t="s">
        <v>108</v>
      </c>
      <c r="E6" s="38" t="s">
        <v>109</v>
      </c>
      <c r="F6" s="38" t="s">
        <v>202</v>
      </c>
      <c r="G6" s="38" t="s">
        <v>201</v>
      </c>
      <c r="H6" s="38" t="s">
        <v>116</v>
      </c>
      <c r="I6" s="38" t="s">
        <v>153</v>
      </c>
      <c r="J6" s="40" t="s">
        <v>155</v>
      </c>
    </row>
    <row r="7" spans="1:10" s="3" customFormat="1">
      <c r="A7" s="130" t="s">
        <v>3885</v>
      </c>
      <c r="B7" s="131" t="s">
        <v>3885</v>
      </c>
      <c r="C7" s="131" t="s">
        <v>3885</v>
      </c>
      <c r="D7" s="131" t="s">
        <v>3885</v>
      </c>
      <c r="E7" s="12" t="s">
        <v>21</v>
      </c>
      <c r="F7" s="12" t="s">
        <v>209</v>
      </c>
      <c r="G7" s="131" t="s">
        <v>3885</v>
      </c>
      <c r="H7" s="12" t="s">
        <v>205</v>
      </c>
      <c r="I7" s="26" t="s">
        <v>19</v>
      </c>
      <c r="J7" s="13" t="s">
        <v>19</v>
      </c>
    </row>
    <row r="8" spans="1:10" s="4" customFormat="1" ht="20.25">
      <c r="A8" s="132" t="s">
        <v>3885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4" t="s">
        <v>53</v>
      </c>
      <c r="B9" s="133" t="s">
        <v>3885</v>
      </c>
      <c r="C9" s="133" t="s">
        <v>3885</v>
      </c>
      <c r="D9" s="133" t="s">
        <v>3885</v>
      </c>
      <c r="E9" s="133" t="s">
        <v>3885</v>
      </c>
      <c r="F9" s="133" t="s">
        <v>3885</v>
      </c>
      <c r="G9" s="133" t="s">
        <v>3885</v>
      </c>
      <c r="H9" s="62">
        <v>622551.47548710986</v>
      </c>
      <c r="I9" s="63">
        <f>IFERROR(H9/$H$9,0)</f>
        <v>1</v>
      </c>
      <c r="J9" s="63">
        <f>H9/'סכום נכסי הקרן'!$C$41</f>
        <v>9.9346046849995515E-3</v>
      </c>
    </row>
    <row r="10" spans="1:10">
      <c r="A10" s="55" t="s">
        <v>34</v>
      </c>
      <c r="B10" s="134" t="s">
        <v>3885</v>
      </c>
      <c r="C10" s="134" t="s">
        <v>3885</v>
      </c>
      <c r="D10" s="134" t="s">
        <v>3885</v>
      </c>
      <c r="E10" s="134" t="s">
        <v>3885</v>
      </c>
      <c r="F10" s="134" t="s">
        <v>3885</v>
      </c>
      <c r="G10" s="134" t="s">
        <v>3885</v>
      </c>
      <c r="H10" s="64">
        <v>472073.93734267011</v>
      </c>
      <c r="I10" s="65">
        <f t="shared" ref="I10:I73" si="0">IFERROR(H10/$H$9,0)</f>
        <v>0.75828900248497533</v>
      </c>
      <c r="J10" s="65">
        <f>H10/'סכום נכסי הקרן'!$C$41</f>
        <v>7.5333014766708721E-3</v>
      </c>
    </row>
    <row r="11" spans="1:10">
      <c r="A11" s="74" t="s">
        <v>185</v>
      </c>
      <c r="B11" s="134" t="s">
        <v>3885</v>
      </c>
      <c r="C11" s="134" t="s">
        <v>3885</v>
      </c>
      <c r="D11" s="134" t="s">
        <v>3885</v>
      </c>
      <c r="E11" s="134" t="s">
        <v>3885</v>
      </c>
      <c r="F11" s="134" t="s">
        <v>3885</v>
      </c>
      <c r="G11" s="134" t="s">
        <v>3885</v>
      </c>
      <c r="H11" s="64">
        <v>-8812.2149580509995</v>
      </c>
      <c r="I11" s="65">
        <f t="shared" si="0"/>
        <v>-1.4154998108639868E-2</v>
      </c>
      <c r="J11" s="65">
        <f>H11/'סכום נכסי הקרן'!$C$41</f>
        <v>-1.4062431052625342E-4</v>
      </c>
    </row>
    <row r="12" spans="1:10">
      <c r="A12" s="61" t="s">
        <v>1071</v>
      </c>
      <c r="B12" s="58" t="s">
        <v>2576</v>
      </c>
      <c r="C12" s="70" t="s">
        <v>1797</v>
      </c>
      <c r="D12" s="70" t="s">
        <v>137</v>
      </c>
      <c r="E12" s="77">
        <v>44917</v>
      </c>
      <c r="F12" s="67">
        <v>38230491.857556999</v>
      </c>
      <c r="G12" s="69">
        <v>-1.4228719999999999</v>
      </c>
      <c r="H12" s="67">
        <v>-543.97090928</v>
      </c>
      <c r="I12" s="68">
        <f t="shared" si="0"/>
        <v>-8.7377659631177453E-4</v>
      </c>
      <c r="J12" s="68">
        <f>H12/'סכום נכסי הקרן'!$C$41</f>
        <v>-8.6806250673619176E-6</v>
      </c>
    </row>
    <row r="13" spans="1:10">
      <c r="A13" s="61" t="s">
        <v>2577</v>
      </c>
      <c r="B13" s="58" t="s">
        <v>2578</v>
      </c>
      <c r="C13" s="70" t="s">
        <v>1797</v>
      </c>
      <c r="D13" s="70" t="s">
        <v>137</v>
      </c>
      <c r="E13" s="77">
        <v>44952</v>
      </c>
      <c r="F13" s="67">
        <v>24131598.535124999</v>
      </c>
      <c r="G13" s="69">
        <v>-38.778080000000003</v>
      </c>
      <c r="H13" s="67">
        <v>-9357.7706235000005</v>
      </c>
      <c r="I13" s="68">
        <f t="shared" si="0"/>
        <v>-1.5031320287496061E-2</v>
      </c>
      <c r="J13" s="68">
        <f>H13/'סכום נכסי הקרן'!$C$41</f>
        <v>-1.4933022494988715E-4</v>
      </c>
    </row>
    <row r="14" spans="1:10" s="6" customFormat="1">
      <c r="A14" s="61" t="s">
        <v>2579</v>
      </c>
      <c r="B14" s="58" t="s">
        <v>2580</v>
      </c>
      <c r="C14" s="70" t="s">
        <v>1797</v>
      </c>
      <c r="D14" s="70" t="s">
        <v>137</v>
      </c>
      <c r="E14" s="77">
        <v>44952</v>
      </c>
      <c r="F14" s="67">
        <v>40164103.399490997</v>
      </c>
      <c r="G14" s="69">
        <v>-15.624169999999999</v>
      </c>
      <c r="H14" s="67">
        <v>-6275.3079448870003</v>
      </c>
      <c r="I14" s="68">
        <f t="shared" si="0"/>
        <v>-1.0079982446394398E-2</v>
      </c>
      <c r="J14" s="68">
        <f>H14/'סכום נכסי הקרן'!$C$41</f>
        <v>-1.0014064083666303E-4</v>
      </c>
    </row>
    <row r="15" spans="1:10" s="6" customFormat="1">
      <c r="A15" s="61" t="s">
        <v>1162</v>
      </c>
      <c r="B15" s="58" t="s">
        <v>2581</v>
      </c>
      <c r="C15" s="70" t="s">
        <v>1797</v>
      </c>
      <c r="D15" s="70" t="s">
        <v>137</v>
      </c>
      <c r="E15" s="77">
        <v>44965</v>
      </c>
      <c r="F15" s="67">
        <v>9652448.9669700004</v>
      </c>
      <c r="G15" s="69">
        <v>-2.479949</v>
      </c>
      <c r="H15" s="67">
        <v>-239.37578479000004</v>
      </c>
      <c r="I15" s="68">
        <f t="shared" si="0"/>
        <v>-3.8450761778807544E-4</v>
      </c>
      <c r="J15" s="68">
        <f>H15/'סכום נכסי הקרן'!$C$41</f>
        <v>-3.8199311810954309E-6</v>
      </c>
    </row>
    <row r="16" spans="1:10" s="6" customFormat="1">
      <c r="A16" s="61" t="s">
        <v>1162</v>
      </c>
      <c r="B16" s="58" t="s">
        <v>2582</v>
      </c>
      <c r="C16" s="70" t="s">
        <v>1797</v>
      </c>
      <c r="D16" s="70" t="s">
        <v>137</v>
      </c>
      <c r="E16" s="77">
        <v>44952</v>
      </c>
      <c r="F16" s="67">
        <v>27790254.342868</v>
      </c>
      <c r="G16" s="69">
        <v>7.9122940000000002</v>
      </c>
      <c r="H16" s="67">
        <v>2198.8466960789997</v>
      </c>
      <c r="I16" s="68">
        <f t="shared" si="0"/>
        <v>3.531991783263435E-3</v>
      </c>
      <c r="J16" s="68">
        <f>H16/'סכום נכסי הקרן'!$C$41</f>
        <v>3.5088942117388836E-5</v>
      </c>
    </row>
    <row r="17" spans="1:10">
      <c r="A17" s="61" t="s">
        <v>1052</v>
      </c>
      <c r="B17" s="58" t="s">
        <v>2583</v>
      </c>
      <c r="C17" s="70" t="s">
        <v>1797</v>
      </c>
      <c r="D17" s="70" t="s">
        <v>137</v>
      </c>
      <c r="E17" s="77">
        <v>45091</v>
      </c>
      <c r="F17" s="67">
        <v>23647627.684765</v>
      </c>
      <c r="G17" s="69">
        <v>5.8367300000000002</v>
      </c>
      <c r="H17" s="67">
        <v>1380.2480845349999</v>
      </c>
      <c r="I17" s="68">
        <f t="shared" si="0"/>
        <v>2.2170826652607918E-3</v>
      </c>
      <c r="J17" s="68">
        <f>H17/'סכום נכסי הקרן'!$C$41</f>
        <v>2.2025839833331151E-5</v>
      </c>
    </row>
    <row r="18" spans="1:10">
      <c r="A18" s="61" t="s">
        <v>1071</v>
      </c>
      <c r="B18" s="58" t="s">
        <v>2584</v>
      </c>
      <c r="C18" s="70" t="s">
        <v>1797</v>
      </c>
      <c r="D18" s="70" t="s">
        <v>137</v>
      </c>
      <c r="E18" s="77">
        <v>45043</v>
      </c>
      <c r="F18" s="67">
        <v>31506909.331379998</v>
      </c>
      <c r="G18" s="69">
        <v>5.8099420000000004</v>
      </c>
      <c r="H18" s="67">
        <v>1830.5331640270001</v>
      </c>
      <c r="I18" s="68">
        <f t="shared" si="0"/>
        <v>2.9403723806046972E-3</v>
      </c>
      <c r="J18" s="68">
        <f>H18/'סכום נכסי הקרן'!$C$41</f>
        <v>2.9211437227998709E-5</v>
      </c>
    </row>
    <row r="19" spans="1:10">
      <c r="A19" s="61" t="s">
        <v>1038</v>
      </c>
      <c r="B19" s="58" t="s">
        <v>2585</v>
      </c>
      <c r="C19" s="70" t="s">
        <v>1797</v>
      </c>
      <c r="D19" s="70" t="s">
        <v>137</v>
      </c>
      <c r="E19" s="77">
        <v>45244</v>
      </c>
      <c r="F19" s="67">
        <v>19959858.839832</v>
      </c>
      <c r="G19" s="69">
        <v>10.994979000000001</v>
      </c>
      <c r="H19" s="67">
        <v>2194.5823597650001</v>
      </c>
      <c r="I19" s="68">
        <f t="shared" si="0"/>
        <v>3.5251420102215139E-3</v>
      </c>
      <c r="J19" s="68">
        <f>H19/'סכום נכסי הקרן'!$C$41</f>
        <v>3.502089233003539E-5</v>
      </c>
    </row>
    <row r="20" spans="1:10">
      <c r="A20" s="137" t="s">
        <v>3885</v>
      </c>
      <c r="B20" s="135" t="s">
        <v>3885</v>
      </c>
      <c r="C20" s="135" t="s">
        <v>3885</v>
      </c>
      <c r="D20" s="135" t="s">
        <v>3885</v>
      </c>
      <c r="E20" s="135" t="s">
        <v>3885</v>
      </c>
      <c r="F20" s="135" t="s">
        <v>3885</v>
      </c>
      <c r="G20" s="135" t="s">
        <v>3885</v>
      </c>
      <c r="H20" s="135" t="s">
        <v>3885</v>
      </c>
      <c r="I20" s="135" t="s">
        <v>3885</v>
      </c>
      <c r="J20" s="135" t="s">
        <v>3885</v>
      </c>
    </row>
    <row r="21" spans="1:10">
      <c r="A21" s="74" t="s">
        <v>2571</v>
      </c>
      <c r="B21" s="134" t="s">
        <v>3885</v>
      </c>
      <c r="C21" s="134" t="s">
        <v>3885</v>
      </c>
      <c r="D21" s="134" t="s">
        <v>3885</v>
      </c>
      <c r="E21" s="134" t="s">
        <v>3885</v>
      </c>
      <c r="F21" s="134" t="s">
        <v>3885</v>
      </c>
      <c r="G21" s="134" t="s">
        <v>3885</v>
      </c>
      <c r="H21" s="64">
        <v>515532.61537772813</v>
      </c>
      <c r="I21" s="65">
        <f t="shared" si="0"/>
        <v>0.82809636741179393</v>
      </c>
      <c r="J21" s="65">
        <f>H21/'סכום נכסי הקרן'!$C$41</f>
        <v>8.2268100513203171E-3</v>
      </c>
    </row>
    <row r="22" spans="1:10">
      <c r="A22" s="61" t="s">
        <v>2586</v>
      </c>
      <c r="B22" s="58" t="s">
        <v>2587</v>
      </c>
      <c r="C22" s="70" t="s">
        <v>1797</v>
      </c>
      <c r="D22" s="70" t="s">
        <v>136</v>
      </c>
      <c r="E22" s="77">
        <v>45131</v>
      </c>
      <c r="F22" s="67">
        <v>14556924.4432</v>
      </c>
      <c r="G22" s="69">
        <v>-1.8345130000000001</v>
      </c>
      <c r="H22" s="67">
        <v>-267.04868848500001</v>
      </c>
      <c r="I22" s="68">
        <f t="shared" si="0"/>
        <v>-4.2895840585077747E-4</v>
      </c>
      <c r="J22" s="68">
        <f>H22/'סכום נכסי הקרן'!$C$41</f>
        <v>-4.2615321884350726E-6</v>
      </c>
    </row>
    <row r="23" spans="1:10">
      <c r="A23" s="61" t="s">
        <v>2586</v>
      </c>
      <c r="B23" s="58" t="s">
        <v>2588</v>
      </c>
      <c r="C23" s="70" t="s">
        <v>1797</v>
      </c>
      <c r="D23" s="70" t="s">
        <v>136</v>
      </c>
      <c r="E23" s="77">
        <v>45131</v>
      </c>
      <c r="F23" s="67">
        <v>28523720.217599999</v>
      </c>
      <c r="G23" s="69">
        <v>-1.8345130000000001</v>
      </c>
      <c r="H23" s="67">
        <v>-523.27138868199995</v>
      </c>
      <c r="I23" s="68">
        <f t="shared" si="0"/>
        <v>-8.4052710383919808E-4</v>
      </c>
      <c r="J23" s="68">
        <f>H23/'סכום נכסי הקרן'!$C$41</f>
        <v>-8.3503045036700016E-6</v>
      </c>
    </row>
    <row r="24" spans="1:10">
      <c r="A24" s="61" t="s">
        <v>2589</v>
      </c>
      <c r="B24" s="58" t="s">
        <v>2590</v>
      </c>
      <c r="C24" s="70" t="s">
        <v>1797</v>
      </c>
      <c r="D24" s="70" t="s">
        <v>136</v>
      </c>
      <c r="E24" s="77">
        <v>45131</v>
      </c>
      <c r="F24" s="67">
        <v>46319000</v>
      </c>
      <c r="G24" s="69">
        <v>-1.7487699999999999</v>
      </c>
      <c r="H24" s="67">
        <v>-810.01267000000007</v>
      </c>
      <c r="I24" s="68">
        <f t="shared" si="0"/>
        <v>-1.3011175812670155E-3</v>
      </c>
      <c r="J24" s="68">
        <f>H24/'סכום נכסי הקרן'!$C$41</f>
        <v>-1.2926088818590576E-5</v>
      </c>
    </row>
    <row r="25" spans="1:10">
      <c r="A25" s="61" t="s">
        <v>2589</v>
      </c>
      <c r="B25" s="58" t="s">
        <v>2591</v>
      </c>
      <c r="C25" s="70" t="s">
        <v>1797</v>
      </c>
      <c r="D25" s="70" t="s">
        <v>136</v>
      </c>
      <c r="E25" s="77">
        <v>45131</v>
      </c>
      <c r="F25" s="67">
        <v>19304178.756526999</v>
      </c>
      <c r="G25" s="69">
        <v>-1.7487699999999999</v>
      </c>
      <c r="H25" s="67">
        <v>-337.58564285300002</v>
      </c>
      <c r="I25" s="68">
        <f t="shared" si="0"/>
        <v>-5.4226141314476714E-4</v>
      </c>
      <c r="J25" s="68">
        <f>H25/'סכום נכסי הקרן'!$C$41</f>
        <v>-5.3871527755224806E-6</v>
      </c>
    </row>
    <row r="26" spans="1:10">
      <c r="A26" s="61" t="s">
        <v>2592</v>
      </c>
      <c r="B26" s="58" t="s">
        <v>2593</v>
      </c>
      <c r="C26" s="70" t="s">
        <v>1797</v>
      </c>
      <c r="D26" s="70" t="s">
        <v>136</v>
      </c>
      <c r="E26" s="77">
        <v>45131</v>
      </c>
      <c r="F26" s="67">
        <v>28597889.101218995</v>
      </c>
      <c r="G26" s="69">
        <v>-1.720221</v>
      </c>
      <c r="H26" s="67">
        <v>-491.946817635</v>
      </c>
      <c r="I26" s="68">
        <f t="shared" si="0"/>
        <v>-7.9021066852356361E-4</v>
      </c>
      <c r="J26" s="68">
        <f>H26/'סכום נכסי הקרן'!$C$41</f>
        <v>-7.8504306096508226E-6</v>
      </c>
    </row>
    <row r="27" spans="1:10">
      <c r="A27" s="61" t="s">
        <v>2594</v>
      </c>
      <c r="B27" s="58" t="s">
        <v>2595</v>
      </c>
      <c r="C27" s="70" t="s">
        <v>1797</v>
      </c>
      <c r="D27" s="70" t="s">
        <v>136</v>
      </c>
      <c r="E27" s="77">
        <v>45138</v>
      </c>
      <c r="F27" s="67">
        <v>60971788.880400002</v>
      </c>
      <c r="G27" s="69">
        <v>0.75822500000000004</v>
      </c>
      <c r="H27" s="67">
        <v>462.30305175899997</v>
      </c>
      <c r="I27" s="68">
        <f t="shared" si="0"/>
        <v>7.4259409858000111E-4</v>
      </c>
      <c r="J27" s="68">
        <f>H27/'סכום נכסי הקרן'!$C$41</f>
        <v>7.3773788108058967E-6</v>
      </c>
    </row>
    <row r="28" spans="1:10">
      <c r="A28" s="61" t="s">
        <v>2596</v>
      </c>
      <c r="B28" s="58" t="s">
        <v>2597</v>
      </c>
      <c r="C28" s="70" t="s">
        <v>1797</v>
      </c>
      <c r="D28" s="70" t="s">
        <v>136</v>
      </c>
      <c r="E28" s="77">
        <v>45132</v>
      </c>
      <c r="F28" s="67">
        <v>28318685.250438999</v>
      </c>
      <c r="G28" s="69">
        <v>1.0965450000000001</v>
      </c>
      <c r="H28" s="67">
        <v>310.52726342300002</v>
      </c>
      <c r="I28" s="68">
        <f t="shared" si="0"/>
        <v>4.9879773103104564E-4</v>
      </c>
      <c r="J28" s="68">
        <f>H28/'סכום נכסי הקרן'!$C$41</f>
        <v>4.9553582755681715E-6</v>
      </c>
    </row>
    <row r="29" spans="1:10">
      <c r="A29" s="61" t="s">
        <v>2596</v>
      </c>
      <c r="B29" s="58" t="s">
        <v>2598</v>
      </c>
      <c r="C29" s="70" t="s">
        <v>1797</v>
      </c>
      <c r="D29" s="70" t="s">
        <v>136</v>
      </c>
      <c r="E29" s="77">
        <v>45132</v>
      </c>
      <c r="F29" s="67">
        <v>95300400</v>
      </c>
      <c r="G29" s="69">
        <v>1.0965450000000001</v>
      </c>
      <c r="H29" s="67">
        <v>1045.01223</v>
      </c>
      <c r="I29" s="68">
        <f t="shared" si="0"/>
        <v>1.6785957003512674E-3</v>
      </c>
      <c r="J29" s="68">
        <f>H29/'סכום נכסי הקרן'!$C$41</f>
        <v>1.6676184708929803E-5</v>
      </c>
    </row>
    <row r="30" spans="1:10">
      <c r="A30" s="61" t="s">
        <v>2599</v>
      </c>
      <c r="B30" s="58" t="s">
        <v>2600</v>
      </c>
      <c r="C30" s="70" t="s">
        <v>1797</v>
      </c>
      <c r="D30" s="70" t="s">
        <v>136</v>
      </c>
      <c r="E30" s="77">
        <v>45133</v>
      </c>
      <c r="F30" s="67">
        <v>128450000</v>
      </c>
      <c r="G30" s="69">
        <v>1.2177469999999999</v>
      </c>
      <c r="H30" s="67">
        <v>1564.1966599999998</v>
      </c>
      <c r="I30" s="68">
        <f t="shared" si="0"/>
        <v>2.5125579515751818E-3</v>
      </c>
      <c r="J30" s="68">
        <f>H30/'סכום נכסי הקרן'!$C$41</f>
        <v>2.4961269997051677E-5</v>
      </c>
    </row>
    <row r="31" spans="1:10">
      <c r="A31" s="61" t="s">
        <v>2601</v>
      </c>
      <c r="B31" s="58" t="s">
        <v>2602</v>
      </c>
      <c r="C31" s="70" t="s">
        <v>1797</v>
      </c>
      <c r="D31" s="70" t="s">
        <v>136</v>
      </c>
      <c r="E31" s="77">
        <v>45132</v>
      </c>
      <c r="F31" s="67">
        <v>27476955.812249999</v>
      </c>
      <c r="G31" s="69">
        <v>1.3549059999999999</v>
      </c>
      <c r="H31" s="67">
        <v>372.28679207499999</v>
      </c>
      <c r="I31" s="68">
        <f t="shared" si="0"/>
        <v>5.9800162192806224E-4</v>
      </c>
      <c r="J31" s="68">
        <f>H31/'סכום נכסי הקרן'!$C$41</f>
        <v>5.9409097148438579E-6</v>
      </c>
    </row>
    <row r="32" spans="1:10">
      <c r="A32" s="61" t="s">
        <v>2603</v>
      </c>
      <c r="B32" s="58" t="s">
        <v>2604</v>
      </c>
      <c r="C32" s="70" t="s">
        <v>1797</v>
      </c>
      <c r="D32" s="70" t="s">
        <v>136</v>
      </c>
      <c r="E32" s="77">
        <v>45132</v>
      </c>
      <c r="F32" s="67">
        <v>59591686.30914101</v>
      </c>
      <c r="G32" s="69">
        <v>1.3763749999999999</v>
      </c>
      <c r="H32" s="67">
        <v>820.20484070600003</v>
      </c>
      <c r="I32" s="68">
        <f t="shared" si="0"/>
        <v>1.3174891924627407E-3</v>
      </c>
      <c r="J32" s="68">
        <f>H32/'סכום נכסי הקרן'!$C$41</f>
        <v>1.3088734303876617E-5</v>
      </c>
    </row>
    <row r="33" spans="1:10">
      <c r="A33" s="61" t="s">
        <v>2605</v>
      </c>
      <c r="B33" s="58" t="s">
        <v>2606</v>
      </c>
      <c r="C33" s="70" t="s">
        <v>1797</v>
      </c>
      <c r="D33" s="70" t="s">
        <v>136</v>
      </c>
      <c r="E33" s="77">
        <v>45132</v>
      </c>
      <c r="F33" s="67">
        <v>32726606.707839999</v>
      </c>
      <c r="G33" s="69">
        <v>1.384423</v>
      </c>
      <c r="H33" s="67">
        <v>453.07470685700002</v>
      </c>
      <c r="I33" s="68">
        <f t="shared" si="0"/>
        <v>7.2777067390691788E-4</v>
      </c>
      <c r="J33" s="68">
        <f>H33/'סכום נכסי הקרן'!$C$41</f>
        <v>7.230113946600947E-6</v>
      </c>
    </row>
    <row r="34" spans="1:10">
      <c r="A34" s="61" t="s">
        <v>2607</v>
      </c>
      <c r="B34" s="58" t="s">
        <v>2608</v>
      </c>
      <c r="C34" s="70" t="s">
        <v>1797</v>
      </c>
      <c r="D34" s="70" t="s">
        <v>136</v>
      </c>
      <c r="E34" s="77">
        <v>45133</v>
      </c>
      <c r="F34" s="67">
        <v>12745916.282731002</v>
      </c>
      <c r="G34" s="69">
        <v>1.4326080000000001</v>
      </c>
      <c r="H34" s="67">
        <v>182.59905376099999</v>
      </c>
      <c r="I34" s="68">
        <f t="shared" si="0"/>
        <v>2.9330755921528739E-4</v>
      </c>
      <c r="J34" s="68">
        <f>H34/'סכום נכסי הקרן'!$C$41</f>
        <v>2.9138946519259772E-6</v>
      </c>
    </row>
    <row r="35" spans="1:10">
      <c r="A35" s="61" t="s">
        <v>2609</v>
      </c>
      <c r="B35" s="58" t="s">
        <v>2610</v>
      </c>
      <c r="C35" s="70" t="s">
        <v>1797</v>
      </c>
      <c r="D35" s="70" t="s">
        <v>136</v>
      </c>
      <c r="E35" s="77">
        <v>45132</v>
      </c>
      <c r="F35" s="67">
        <v>55200000</v>
      </c>
      <c r="G35" s="69">
        <v>1.488934</v>
      </c>
      <c r="H35" s="67">
        <v>821.89167000000009</v>
      </c>
      <c r="I35" s="68">
        <f t="shared" si="0"/>
        <v>1.3201987343406717E-3</v>
      </c>
      <c r="J35" s="68">
        <f>H35/'סכום נכסי הקרן'!$C$41</f>
        <v>1.3115652531311314E-5</v>
      </c>
    </row>
    <row r="36" spans="1:10">
      <c r="A36" s="61" t="s">
        <v>2611</v>
      </c>
      <c r="B36" s="58" t="s">
        <v>2612</v>
      </c>
      <c r="C36" s="70" t="s">
        <v>1797</v>
      </c>
      <c r="D36" s="70" t="s">
        <v>136</v>
      </c>
      <c r="E36" s="77">
        <v>45132</v>
      </c>
      <c r="F36" s="67">
        <v>24571662.63408</v>
      </c>
      <c r="G36" s="69">
        <v>1.491611</v>
      </c>
      <c r="H36" s="67">
        <v>366.51363334199999</v>
      </c>
      <c r="I36" s="68">
        <f t="shared" si="0"/>
        <v>5.8872823818339624E-4</v>
      </c>
      <c r="J36" s="68">
        <f>H36/'סכום נכסי הקרן'!$C$41</f>
        <v>5.8487823132482996E-6</v>
      </c>
    </row>
    <row r="37" spans="1:10">
      <c r="A37" s="61" t="s">
        <v>2613</v>
      </c>
      <c r="B37" s="58" t="s">
        <v>2614</v>
      </c>
      <c r="C37" s="70" t="s">
        <v>1797</v>
      </c>
      <c r="D37" s="70" t="s">
        <v>136</v>
      </c>
      <c r="E37" s="77">
        <v>45160</v>
      </c>
      <c r="F37" s="67">
        <v>29141333.5416</v>
      </c>
      <c r="G37" s="69">
        <v>3.11198</v>
      </c>
      <c r="H37" s="67">
        <v>906.87243304399999</v>
      </c>
      <c r="I37" s="68">
        <f t="shared" si="0"/>
        <v>1.4567027286128038E-3</v>
      </c>
      <c r="J37" s="68">
        <f>H37/'סכום נכסי הקרן'!$C$41</f>
        <v>1.4471765752328391E-5</v>
      </c>
    </row>
    <row r="38" spans="1:10">
      <c r="A38" s="61" t="s">
        <v>2615</v>
      </c>
      <c r="B38" s="58" t="s">
        <v>2616</v>
      </c>
      <c r="C38" s="70" t="s">
        <v>1797</v>
      </c>
      <c r="D38" s="70" t="s">
        <v>136</v>
      </c>
      <c r="E38" s="77">
        <v>45155</v>
      </c>
      <c r="F38" s="67">
        <v>49992627.049919993</v>
      </c>
      <c r="G38" s="69">
        <v>3.170544</v>
      </c>
      <c r="H38" s="67">
        <v>1585.0383878979999</v>
      </c>
      <c r="I38" s="68">
        <f t="shared" si="0"/>
        <v>2.5460358706206596E-3</v>
      </c>
      <c r="J38" s="68">
        <f>H38/'סכום נכסי הקרן'!$C$41</f>
        <v>2.5293859888444913E-5</v>
      </c>
    </row>
    <row r="39" spans="1:10">
      <c r="A39" s="61" t="s">
        <v>2617</v>
      </c>
      <c r="B39" s="58" t="s">
        <v>2618</v>
      </c>
      <c r="C39" s="70" t="s">
        <v>1797</v>
      </c>
      <c r="D39" s="70" t="s">
        <v>136</v>
      </c>
      <c r="E39" s="77">
        <v>45155</v>
      </c>
      <c r="F39" s="67">
        <v>49996633.190399997</v>
      </c>
      <c r="G39" s="69">
        <v>3.1783030000000001</v>
      </c>
      <c r="H39" s="67">
        <v>1589.044528378</v>
      </c>
      <c r="I39" s="68">
        <f t="shared" si="0"/>
        <v>2.5524709055338214E-3</v>
      </c>
      <c r="J39" s="68">
        <f>H39/'סכום נכסי הקרן'!$C$41</f>
        <v>2.5357789416441349E-5</v>
      </c>
    </row>
    <row r="40" spans="1:10">
      <c r="A40" s="61" t="s">
        <v>2619</v>
      </c>
      <c r="B40" s="58" t="s">
        <v>2620</v>
      </c>
      <c r="C40" s="70" t="s">
        <v>1797</v>
      </c>
      <c r="D40" s="70" t="s">
        <v>136</v>
      </c>
      <c r="E40" s="77">
        <v>45160</v>
      </c>
      <c r="F40" s="67">
        <v>41663860.991999999</v>
      </c>
      <c r="G40" s="69">
        <v>3.1896149999999999</v>
      </c>
      <c r="H40" s="67">
        <v>1328.9165527959999</v>
      </c>
      <c r="I40" s="68">
        <f t="shared" si="0"/>
        <v>2.1346291915157714E-3</v>
      </c>
      <c r="J40" s="68">
        <f>H40/'סכום נכסי הקרן'!$C$41</f>
        <v>2.1206697166769386E-5</v>
      </c>
    </row>
    <row r="41" spans="1:10">
      <c r="A41" s="61" t="s">
        <v>2621</v>
      </c>
      <c r="B41" s="58" t="s">
        <v>2622</v>
      </c>
      <c r="C41" s="70" t="s">
        <v>1797</v>
      </c>
      <c r="D41" s="70" t="s">
        <v>136</v>
      </c>
      <c r="E41" s="77">
        <v>45160</v>
      </c>
      <c r="F41" s="67">
        <v>41663860.991999999</v>
      </c>
      <c r="G41" s="69">
        <v>3.1896149999999999</v>
      </c>
      <c r="H41" s="67">
        <v>1328.9165527959999</v>
      </c>
      <c r="I41" s="68">
        <f t="shared" si="0"/>
        <v>2.1346291915157714E-3</v>
      </c>
      <c r="J41" s="68">
        <f>H41/'סכום נכסי הקרן'!$C$41</f>
        <v>2.1206697166769386E-5</v>
      </c>
    </row>
    <row r="42" spans="1:10">
      <c r="A42" s="61" t="s">
        <v>2623</v>
      </c>
      <c r="B42" s="58" t="s">
        <v>2624</v>
      </c>
      <c r="C42" s="70" t="s">
        <v>1797</v>
      </c>
      <c r="D42" s="70" t="s">
        <v>136</v>
      </c>
      <c r="E42" s="77">
        <v>45168</v>
      </c>
      <c r="F42" s="67">
        <v>58438461.435199998</v>
      </c>
      <c r="G42" s="69">
        <v>3.370279</v>
      </c>
      <c r="H42" s="67">
        <v>1969.539220314</v>
      </c>
      <c r="I42" s="68">
        <f t="shared" si="0"/>
        <v>3.163656818535289E-3</v>
      </c>
      <c r="J42" s="68">
        <f>H42/'סכום נכסי הקרן'!$C$41</f>
        <v>3.1429679851151456E-5</v>
      </c>
    </row>
    <row r="43" spans="1:10">
      <c r="A43" s="61" t="s">
        <v>2625</v>
      </c>
      <c r="B43" s="58" t="s">
        <v>2626</v>
      </c>
      <c r="C43" s="70" t="s">
        <v>1797</v>
      </c>
      <c r="D43" s="70" t="s">
        <v>136</v>
      </c>
      <c r="E43" s="77">
        <v>45174</v>
      </c>
      <c r="F43" s="67">
        <v>72251309.521544993</v>
      </c>
      <c r="G43" s="69">
        <v>3.8023899999999999</v>
      </c>
      <c r="H43" s="67">
        <v>2747.2768847550001</v>
      </c>
      <c r="I43" s="68">
        <f t="shared" si="0"/>
        <v>4.4129312883009674E-3</v>
      </c>
      <c r="J43" s="68">
        <f>H43/'סכום נכסי הקרן'!$C$41</f>
        <v>4.3840727851335897E-5</v>
      </c>
    </row>
    <row r="44" spans="1:10">
      <c r="A44" s="61" t="s">
        <v>2625</v>
      </c>
      <c r="B44" s="58" t="s">
        <v>2627</v>
      </c>
      <c r="C44" s="70" t="s">
        <v>1797</v>
      </c>
      <c r="D44" s="70" t="s">
        <v>136</v>
      </c>
      <c r="E44" s="77">
        <v>45174</v>
      </c>
      <c r="F44" s="67">
        <v>188250000</v>
      </c>
      <c r="G44" s="69">
        <v>3.8023899999999999</v>
      </c>
      <c r="H44" s="67">
        <v>7158</v>
      </c>
      <c r="I44" s="68">
        <f t="shared" si="0"/>
        <v>1.1497844406198358E-2</v>
      </c>
      <c r="J44" s="68">
        <f>H44/'סכום נכסי הקרן'!$C$41</f>
        <v>1.1422653890521409E-4</v>
      </c>
    </row>
    <row r="45" spans="1:10">
      <c r="A45" s="61" t="s">
        <v>2625</v>
      </c>
      <c r="B45" s="58" t="s">
        <v>2628</v>
      </c>
      <c r="C45" s="70" t="s">
        <v>1797</v>
      </c>
      <c r="D45" s="70" t="s">
        <v>136</v>
      </c>
      <c r="E45" s="77">
        <v>45174</v>
      </c>
      <c r="F45" s="67">
        <v>8379510.5039999997</v>
      </c>
      <c r="G45" s="69">
        <v>3.8023899999999999</v>
      </c>
      <c r="H45" s="67">
        <v>318.62170617600003</v>
      </c>
      <c r="I45" s="68">
        <f t="shared" si="0"/>
        <v>5.1179977676014227E-4</v>
      </c>
      <c r="J45" s="68">
        <f>H45/'סכום נכסי הקרן'!$C$41</f>
        <v>5.0845284599830344E-6</v>
      </c>
    </row>
    <row r="46" spans="1:10">
      <c r="A46" s="61" t="s">
        <v>2629</v>
      </c>
      <c r="B46" s="58" t="s">
        <v>2630</v>
      </c>
      <c r="C46" s="70" t="s">
        <v>1797</v>
      </c>
      <c r="D46" s="70" t="s">
        <v>136</v>
      </c>
      <c r="E46" s="77">
        <v>45174</v>
      </c>
      <c r="F46" s="67">
        <v>48952800</v>
      </c>
      <c r="G46" s="69">
        <v>3.8177180000000002</v>
      </c>
      <c r="H46" s="67">
        <v>1868.88</v>
      </c>
      <c r="I46" s="68">
        <f t="shared" si="0"/>
        <v>3.0019686300441447E-3</v>
      </c>
      <c r="J46" s="68">
        <f>H46/'סכום נכסי הקרן'!$C$41</f>
        <v>2.9823371616258242E-5</v>
      </c>
    </row>
    <row r="47" spans="1:10">
      <c r="A47" s="61" t="s">
        <v>2631</v>
      </c>
      <c r="B47" s="58" t="s">
        <v>2632</v>
      </c>
      <c r="C47" s="70" t="s">
        <v>1797</v>
      </c>
      <c r="D47" s="70" t="s">
        <v>136</v>
      </c>
      <c r="E47" s="77">
        <v>45169</v>
      </c>
      <c r="F47" s="67">
        <v>25144540.722720005</v>
      </c>
      <c r="G47" s="69">
        <v>3.8032300000000001</v>
      </c>
      <c r="H47" s="67">
        <v>956.30467893800005</v>
      </c>
      <c r="I47" s="68">
        <f t="shared" si="0"/>
        <v>1.5361053930355686E-3</v>
      </c>
      <c r="J47" s="68">
        <f>H47/'סכום נכסי הקרן'!$C$41</f>
        <v>1.5260599834304236E-5</v>
      </c>
    </row>
    <row r="48" spans="1:10">
      <c r="A48" s="61" t="s">
        <v>2633</v>
      </c>
      <c r="B48" s="58" t="s">
        <v>2634</v>
      </c>
      <c r="C48" s="70" t="s">
        <v>1797</v>
      </c>
      <c r="D48" s="70" t="s">
        <v>136</v>
      </c>
      <c r="E48" s="77">
        <v>45174</v>
      </c>
      <c r="F48" s="67">
        <v>20971032.596000001</v>
      </c>
      <c r="G48" s="69">
        <v>3.9044840000000001</v>
      </c>
      <c r="H48" s="67">
        <v>818.81060143999991</v>
      </c>
      <c r="I48" s="68">
        <f t="shared" si="0"/>
        <v>1.3152496358623659E-3</v>
      </c>
      <c r="J48" s="68">
        <f>H48/'סכום נכסי הקרן'!$C$41</f>
        <v>1.3066485194382215E-5</v>
      </c>
    </row>
    <row r="49" spans="1:10">
      <c r="A49" s="61" t="s">
        <v>2633</v>
      </c>
      <c r="B49" s="58" t="s">
        <v>2635</v>
      </c>
      <c r="C49" s="70" t="s">
        <v>1797</v>
      </c>
      <c r="D49" s="70" t="s">
        <v>136</v>
      </c>
      <c r="E49" s="77">
        <v>45174</v>
      </c>
      <c r="F49" s="67">
        <v>1313318.169765</v>
      </c>
      <c r="G49" s="69">
        <v>3.9044840000000001</v>
      </c>
      <c r="H49" s="67">
        <v>51.278297124999995</v>
      </c>
      <c r="I49" s="68">
        <f t="shared" si="0"/>
        <v>8.2367963363796944E-5</v>
      </c>
      <c r="J49" s="68">
        <f>H49/'סכום נכסי הקרן'!$C$41</f>
        <v>8.1829315472784843E-7</v>
      </c>
    </row>
    <row r="50" spans="1:10">
      <c r="A50" s="61" t="s">
        <v>2633</v>
      </c>
      <c r="B50" s="58" t="s">
        <v>2636</v>
      </c>
      <c r="C50" s="70" t="s">
        <v>1797</v>
      </c>
      <c r="D50" s="70" t="s">
        <v>136</v>
      </c>
      <c r="E50" s="77">
        <v>45174</v>
      </c>
      <c r="F50" s="67">
        <v>939325.591441</v>
      </c>
      <c r="G50" s="69">
        <v>3.9044840000000001</v>
      </c>
      <c r="H50" s="67">
        <v>36.675816937</v>
      </c>
      <c r="I50" s="68">
        <f t="shared" si="0"/>
        <v>5.8912103466309089E-5</v>
      </c>
      <c r="J50" s="68">
        <f>H50/'סכום נכסי הקרן'!$C$41</f>
        <v>5.852684590995725E-7</v>
      </c>
    </row>
    <row r="51" spans="1:10">
      <c r="A51" s="61" t="s">
        <v>2633</v>
      </c>
      <c r="B51" s="58" t="s">
        <v>2637</v>
      </c>
      <c r="C51" s="70" t="s">
        <v>1797</v>
      </c>
      <c r="D51" s="70" t="s">
        <v>136</v>
      </c>
      <c r="E51" s="77">
        <v>45174</v>
      </c>
      <c r="F51" s="67">
        <v>56535000</v>
      </c>
      <c r="G51" s="69">
        <v>3.9044840000000001</v>
      </c>
      <c r="H51" s="67">
        <v>2207.4</v>
      </c>
      <c r="I51" s="68">
        <f t="shared" si="0"/>
        <v>3.5457308944177503E-3</v>
      </c>
      <c r="J51" s="68">
        <f>H51/'סכום נכסי הקרן'!$C$41</f>
        <v>3.5225434755430227E-5</v>
      </c>
    </row>
    <row r="52" spans="1:10">
      <c r="A52" s="61" t="s">
        <v>2638</v>
      </c>
      <c r="B52" s="58" t="s">
        <v>2639</v>
      </c>
      <c r="C52" s="70" t="s">
        <v>1797</v>
      </c>
      <c r="D52" s="70" t="s">
        <v>136</v>
      </c>
      <c r="E52" s="77">
        <v>45168</v>
      </c>
      <c r="F52" s="67">
        <v>113073000</v>
      </c>
      <c r="G52" s="69">
        <v>3.8343150000000001</v>
      </c>
      <c r="H52" s="67">
        <v>4335.5750099999996</v>
      </c>
      <c r="I52" s="68">
        <f t="shared" si="0"/>
        <v>6.9642032517996484E-3</v>
      </c>
      <c r="J52" s="68">
        <f>H52/'סכום נכסי הקרן'!$C$41</f>
        <v>6.9186606252617889E-5</v>
      </c>
    </row>
    <row r="53" spans="1:10">
      <c r="A53" s="61" t="s">
        <v>2640</v>
      </c>
      <c r="B53" s="58" t="s">
        <v>2641</v>
      </c>
      <c r="C53" s="70" t="s">
        <v>1797</v>
      </c>
      <c r="D53" s="70" t="s">
        <v>136</v>
      </c>
      <c r="E53" s="77">
        <v>45159</v>
      </c>
      <c r="F53" s="67">
        <v>1313562.0866449999</v>
      </c>
      <c r="G53" s="69">
        <v>3.838387</v>
      </c>
      <c r="H53" s="67">
        <v>50.419593634999998</v>
      </c>
      <c r="I53" s="68">
        <f t="shared" si="0"/>
        <v>8.0988634065238754E-5</v>
      </c>
      <c r="J53" s="68">
        <f>H53/'סכום נכסי הקרן'!$C$41</f>
        <v>8.0459006341623522E-7</v>
      </c>
    </row>
    <row r="54" spans="1:10">
      <c r="A54" s="61" t="s">
        <v>2642</v>
      </c>
      <c r="B54" s="58" t="s">
        <v>2643</v>
      </c>
      <c r="C54" s="70" t="s">
        <v>1797</v>
      </c>
      <c r="D54" s="70" t="s">
        <v>136</v>
      </c>
      <c r="E54" s="77">
        <v>45181</v>
      </c>
      <c r="F54" s="67">
        <v>37582992.621200003</v>
      </c>
      <c r="G54" s="69">
        <v>3.9528509999999999</v>
      </c>
      <c r="H54" s="67">
        <v>1485.5998721199996</v>
      </c>
      <c r="I54" s="68">
        <f t="shared" si="0"/>
        <v>2.3863084911293565E-3</v>
      </c>
      <c r="J54" s="68">
        <f>H54/'סכום נכסי הקרן'!$C$41</f>
        <v>2.3707031515827913E-5</v>
      </c>
    </row>
    <row r="55" spans="1:10">
      <c r="A55" s="61" t="s">
        <v>2642</v>
      </c>
      <c r="B55" s="58" t="s">
        <v>2644</v>
      </c>
      <c r="C55" s="70" t="s">
        <v>1797</v>
      </c>
      <c r="D55" s="70" t="s">
        <v>136</v>
      </c>
      <c r="E55" s="77">
        <v>45181</v>
      </c>
      <c r="F55" s="67">
        <v>18459405.078400001</v>
      </c>
      <c r="G55" s="69">
        <v>3.9528509999999999</v>
      </c>
      <c r="H55" s="67">
        <v>729.67286294300004</v>
      </c>
      <c r="I55" s="68">
        <f t="shared" si="0"/>
        <v>1.1720683215344948E-3</v>
      </c>
      <c r="J55" s="68">
        <f>H55/'סכום נכסי הקרן'!$C$41</f>
        <v>1.1644035438256153E-5</v>
      </c>
    </row>
    <row r="56" spans="1:10">
      <c r="A56" s="61" t="s">
        <v>2642</v>
      </c>
      <c r="B56" s="58" t="s">
        <v>2645</v>
      </c>
      <c r="C56" s="70" t="s">
        <v>1797</v>
      </c>
      <c r="D56" s="70" t="s">
        <v>136</v>
      </c>
      <c r="E56" s="77">
        <v>45181</v>
      </c>
      <c r="F56" s="67">
        <v>79170000</v>
      </c>
      <c r="G56" s="69">
        <v>3.9528509999999999</v>
      </c>
      <c r="H56" s="67">
        <v>3129.4724999999999</v>
      </c>
      <c r="I56" s="68">
        <f t="shared" si="0"/>
        <v>5.0268493822962544E-3</v>
      </c>
      <c r="J56" s="68">
        <f>H56/'סכום נכסי הקרן'!$C$41</f>
        <v>4.9939761424147465E-5</v>
      </c>
    </row>
    <row r="57" spans="1:10">
      <c r="A57" s="61" t="s">
        <v>2646</v>
      </c>
      <c r="B57" s="58" t="s">
        <v>2647</v>
      </c>
      <c r="C57" s="70" t="s">
        <v>1797</v>
      </c>
      <c r="D57" s="70" t="s">
        <v>136</v>
      </c>
      <c r="E57" s="77">
        <v>45181</v>
      </c>
      <c r="F57" s="67">
        <v>113100000</v>
      </c>
      <c r="G57" s="69">
        <v>3.9528509999999999</v>
      </c>
      <c r="H57" s="67">
        <v>4470.6750000000002</v>
      </c>
      <c r="I57" s="68">
        <f t="shared" si="0"/>
        <v>7.1812134032803636E-3</v>
      </c>
      <c r="J57" s="68">
        <f>H57/'סכום נכסי הקרן'!$C$41</f>
        <v>7.1342516320210676E-5</v>
      </c>
    </row>
    <row r="58" spans="1:10">
      <c r="A58" s="61" t="s">
        <v>2648</v>
      </c>
      <c r="B58" s="58" t="s">
        <v>2649</v>
      </c>
      <c r="C58" s="70" t="s">
        <v>1797</v>
      </c>
      <c r="D58" s="70" t="s">
        <v>136</v>
      </c>
      <c r="E58" s="77">
        <v>45181</v>
      </c>
      <c r="F58" s="67">
        <v>25175254.466400005</v>
      </c>
      <c r="G58" s="69">
        <v>3.9655879999999999</v>
      </c>
      <c r="H58" s="67">
        <v>998.34689986799992</v>
      </c>
      <c r="I58" s="68">
        <f t="shared" si="0"/>
        <v>1.6036375130054142E-3</v>
      </c>
      <c r="J58" s="68">
        <f>H58/'סכום נכסי הקרן'!$C$41</f>
        <v>1.5931504749744616E-5</v>
      </c>
    </row>
    <row r="59" spans="1:10">
      <c r="A59" s="61" t="s">
        <v>2648</v>
      </c>
      <c r="B59" s="58" t="s">
        <v>2650</v>
      </c>
      <c r="C59" s="70" t="s">
        <v>1797</v>
      </c>
      <c r="D59" s="70" t="s">
        <v>136</v>
      </c>
      <c r="E59" s="77">
        <v>45181</v>
      </c>
      <c r="F59" s="67">
        <v>131384.084879</v>
      </c>
      <c r="G59" s="69">
        <v>3.9655879999999999</v>
      </c>
      <c r="H59" s="67">
        <v>5.2101516590000001</v>
      </c>
      <c r="I59" s="68">
        <f t="shared" si="0"/>
        <v>8.3690294925786866E-6</v>
      </c>
      <c r="J59" s="68">
        <f>H59/'סכום נכסי הקרן'!$C$41</f>
        <v>8.3142999605871644E-8</v>
      </c>
    </row>
    <row r="60" spans="1:10">
      <c r="A60" s="61" t="s">
        <v>2651</v>
      </c>
      <c r="B60" s="58" t="s">
        <v>2652</v>
      </c>
      <c r="C60" s="70" t="s">
        <v>1797</v>
      </c>
      <c r="D60" s="70" t="s">
        <v>136</v>
      </c>
      <c r="E60" s="77">
        <v>45159</v>
      </c>
      <c r="F60" s="67">
        <v>33584811.023999996</v>
      </c>
      <c r="G60" s="69">
        <v>3.9097590000000002</v>
      </c>
      <c r="H60" s="67">
        <v>1313.085249318</v>
      </c>
      <c r="I60" s="68">
        <f t="shared" si="0"/>
        <v>2.10919948152173E-3</v>
      </c>
      <c r="J60" s="68">
        <f>H60/'סכום נכסי הקרן'!$C$41</f>
        <v>2.0954063050724401E-5</v>
      </c>
    </row>
    <row r="61" spans="1:10">
      <c r="A61" s="61" t="s">
        <v>2653</v>
      </c>
      <c r="B61" s="58" t="s">
        <v>2654</v>
      </c>
      <c r="C61" s="70" t="s">
        <v>1797</v>
      </c>
      <c r="D61" s="70" t="s">
        <v>136</v>
      </c>
      <c r="E61" s="77">
        <v>45167</v>
      </c>
      <c r="F61" s="67">
        <v>29392162.448320001</v>
      </c>
      <c r="G61" s="69">
        <v>3.9388100000000001</v>
      </c>
      <c r="H61" s="67">
        <v>1157.7013397639998</v>
      </c>
      <c r="I61" s="68">
        <f t="shared" si="0"/>
        <v>1.8596074145646618E-3</v>
      </c>
      <c r="J61" s="68">
        <f>H61/'סכום נכסי הקרן'!$C$41</f>
        <v>1.8474464532993994E-5</v>
      </c>
    </row>
    <row r="62" spans="1:10">
      <c r="A62" s="61" t="s">
        <v>2655</v>
      </c>
      <c r="B62" s="58" t="s">
        <v>2656</v>
      </c>
      <c r="C62" s="70" t="s">
        <v>1797</v>
      </c>
      <c r="D62" s="70" t="s">
        <v>136</v>
      </c>
      <c r="E62" s="77">
        <v>45189</v>
      </c>
      <c r="F62" s="67">
        <v>124157257.037608</v>
      </c>
      <c r="G62" s="69">
        <v>4.0757500000000002</v>
      </c>
      <c r="H62" s="67">
        <v>5060.3393390199999</v>
      </c>
      <c r="I62" s="68">
        <f t="shared" si="0"/>
        <v>8.1283870302621686E-3</v>
      </c>
      <c r="J62" s="68">
        <f>H62/'סכום נכסי הקרן'!$C$41</f>
        <v>8.075231187233212E-5</v>
      </c>
    </row>
    <row r="63" spans="1:10">
      <c r="A63" s="61" t="s">
        <v>2657</v>
      </c>
      <c r="B63" s="58" t="s">
        <v>2658</v>
      </c>
      <c r="C63" s="70" t="s">
        <v>1797</v>
      </c>
      <c r="D63" s="70" t="s">
        <v>136</v>
      </c>
      <c r="E63" s="77">
        <v>45174</v>
      </c>
      <c r="F63" s="67">
        <v>30880307.133439999</v>
      </c>
      <c r="G63" s="69">
        <v>4.0826269999999996</v>
      </c>
      <c r="H63" s="67">
        <v>1260.72779335</v>
      </c>
      <c r="I63" s="68">
        <f t="shared" si="0"/>
        <v>2.025098072996381E-3</v>
      </c>
      <c r="J63" s="68">
        <f>H63/'סכום נכסי הקרן'!$C$41</f>
        <v>2.011854880357341E-5</v>
      </c>
    </row>
    <row r="64" spans="1:10">
      <c r="A64" s="61" t="s">
        <v>2657</v>
      </c>
      <c r="B64" s="58" t="s">
        <v>2659</v>
      </c>
      <c r="C64" s="70" t="s">
        <v>1797</v>
      </c>
      <c r="D64" s="70" t="s">
        <v>136</v>
      </c>
      <c r="E64" s="77">
        <v>45174</v>
      </c>
      <c r="F64" s="67">
        <v>7552000</v>
      </c>
      <c r="G64" s="69">
        <v>4.0826269999999996</v>
      </c>
      <c r="H64" s="67">
        <v>308.32</v>
      </c>
      <c r="I64" s="68">
        <f t="shared" si="0"/>
        <v>4.9525221951928996E-4</v>
      </c>
      <c r="J64" s="68">
        <f>H64/'סכום נכסי הקרן'!$C$41</f>
        <v>4.9201350202927643E-6</v>
      </c>
    </row>
    <row r="65" spans="1:10">
      <c r="A65" s="61" t="s">
        <v>2657</v>
      </c>
      <c r="B65" s="58" t="s">
        <v>2660</v>
      </c>
      <c r="C65" s="70" t="s">
        <v>1797</v>
      </c>
      <c r="D65" s="70" t="s">
        <v>136</v>
      </c>
      <c r="E65" s="77">
        <v>45174</v>
      </c>
      <c r="F65" s="67">
        <v>17648384.194559999</v>
      </c>
      <c r="G65" s="69">
        <v>4.0826269999999996</v>
      </c>
      <c r="H65" s="67">
        <v>720.51771912999993</v>
      </c>
      <c r="I65" s="68">
        <f t="shared" si="0"/>
        <v>1.1573624792491854E-3</v>
      </c>
      <c r="J65" s="68">
        <f>H65/'סכום נכסי הקרן'!$C$41</f>
        <v>1.1497938708591652E-5</v>
      </c>
    </row>
    <row r="66" spans="1:10">
      <c r="A66" s="61" t="s">
        <v>2661</v>
      </c>
      <c r="B66" s="58" t="s">
        <v>2662</v>
      </c>
      <c r="C66" s="70" t="s">
        <v>1797</v>
      </c>
      <c r="D66" s="70" t="s">
        <v>136</v>
      </c>
      <c r="E66" s="77">
        <v>45167</v>
      </c>
      <c r="F66" s="67">
        <v>42348157.202880003</v>
      </c>
      <c r="G66" s="69">
        <v>4.0100410000000002</v>
      </c>
      <c r="H66" s="67">
        <v>1698.1786766260002</v>
      </c>
      <c r="I66" s="68">
        <f t="shared" si="0"/>
        <v>2.7277723103897159E-3</v>
      </c>
      <c r="J66" s="68">
        <f>H66/'סכום נכסי הקרן'!$C$41</f>
        <v>2.7099339574409721E-5</v>
      </c>
    </row>
    <row r="67" spans="1:10">
      <c r="A67" s="61" t="s">
        <v>2663</v>
      </c>
      <c r="B67" s="58" t="s">
        <v>2664</v>
      </c>
      <c r="C67" s="70" t="s">
        <v>1797</v>
      </c>
      <c r="D67" s="70" t="s">
        <v>136</v>
      </c>
      <c r="E67" s="77">
        <v>45189</v>
      </c>
      <c r="F67" s="67">
        <v>56473181.671043999</v>
      </c>
      <c r="G67" s="69">
        <v>4.1519490000000001</v>
      </c>
      <c r="H67" s="67">
        <v>2344.7376129250001</v>
      </c>
      <c r="I67" s="68">
        <f t="shared" si="0"/>
        <v>3.7663353236620008E-3</v>
      </c>
      <c r="J67" s="68">
        <f>H67/'סכום נכסי הקרן'!$C$41</f>
        <v>3.7417052551731817E-5</v>
      </c>
    </row>
    <row r="68" spans="1:10">
      <c r="A68" s="61" t="s">
        <v>2665</v>
      </c>
      <c r="B68" s="58" t="s">
        <v>2666</v>
      </c>
      <c r="C68" s="70" t="s">
        <v>1797</v>
      </c>
      <c r="D68" s="70" t="s">
        <v>136</v>
      </c>
      <c r="E68" s="77">
        <v>45189</v>
      </c>
      <c r="F68" s="67">
        <v>132181000</v>
      </c>
      <c r="G68" s="69">
        <v>4.1519490000000001</v>
      </c>
      <c r="H68" s="67">
        <v>5488.0874999999996</v>
      </c>
      <c r="I68" s="68">
        <f t="shared" si="0"/>
        <v>8.815475853953916E-3</v>
      </c>
      <c r="J68" s="68">
        <f>H68/'סכום נכסי הקרן'!$C$41</f>
        <v>8.7578267719190981E-5</v>
      </c>
    </row>
    <row r="69" spans="1:10">
      <c r="A69" s="61" t="s">
        <v>2665</v>
      </c>
      <c r="B69" s="58" t="s">
        <v>2667</v>
      </c>
      <c r="C69" s="70" t="s">
        <v>1797</v>
      </c>
      <c r="D69" s="70" t="s">
        <v>136</v>
      </c>
      <c r="E69" s="77">
        <v>45189</v>
      </c>
      <c r="F69" s="67">
        <v>29418647.488159999</v>
      </c>
      <c r="G69" s="69">
        <v>4.1519490000000001</v>
      </c>
      <c r="H69" s="67">
        <v>1221.4471939739999</v>
      </c>
      <c r="I69" s="68">
        <f t="shared" si="0"/>
        <v>1.9620019260548527E-3</v>
      </c>
      <c r="J69" s="68">
        <f>H69/'סכום נכסי הקרן'!$C$41</f>
        <v>1.9491713526562681E-5</v>
      </c>
    </row>
    <row r="70" spans="1:10">
      <c r="A70" s="61" t="s">
        <v>2668</v>
      </c>
      <c r="B70" s="58" t="s">
        <v>2669</v>
      </c>
      <c r="C70" s="70" t="s">
        <v>1797</v>
      </c>
      <c r="D70" s="70" t="s">
        <v>136</v>
      </c>
      <c r="E70" s="77">
        <v>45190</v>
      </c>
      <c r="F70" s="67">
        <v>33624872.428800002</v>
      </c>
      <c r="G70" s="69">
        <v>4.1816259999999996</v>
      </c>
      <c r="H70" s="67">
        <v>1406.066283136</v>
      </c>
      <c r="I70" s="68">
        <f t="shared" si="0"/>
        <v>2.2585542537439753E-3</v>
      </c>
      <c r="J70" s="68">
        <f>H70/'סכום נכסי הקרן'!$C$41</f>
        <v>2.2437843670570561E-5</v>
      </c>
    </row>
    <row r="71" spans="1:10">
      <c r="A71" s="61" t="s">
        <v>2670</v>
      </c>
      <c r="B71" s="58" t="s">
        <v>2671</v>
      </c>
      <c r="C71" s="70" t="s">
        <v>1797</v>
      </c>
      <c r="D71" s="70" t="s">
        <v>136</v>
      </c>
      <c r="E71" s="77">
        <v>45188</v>
      </c>
      <c r="F71" s="67">
        <v>189000000</v>
      </c>
      <c r="G71" s="69">
        <v>4.2342589999999998</v>
      </c>
      <c r="H71" s="67">
        <v>8002.75</v>
      </c>
      <c r="I71" s="68">
        <f t="shared" si="0"/>
        <v>1.2854760313174616E-2</v>
      </c>
      <c r="J71" s="68">
        <f>H71/'סכום נכסי הקרן'!$C$41</f>
        <v>1.2770696203181085E-4</v>
      </c>
    </row>
    <row r="72" spans="1:10">
      <c r="A72" s="61" t="s">
        <v>2670</v>
      </c>
      <c r="B72" s="58" t="s">
        <v>2672</v>
      </c>
      <c r="C72" s="70" t="s">
        <v>1797</v>
      </c>
      <c r="D72" s="70" t="s">
        <v>136</v>
      </c>
      <c r="E72" s="77">
        <v>45188</v>
      </c>
      <c r="F72" s="67">
        <v>42064475.039999999</v>
      </c>
      <c r="G72" s="69">
        <v>4.2342589999999998</v>
      </c>
      <c r="H72" s="67">
        <v>1781.1189292399999</v>
      </c>
      <c r="I72" s="68">
        <f t="shared" si="0"/>
        <v>2.860998647294795E-3</v>
      </c>
      <c r="J72" s="68">
        <f>H72/'סכום נכסי הקרן'!$C$41</f>
        <v>2.8422890565192246E-5</v>
      </c>
    </row>
    <row r="73" spans="1:10">
      <c r="A73" s="61" t="s">
        <v>2673</v>
      </c>
      <c r="B73" s="58" t="s">
        <v>2674</v>
      </c>
      <c r="C73" s="70" t="s">
        <v>1797</v>
      </c>
      <c r="D73" s="70" t="s">
        <v>136</v>
      </c>
      <c r="E73" s="77">
        <v>45188</v>
      </c>
      <c r="F73" s="67">
        <v>84128950.079999998</v>
      </c>
      <c r="G73" s="69">
        <v>4.2342589999999998</v>
      </c>
      <c r="H73" s="67">
        <v>3562.2378584799999</v>
      </c>
      <c r="I73" s="68">
        <f t="shared" si="0"/>
        <v>5.7219972945895901E-3</v>
      </c>
      <c r="J73" s="68">
        <f>H73/'סכום נכסי הקרן'!$C$41</f>
        <v>5.6845781130384492E-5</v>
      </c>
    </row>
    <row r="74" spans="1:10">
      <c r="A74" s="61" t="s">
        <v>2675</v>
      </c>
      <c r="B74" s="58" t="s">
        <v>2676</v>
      </c>
      <c r="C74" s="70" t="s">
        <v>1797</v>
      </c>
      <c r="D74" s="70" t="s">
        <v>136</v>
      </c>
      <c r="E74" s="77">
        <v>45190</v>
      </c>
      <c r="F74" s="67">
        <v>151200000</v>
      </c>
      <c r="G74" s="69">
        <v>4.2576720000000003</v>
      </c>
      <c r="H74" s="67">
        <v>6437.6</v>
      </c>
      <c r="I74" s="68">
        <f t="shared" ref="I74:I137" si="1">IFERROR(H74/$H$9,0)</f>
        <v>1.0340671018349058E-2</v>
      </c>
      <c r="J74" s="68">
        <f>H74/'סכום נכסי הקרן'!$C$41</f>
        <v>1.0273047874492962E-4</v>
      </c>
    </row>
    <row r="75" spans="1:10">
      <c r="A75" s="61" t="s">
        <v>2675</v>
      </c>
      <c r="B75" s="58" t="s">
        <v>2677</v>
      </c>
      <c r="C75" s="70" t="s">
        <v>1797</v>
      </c>
      <c r="D75" s="70" t="s">
        <v>136</v>
      </c>
      <c r="E75" s="77">
        <v>45190</v>
      </c>
      <c r="F75" s="67">
        <v>58890265.056000002</v>
      </c>
      <c r="G75" s="69">
        <v>4.2576720000000003</v>
      </c>
      <c r="H75" s="67">
        <v>2507.3543010880003</v>
      </c>
      <c r="I75" s="68">
        <f t="shared" si="1"/>
        <v>4.0275453513721792E-3</v>
      </c>
      <c r="J75" s="68">
        <f>H75/'סכום נכסי הקרן'!$C$41</f>
        <v>4.0012070916790211E-5</v>
      </c>
    </row>
    <row r="76" spans="1:10">
      <c r="A76" s="61" t="s">
        <v>2675</v>
      </c>
      <c r="B76" s="58" t="s">
        <v>2678</v>
      </c>
      <c r="C76" s="70" t="s">
        <v>1797</v>
      </c>
      <c r="D76" s="70" t="s">
        <v>136</v>
      </c>
      <c r="E76" s="77">
        <v>45190</v>
      </c>
      <c r="F76" s="67">
        <v>3864127.4153999998</v>
      </c>
      <c r="G76" s="69">
        <v>4.2576720000000003</v>
      </c>
      <c r="H76" s="67">
        <v>164.521869374</v>
      </c>
      <c r="I76" s="68">
        <f t="shared" si="1"/>
        <v>2.6427030671684028E-4</v>
      </c>
      <c r="J76" s="68">
        <f>H76/'סכום נכסי הקרן'!$C$41</f>
        <v>2.6254210272153899E-6</v>
      </c>
    </row>
    <row r="77" spans="1:10">
      <c r="A77" s="61" t="s">
        <v>2679</v>
      </c>
      <c r="B77" s="58" t="s">
        <v>2680</v>
      </c>
      <c r="C77" s="70" t="s">
        <v>1797</v>
      </c>
      <c r="D77" s="70" t="s">
        <v>136</v>
      </c>
      <c r="E77" s="77">
        <v>45182</v>
      </c>
      <c r="F77" s="67">
        <v>42097859.544</v>
      </c>
      <c r="G77" s="69">
        <v>4.2868089999999999</v>
      </c>
      <c r="H77" s="67">
        <v>1804.65500456</v>
      </c>
      <c r="I77" s="68">
        <f t="shared" si="1"/>
        <v>2.898804477409621E-3</v>
      </c>
      <c r="J77" s="68">
        <f>H77/'סכום נכסי הקרן'!$C$41</f>
        <v>2.8798476542171295E-5</v>
      </c>
    </row>
    <row r="78" spans="1:10">
      <c r="A78" s="61" t="s">
        <v>2681</v>
      </c>
      <c r="B78" s="58" t="s">
        <v>2682</v>
      </c>
      <c r="C78" s="70" t="s">
        <v>1797</v>
      </c>
      <c r="D78" s="70" t="s">
        <v>136</v>
      </c>
      <c r="E78" s="77">
        <v>45182</v>
      </c>
      <c r="F78" s="67">
        <v>7736432.8782400005</v>
      </c>
      <c r="G78" s="69">
        <v>4.3121039999999997</v>
      </c>
      <c r="H78" s="67">
        <v>333.60300019599998</v>
      </c>
      <c r="I78" s="68">
        <f t="shared" si="1"/>
        <v>5.3586412261729082E-4</v>
      </c>
      <c r="J78" s="68">
        <f>H78/'סכום נכסי הקרן'!$C$41</f>
        <v>5.3235982230769116E-6</v>
      </c>
    </row>
    <row r="79" spans="1:10">
      <c r="A79" s="61" t="s">
        <v>2683</v>
      </c>
      <c r="B79" s="58" t="s">
        <v>2684</v>
      </c>
      <c r="C79" s="70" t="s">
        <v>1797</v>
      </c>
      <c r="D79" s="70" t="s">
        <v>136</v>
      </c>
      <c r="E79" s="77">
        <v>45182</v>
      </c>
      <c r="F79" s="67">
        <v>25270066.457759999</v>
      </c>
      <c r="G79" s="69">
        <v>4.3298019999999999</v>
      </c>
      <c r="H79" s="67">
        <v>1094.1437340959999</v>
      </c>
      <c r="I79" s="68">
        <f t="shared" si="1"/>
        <v>1.7575152853663979E-3</v>
      </c>
      <c r="J79" s="68">
        <f>H79/'סכום נכסי הקרן'!$C$41</f>
        <v>1.7460219587959339E-5</v>
      </c>
    </row>
    <row r="80" spans="1:10">
      <c r="A80" s="61" t="s">
        <v>2683</v>
      </c>
      <c r="B80" s="58" t="s">
        <v>2685</v>
      </c>
      <c r="C80" s="70" t="s">
        <v>1797</v>
      </c>
      <c r="D80" s="70" t="s">
        <v>136</v>
      </c>
      <c r="E80" s="77">
        <v>45182</v>
      </c>
      <c r="F80" s="67">
        <v>7737864.0365420012</v>
      </c>
      <c r="G80" s="69">
        <v>4.3298019999999999</v>
      </c>
      <c r="H80" s="67">
        <v>335.03415849800001</v>
      </c>
      <c r="I80" s="68">
        <f t="shared" si="1"/>
        <v>5.3816298200217989E-4</v>
      </c>
      <c r="J80" s="68">
        <f>H80/'סכום נכסי הקרן'!$C$41</f>
        <v>5.346436482292185E-6</v>
      </c>
    </row>
    <row r="81" spans="1:10">
      <c r="A81" s="61" t="s">
        <v>2683</v>
      </c>
      <c r="B81" s="58" t="s">
        <v>2686</v>
      </c>
      <c r="C81" s="70" t="s">
        <v>1797</v>
      </c>
      <c r="D81" s="70" t="s">
        <v>136</v>
      </c>
      <c r="E81" s="77">
        <v>45182</v>
      </c>
      <c r="F81" s="67">
        <v>75694000</v>
      </c>
      <c r="G81" s="69">
        <v>4.3298019999999999</v>
      </c>
      <c r="H81" s="67">
        <v>3277.4</v>
      </c>
      <c r="I81" s="68">
        <f t="shared" si="1"/>
        <v>5.2644642717064125E-3</v>
      </c>
      <c r="J81" s="68">
        <f>H81/'סכום נכסי הקרן'!$C$41</f>
        <v>5.230037141770727E-5</v>
      </c>
    </row>
    <row r="82" spans="1:10">
      <c r="A82" s="61" t="s">
        <v>2687</v>
      </c>
      <c r="B82" s="58" t="s">
        <v>2688</v>
      </c>
      <c r="C82" s="70" t="s">
        <v>1797</v>
      </c>
      <c r="D82" s="70" t="s">
        <v>136</v>
      </c>
      <c r="E82" s="77">
        <v>45182</v>
      </c>
      <c r="F82" s="67">
        <v>21385250</v>
      </c>
      <c r="G82" s="69">
        <v>4.3373840000000001</v>
      </c>
      <c r="H82" s="67">
        <v>927.56050000000005</v>
      </c>
      <c r="I82" s="68">
        <f t="shared" si="1"/>
        <v>1.4899338231818319E-3</v>
      </c>
      <c r="J82" s="68">
        <f>H82/'סכום נכסי הקרן'!$C$41</f>
        <v>1.4801903540121519E-5</v>
      </c>
    </row>
    <row r="83" spans="1:10">
      <c r="A83" s="61" t="s">
        <v>2687</v>
      </c>
      <c r="B83" s="58" t="s">
        <v>2689</v>
      </c>
      <c r="C83" s="70" t="s">
        <v>1797</v>
      </c>
      <c r="D83" s="70" t="s">
        <v>136</v>
      </c>
      <c r="E83" s="77">
        <v>45182</v>
      </c>
      <c r="F83" s="67">
        <v>33696092.704000004</v>
      </c>
      <c r="G83" s="69">
        <v>4.3373840000000001</v>
      </c>
      <c r="H83" s="67">
        <v>1461.5290724480001</v>
      </c>
      <c r="I83" s="68">
        <f t="shared" si="1"/>
        <v>2.3476437370973055E-3</v>
      </c>
      <c r="J83" s="68">
        <f>H83/'סכום נכסי הקרן'!$C$41</f>
        <v>2.3322912469276744E-5</v>
      </c>
    </row>
    <row r="84" spans="1:10">
      <c r="A84" s="61" t="s">
        <v>2690</v>
      </c>
      <c r="B84" s="58" t="s">
        <v>2691</v>
      </c>
      <c r="C84" s="70" t="s">
        <v>1797</v>
      </c>
      <c r="D84" s="70" t="s">
        <v>136</v>
      </c>
      <c r="E84" s="77">
        <v>45173</v>
      </c>
      <c r="F84" s="67">
        <v>80049363.691200003</v>
      </c>
      <c r="G84" s="69">
        <v>4.3170890000000002</v>
      </c>
      <c r="H84" s="67">
        <v>3455.8024956440004</v>
      </c>
      <c r="I84" s="68">
        <f t="shared" si="1"/>
        <v>5.5510309295147657E-3</v>
      </c>
      <c r="J84" s="68">
        <f>H84/'סכום נכסי הקרן'!$C$41</f>
        <v>5.5147297878934801E-5</v>
      </c>
    </row>
    <row r="85" spans="1:10">
      <c r="A85" s="61" t="s">
        <v>2692</v>
      </c>
      <c r="B85" s="58" t="s">
        <v>2693</v>
      </c>
      <c r="C85" s="70" t="s">
        <v>1797</v>
      </c>
      <c r="D85" s="70" t="s">
        <v>136</v>
      </c>
      <c r="E85" s="77">
        <v>45173</v>
      </c>
      <c r="F85" s="67">
        <v>71623114.881600007</v>
      </c>
      <c r="G85" s="69">
        <v>4.3170890000000002</v>
      </c>
      <c r="H85" s="67">
        <v>3092.0338118919999</v>
      </c>
      <c r="I85" s="68">
        <f t="shared" si="1"/>
        <v>4.9667118843026844E-3</v>
      </c>
      <c r="J85" s="68">
        <f>H85/'סכום נכסי הקרן'!$C$41</f>
        <v>4.9342319154836398E-5</v>
      </c>
    </row>
    <row r="86" spans="1:10">
      <c r="A86" s="61" t="s">
        <v>2694</v>
      </c>
      <c r="B86" s="58" t="s">
        <v>2695</v>
      </c>
      <c r="C86" s="70" t="s">
        <v>1797</v>
      </c>
      <c r="D86" s="70" t="s">
        <v>136</v>
      </c>
      <c r="E86" s="77">
        <v>45173</v>
      </c>
      <c r="F86" s="67">
        <v>37757449.483499996</v>
      </c>
      <c r="G86" s="69">
        <v>4.3549829999999998</v>
      </c>
      <c r="H86" s="67">
        <v>1644.330694404</v>
      </c>
      <c r="I86" s="68">
        <f t="shared" si="1"/>
        <v>2.6412766801611194E-3</v>
      </c>
      <c r="J86" s="68">
        <f>H86/'סכום נכסי הקרן'!$C$41</f>
        <v>2.6240039681108716E-5</v>
      </c>
    </row>
    <row r="87" spans="1:10">
      <c r="A87" s="61" t="s">
        <v>2694</v>
      </c>
      <c r="B87" s="58" t="s">
        <v>2696</v>
      </c>
      <c r="C87" s="70" t="s">
        <v>1797</v>
      </c>
      <c r="D87" s="70" t="s">
        <v>136</v>
      </c>
      <c r="E87" s="77">
        <v>45173</v>
      </c>
      <c r="F87" s="67">
        <v>25288761.780000001</v>
      </c>
      <c r="G87" s="69">
        <v>4.3549829999999998</v>
      </c>
      <c r="H87" s="67">
        <v>1101.321402456</v>
      </c>
      <c r="I87" s="68">
        <f t="shared" si="1"/>
        <v>1.7690447229191464E-3</v>
      </c>
      <c r="J87" s="68">
        <f>H87/'סכום נכסי הקרן'!$C$41</f>
        <v>1.7574759992286285E-5</v>
      </c>
    </row>
    <row r="88" spans="1:10">
      <c r="A88" s="61" t="s">
        <v>2697</v>
      </c>
      <c r="B88" s="58" t="s">
        <v>2698</v>
      </c>
      <c r="C88" s="70" t="s">
        <v>1797</v>
      </c>
      <c r="D88" s="70" t="s">
        <v>136</v>
      </c>
      <c r="E88" s="77">
        <v>45195</v>
      </c>
      <c r="F88" s="67">
        <v>69637582.634368002</v>
      </c>
      <c r="G88" s="69">
        <v>4.4637669999999998</v>
      </c>
      <c r="H88" s="67">
        <v>3108.4595442679997</v>
      </c>
      <c r="I88" s="68">
        <f t="shared" si="1"/>
        <v>4.9930964212008544E-3</v>
      </c>
      <c r="J88" s="68">
        <f>H88/'סכום נכסי הקרן'!$C$41</f>
        <v>4.9604439098716502E-5</v>
      </c>
    </row>
    <row r="89" spans="1:10">
      <c r="A89" s="61" t="s">
        <v>2699</v>
      </c>
      <c r="B89" s="58" t="s">
        <v>2700</v>
      </c>
      <c r="C89" s="70" t="s">
        <v>1797</v>
      </c>
      <c r="D89" s="70" t="s">
        <v>136</v>
      </c>
      <c r="E89" s="77">
        <v>45173</v>
      </c>
      <c r="F89" s="67">
        <v>42153500.384000003</v>
      </c>
      <c r="G89" s="69">
        <v>4.3676079999999997</v>
      </c>
      <c r="H89" s="67">
        <v>1841.09975476</v>
      </c>
      <c r="I89" s="68">
        <f t="shared" si="1"/>
        <v>2.9573454200224132E-3</v>
      </c>
      <c r="J89" s="68">
        <f>H89/'סכום נכסי הקרן'!$C$41</f>
        <v>2.9380057664916631E-5</v>
      </c>
    </row>
    <row r="90" spans="1:10">
      <c r="A90" s="61" t="s">
        <v>2701</v>
      </c>
      <c r="B90" s="58" t="s">
        <v>2702</v>
      </c>
      <c r="C90" s="70" t="s">
        <v>1797</v>
      </c>
      <c r="D90" s="70" t="s">
        <v>136</v>
      </c>
      <c r="E90" s="77">
        <v>45195</v>
      </c>
      <c r="F90" s="67">
        <v>46388435.998079993</v>
      </c>
      <c r="G90" s="69">
        <v>4.5041029999999997</v>
      </c>
      <c r="H90" s="67">
        <v>2089.3830930499998</v>
      </c>
      <c r="I90" s="68">
        <f t="shared" si="1"/>
        <v>3.3561611775398664E-3</v>
      </c>
      <c r="J90" s="68">
        <f>H90/'סכום נכסי הקרן'!$C$41</f>
        <v>3.3342134558001169E-5</v>
      </c>
    </row>
    <row r="91" spans="1:10">
      <c r="A91" s="61" t="s">
        <v>2701</v>
      </c>
      <c r="B91" s="58" t="s">
        <v>2703</v>
      </c>
      <c r="C91" s="70" t="s">
        <v>1797</v>
      </c>
      <c r="D91" s="70" t="s">
        <v>136</v>
      </c>
      <c r="E91" s="77">
        <v>45195</v>
      </c>
      <c r="F91" s="67">
        <v>18889192.153487999</v>
      </c>
      <c r="G91" s="69">
        <v>4.5041029999999997</v>
      </c>
      <c r="H91" s="67">
        <v>850.78873382400013</v>
      </c>
      <c r="I91" s="68">
        <f t="shared" si="1"/>
        <v>1.3666158820976339E-3</v>
      </c>
      <c r="J91" s="68">
        <f>H91/'סכום נכסי הקרן'!$C$41</f>
        <v>1.3576788544881947E-5</v>
      </c>
    </row>
    <row r="92" spans="1:10">
      <c r="A92" s="61" t="s">
        <v>2704</v>
      </c>
      <c r="B92" s="58" t="s">
        <v>2705</v>
      </c>
      <c r="C92" s="70" t="s">
        <v>1797</v>
      </c>
      <c r="D92" s="70" t="s">
        <v>136</v>
      </c>
      <c r="E92" s="77">
        <v>45187</v>
      </c>
      <c r="F92" s="67">
        <v>235927500</v>
      </c>
      <c r="G92" s="69">
        <v>4.483047</v>
      </c>
      <c r="H92" s="67">
        <v>10576.741880000001</v>
      </c>
      <c r="I92" s="68">
        <f t="shared" si="1"/>
        <v>1.698934513282508E-2</v>
      </c>
      <c r="J92" s="68">
        <f>H92/'סכום נכסי הקרן'!$C$41</f>
        <v>1.6878242775163836E-4</v>
      </c>
    </row>
    <row r="93" spans="1:10">
      <c r="A93" s="61" t="s">
        <v>2704</v>
      </c>
      <c r="B93" s="58" t="s">
        <v>2706</v>
      </c>
      <c r="C93" s="70" t="s">
        <v>1797</v>
      </c>
      <c r="D93" s="70" t="s">
        <v>136</v>
      </c>
      <c r="E93" s="77">
        <v>45187</v>
      </c>
      <c r="F93" s="67">
        <v>16870302.688000001</v>
      </c>
      <c r="G93" s="69">
        <v>4.483047</v>
      </c>
      <c r="H93" s="67">
        <v>756.30368178399988</v>
      </c>
      <c r="I93" s="68">
        <f t="shared" si="1"/>
        <v>1.2148452161200596E-3</v>
      </c>
      <c r="J93" s="68">
        <f>H93/'סכום נכסי הקרן'!$C$41</f>
        <v>1.2069006975615634E-5</v>
      </c>
    </row>
    <row r="94" spans="1:10">
      <c r="A94" s="61" t="s">
        <v>2707</v>
      </c>
      <c r="B94" s="58" t="s">
        <v>2708</v>
      </c>
      <c r="C94" s="70" t="s">
        <v>1797</v>
      </c>
      <c r="D94" s="70" t="s">
        <v>136</v>
      </c>
      <c r="E94" s="77">
        <v>45195</v>
      </c>
      <c r="F94" s="67">
        <v>88569089.112000003</v>
      </c>
      <c r="G94" s="69">
        <v>4.5141819999999999</v>
      </c>
      <c r="H94" s="67">
        <v>3998.1699296699999</v>
      </c>
      <c r="I94" s="68">
        <f t="shared" si="1"/>
        <v>6.4222318749492437E-3</v>
      </c>
      <c r="J94" s="68">
        <f>H94/'סכום נכסי הקרן'!$C$41</f>
        <v>6.3802334873024204E-5</v>
      </c>
    </row>
    <row r="95" spans="1:10">
      <c r="A95" s="61" t="s">
        <v>2709</v>
      </c>
      <c r="B95" s="58" t="s">
        <v>2710</v>
      </c>
      <c r="C95" s="70" t="s">
        <v>1797</v>
      </c>
      <c r="D95" s="70" t="s">
        <v>136</v>
      </c>
      <c r="E95" s="77">
        <v>45175</v>
      </c>
      <c r="F95" s="67">
        <v>33740605.376000002</v>
      </c>
      <c r="G95" s="69">
        <v>4.4400839999999997</v>
      </c>
      <c r="H95" s="67">
        <v>1498.111073021</v>
      </c>
      <c r="I95" s="68">
        <f t="shared" si="1"/>
        <v>2.4064051440064716E-3</v>
      </c>
      <c r="J95" s="68">
        <f>H95/'סכום נכסי הקרן'!$C$41</f>
        <v>2.3906683817653714E-5</v>
      </c>
    </row>
    <row r="96" spans="1:10">
      <c r="A96" s="61" t="s">
        <v>2711</v>
      </c>
      <c r="B96" s="58" t="s">
        <v>2712</v>
      </c>
      <c r="C96" s="70" t="s">
        <v>1797</v>
      </c>
      <c r="D96" s="70" t="s">
        <v>136</v>
      </c>
      <c r="E96" s="77">
        <v>45173</v>
      </c>
      <c r="F96" s="67">
        <v>10122715.764864</v>
      </c>
      <c r="G96" s="69">
        <v>4.3504649999999998</v>
      </c>
      <c r="H96" s="67">
        <v>440.38523017899996</v>
      </c>
      <c r="I96" s="68">
        <f t="shared" si="1"/>
        <v>7.0738765791924986E-4</v>
      </c>
      <c r="J96" s="68">
        <f>H96/'סכום נכסי הקרן'!$C$41</f>
        <v>7.02761674047544E-6</v>
      </c>
    </row>
    <row r="97" spans="1:10">
      <c r="A97" s="61" t="s">
        <v>2713</v>
      </c>
      <c r="B97" s="58" t="s">
        <v>2714</v>
      </c>
      <c r="C97" s="70" t="s">
        <v>1797</v>
      </c>
      <c r="D97" s="70" t="s">
        <v>136</v>
      </c>
      <c r="E97" s="77">
        <v>45175</v>
      </c>
      <c r="F97" s="67">
        <v>29533156.336879998</v>
      </c>
      <c r="G97" s="69">
        <v>4.4728500000000002</v>
      </c>
      <c r="H97" s="67">
        <v>1320.97382066</v>
      </c>
      <c r="I97" s="68">
        <f t="shared" si="1"/>
        <v>2.1218708374699711E-3</v>
      </c>
      <c r="J97" s="68">
        <f>H97/'סכום נכסי הקרן'!$C$41</f>
        <v>2.1079947962893095E-5</v>
      </c>
    </row>
    <row r="98" spans="1:10">
      <c r="A98" s="61" t="s">
        <v>2715</v>
      </c>
      <c r="B98" s="58" t="s">
        <v>2716</v>
      </c>
      <c r="C98" s="70" t="s">
        <v>1797</v>
      </c>
      <c r="D98" s="70" t="s">
        <v>136</v>
      </c>
      <c r="E98" s="77">
        <v>45175</v>
      </c>
      <c r="F98" s="67">
        <v>92835628.723199993</v>
      </c>
      <c r="G98" s="69">
        <v>4.4904840000000004</v>
      </c>
      <c r="H98" s="67">
        <v>4168.7693900069999</v>
      </c>
      <c r="I98" s="68">
        <f t="shared" si="1"/>
        <v>6.696264572733015E-3</v>
      </c>
      <c r="J98" s="68">
        <f>H98/'סכום נכסי הקרן'!$C$41</f>
        <v>6.6524741396269927E-5</v>
      </c>
    </row>
    <row r="99" spans="1:10">
      <c r="A99" s="61" t="s">
        <v>2717</v>
      </c>
      <c r="B99" s="58" t="s">
        <v>2718</v>
      </c>
      <c r="C99" s="70" t="s">
        <v>1797</v>
      </c>
      <c r="D99" s="70" t="s">
        <v>136</v>
      </c>
      <c r="E99" s="77">
        <v>45187</v>
      </c>
      <c r="F99" s="67">
        <v>10855335.72067</v>
      </c>
      <c r="G99" s="69">
        <v>4.5460120000000002</v>
      </c>
      <c r="H99" s="67">
        <v>493.48484990399999</v>
      </c>
      <c r="I99" s="68">
        <f t="shared" si="1"/>
        <v>7.9268119880027132E-4</v>
      </c>
      <c r="J99" s="68">
        <f>H99/'סכום נכסי הקרן'!$C$41</f>
        <v>7.8749743513122365E-6</v>
      </c>
    </row>
    <row r="100" spans="1:10">
      <c r="A100" s="61" t="s">
        <v>2717</v>
      </c>
      <c r="B100" s="58" t="s">
        <v>2719</v>
      </c>
      <c r="C100" s="70" t="s">
        <v>1797</v>
      </c>
      <c r="D100" s="70" t="s">
        <v>136</v>
      </c>
      <c r="E100" s="77">
        <v>45187</v>
      </c>
      <c r="F100" s="67">
        <v>42203577.140000001</v>
      </c>
      <c r="G100" s="69">
        <v>4.5460120000000002</v>
      </c>
      <c r="H100" s="67">
        <v>1918.5796244600001</v>
      </c>
      <c r="I100" s="68">
        <f t="shared" si="1"/>
        <v>3.0818007827526626E-3</v>
      </c>
      <c r="J100" s="68">
        <f>H100/'סכום נכסי הקרן'!$C$41</f>
        <v>3.0616472494569884E-5</v>
      </c>
    </row>
    <row r="101" spans="1:10">
      <c r="A101" s="61" t="s">
        <v>2720</v>
      </c>
      <c r="B101" s="58" t="s">
        <v>2721</v>
      </c>
      <c r="C101" s="70" t="s">
        <v>1797</v>
      </c>
      <c r="D101" s="70" t="s">
        <v>136</v>
      </c>
      <c r="E101" s="77">
        <v>45175</v>
      </c>
      <c r="F101" s="67">
        <v>105522853.06</v>
      </c>
      <c r="G101" s="69">
        <v>4.5156650000000003</v>
      </c>
      <c r="H101" s="67">
        <v>4765.0583643030004</v>
      </c>
      <c r="I101" s="68">
        <f t="shared" si="1"/>
        <v>7.6540793041645636E-3</v>
      </c>
      <c r="J101" s="68">
        <f>H101/'סכום נכסי הקרן'!$C$41</f>
        <v>7.604025211451138E-5</v>
      </c>
    </row>
    <row r="102" spans="1:10">
      <c r="A102" s="61" t="s">
        <v>2722</v>
      </c>
      <c r="B102" s="58" t="s">
        <v>2723</v>
      </c>
      <c r="C102" s="70" t="s">
        <v>1797</v>
      </c>
      <c r="D102" s="70" t="s">
        <v>136</v>
      </c>
      <c r="E102" s="77">
        <v>45187</v>
      </c>
      <c r="F102" s="67">
        <v>59102145.37472</v>
      </c>
      <c r="G102" s="69">
        <v>4.57369</v>
      </c>
      <c r="H102" s="67">
        <v>2703.1488529640005</v>
      </c>
      <c r="I102" s="68">
        <f t="shared" si="1"/>
        <v>4.3420487452044765E-3</v>
      </c>
      <c r="J102" s="68">
        <f>H102/'סכום נכסי הקרן'!$C$41</f>
        <v>4.3136537806604807E-5</v>
      </c>
    </row>
    <row r="103" spans="1:10">
      <c r="A103" s="61" t="s">
        <v>2722</v>
      </c>
      <c r="B103" s="58" t="s">
        <v>2724</v>
      </c>
      <c r="C103" s="70" t="s">
        <v>1797</v>
      </c>
      <c r="D103" s="70" t="s">
        <v>136</v>
      </c>
      <c r="E103" s="77">
        <v>45187</v>
      </c>
      <c r="F103" s="67">
        <v>121395200</v>
      </c>
      <c r="G103" s="69">
        <v>4.57369</v>
      </c>
      <c r="H103" s="67">
        <v>5552.24</v>
      </c>
      <c r="I103" s="68">
        <f t="shared" si="1"/>
        <v>8.9185235576796258E-3</v>
      </c>
      <c r="J103" s="68">
        <f>H103/'סכום נכסי הקרן'!$C$41</f>
        <v>8.8602005919402883E-5</v>
      </c>
    </row>
    <row r="104" spans="1:10">
      <c r="A104" s="61" t="s">
        <v>2725</v>
      </c>
      <c r="B104" s="58" t="s">
        <v>2726</v>
      </c>
      <c r="C104" s="70" t="s">
        <v>1797</v>
      </c>
      <c r="D104" s="70" t="s">
        <v>136</v>
      </c>
      <c r="E104" s="77">
        <v>45175</v>
      </c>
      <c r="F104" s="67">
        <v>1175230.2423960001</v>
      </c>
      <c r="G104" s="69">
        <v>4.5483799999999999</v>
      </c>
      <c r="H104" s="67">
        <v>53.45393254799999</v>
      </c>
      <c r="I104" s="68">
        <f t="shared" si="1"/>
        <v>8.5862671044471359E-5</v>
      </c>
      <c r="J104" s="68">
        <f>H104/'סכום נכסי הקרן'!$C$41</f>
        <v>8.5301169402498047E-7</v>
      </c>
    </row>
    <row r="105" spans="1:10">
      <c r="A105" s="61" t="s">
        <v>2727</v>
      </c>
      <c r="B105" s="58" t="s">
        <v>2728</v>
      </c>
      <c r="C105" s="70" t="s">
        <v>1797</v>
      </c>
      <c r="D105" s="70" t="s">
        <v>136</v>
      </c>
      <c r="E105" s="77">
        <v>45180</v>
      </c>
      <c r="F105" s="67">
        <v>106084825.544</v>
      </c>
      <c r="G105" s="69">
        <v>5.0339830000000001</v>
      </c>
      <c r="H105" s="67">
        <v>5340.2918943969999</v>
      </c>
      <c r="I105" s="68">
        <f t="shared" si="1"/>
        <v>8.5780728255740388E-3</v>
      </c>
      <c r="J105" s="68">
        <f>H105/'סכום נכסי הקרן'!$C$41</f>
        <v>8.5219762481215182E-5</v>
      </c>
    </row>
    <row r="106" spans="1:10">
      <c r="A106" s="61" t="s">
        <v>2729</v>
      </c>
      <c r="B106" s="58" t="s">
        <v>2730</v>
      </c>
      <c r="C106" s="70" t="s">
        <v>1797</v>
      </c>
      <c r="D106" s="70" t="s">
        <v>136</v>
      </c>
      <c r="E106" s="77">
        <v>45180</v>
      </c>
      <c r="F106" s="67">
        <v>152540000</v>
      </c>
      <c r="G106" s="69">
        <v>5.0414539999999999</v>
      </c>
      <c r="H106" s="67">
        <v>7690.2333200000003</v>
      </c>
      <c r="I106" s="68">
        <f t="shared" si="1"/>
        <v>1.2352766996468598E-2</v>
      </c>
      <c r="J106" s="68">
        <f>H106/'סכום נכסי הקרן'!$C$41</f>
        <v>1.2271985687582477E-4</v>
      </c>
    </row>
    <row r="107" spans="1:10">
      <c r="A107" s="61" t="s">
        <v>2729</v>
      </c>
      <c r="B107" s="58" t="s">
        <v>2731</v>
      </c>
      <c r="C107" s="70" t="s">
        <v>1797</v>
      </c>
      <c r="D107" s="70" t="s">
        <v>136</v>
      </c>
      <c r="E107" s="77">
        <v>45180</v>
      </c>
      <c r="F107" s="67">
        <v>885882.87616500002</v>
      </c>
      <c r="G107" s="69">
        <v>5.0414539999999999</v>
      </c>
      <c r="H107" s="67">
        <v>44.661374144</v>
      </c>
      <c r="I107" s="68">
        <f t="shared" si="1"/>
        <v>7.173924711856976E-5</v>
      </c>
      <c r="J107" s="68">
        <f>H107/'סכום נכסי הקרן'!$C$41</f>
        <v>7.127010605224837E-7</v>
      </c>
    </row>
    <row r="108" spans="1:10">
      <c r="A108" s="61" t="s">
        <v>2732</v>
      </c>
      <c r="B108" s="58" t="s">
        <v>2733</v>
      </c>
      <c r="C108" s="70" t="s">
        <v>1797</v>
      </c>
      <c r="D108" s="70" t="s">
        <v>136</v>
      </c>
      <c r="E108" s="77">
        <v>45180</v>
      </c>
      <c r="F108" s="67">
        <v>76280000</v>
      </c>
      <c r="G108" s="69">
        <v>5.0539019999999999</v>
      </c>
      <c r="H108" s="67">
        <v>3855.1166600000001</v>
      </c>
      <c r="I108" s="68">
        <f t="shared" si="1"/>
        <v>6.192446426994006E-3</v>
      </c>
      <c r="J108" s="68">
        <f>H108/'סכום נכסי הקרן'!$C$41</f>
        <v>6.1519507285223382E-5</v>
      </c>
    </row>
    <row r="109" spans="1:10">
      <c r="A109" s="61" t="s">
        <v>2734</v>
      </c>
      <c r="B109" s="58" t="s">
        <v>2735</v>
      </c>
      <c r="C109" s="70" t="s">
        <v>1797</v>
      </c>
      <c r="D109" s="70" t="s">
        <v>136</v>
      </c>
      <c r="E109" s="77">
        <v>45197</v>
      </c>
      <c r="F109" s="67">
        <v>33989876.339199997</v>
      </c>
      <c r="G109" s="69">
        <v>5.1408899999999997</v>
      </c>
      <c r="H109" s="67">
        <v>1747.3820362209999</v>
      </c>
      <c r="I109" s="68">
        <f t="shared" si="1"/>
        <v>2.8068073163809893E-3</v>
      </c>
      <c r="J109" s="68">
        <f>H109/'סכום נכסי הקרן'!$C$41</f>
        <v>2.7884521115209591E-5</v>
      </c>
    </row>
    <row r="110" spans="1:10">
      <c r="A110" s="61" t="s">
        <v>2736</v>
      </c>
      <c r="B110" s="58" t="s">
        <v>2737</v>
      </c>
      <c r="C110" s="70" t="s">
        <v>1797</v>
      </c>
      <c r="D110" s="70" t="s">
        <v>136</v>
      </c>
      <c r="E110" s="77">
        <v>45181</v>
      </c>
      <c r="F110" s="67">
        <v>702132.16027500003</v>
      </c>
      <c r="G110" s="69">
        <v>-3.9470640000000001</v>
      </c>
      <c r="H110" s="67">
        <v>-27.713603546999998</v>
      </c>
      <c r="I110" s="68">
        <f t="shared" si="1"/>
        <v>-4.4516163945022758E-5</v>
      </c>
      <c r="J110" s="68">
        <f>H110/'סכום נכסי הקרן'!$C$41</f>
        <v>-4.4225049088643116E-7</v>
      </c>
    </row>
    <row r="111" spans="1:10">
      <c r="A111" s="61" t="s">
        <v>2738</v>
      </c>
      <c r="B111" s="58" t="s">
        <v>2739</v>
      </c>
      <c r="C111" s="70" t="s">
        <v>1797</v>
      </c>
      <c r="D111" s="70" t="s">
        <v>136</v>
      </c>
      <c r="E111" s="77">
        <v>45189</v>
      </c>
      <c r="F111" s="67">
        <v>11123166.774329998</v>
      </c>
      <c r="G111" s="69">
        <v>-4.3606290000000003</v>
      </c>
      <c r="H111" s="67">
        <v>-485.03999366599999</v>
      </c>
      <c r="I111" s="68">
        <f t="shared" si="1"/>
        <v>-7.791162863865751E-4</v>
      </c>
      <c r="J111" s="68">
        <f>H111/'סכום נכסי הקרן'!$C$41</f>
        <v>-7.7402123088955216E-6</v>
      </c>
    </row>
    <row r="112" spans="1:10">
      <c r="A112" s="61" t="s">
        <v>2740</v>
      </c>
      <c r="B112" s="58" t="s">
        <v>2741</v>
      </c>
      <c r="C112" s="70" t="s">
        <v>1797</v>
      </c>
      <c r="D112" s="70" t="s">
        <v>136</v>
      </c>
      <c r="E112" s="77">
        <v>45187</v>
      </c>
      <c r="F112" s="67">
        <v>12569178.454993</v>
      </c>
      <c r="G112" s="69">
        <v>-4.9680540000000004</v>
      </c>
      <c r="H112" s="67">
        <v>-624.44362310500003</v>
      </c>
      <c r="I112" s="68">
        <f t="shared" si="1"/>
        <v>-1.003039343238902E-3</v>
      </c>
      <c r="J112" s="68">
        <f>H112/'סכום נכסי הקרן'!$C$41</f>
        <v>-9.9647993585800671E-6</v>
      </c>
    </row>
    <row r="113" spans="1:10">
      <c r="A113" s="61" t="s">
        <v>2742</v>
      </c>
      <c r="B113" s="58" t="s">
        <v>2743</v>
      </c>
      <c r="C113" s="70" t="s">
        <v>1797</v>
      </c>
      <c r="D113" s="70" t="s">
        <v>136</v>
      </c>
      <c r="E113" s="77">
        <v>45196</v>
      </c>
      <c r="F113" s="67">
        <v>36270000</v>
      </c>
      <c r="G113" s="69">
        <v>-5.3118280000000002</v>
      </c>
      <c r="H113" s="67">
        <v>-1926.6</v>
      </c>
      <c r="I113" s="68">
        <f t="shared" si="1"/>
        <v>-3.0946838548451738E-3</v>
      </c>
      <c r="J113" s="68">
        <f>H113/'סכום נכסי הקרן'!$C$41</f>
        <v>-3.0744460722937336E-5</v>
      </c>
    </row>
    <row r="114" spans="1:10">
      <c r="A114" s="61" t="s">
        <v>2744</v>
      </c>
      <c r="B114" s="58" t="s">
        <v>2745</v>
      </c>
      <c r="C114" s="70" t="s">
        <v>1797</v>
      </c>
      <c r="D114" s="70" t="s">
        <v>136</v>
      </c>
      <c r="E114" s="77">
        <v>45274</v>
      </c>
      <c r="F114" s="67">
        <v>24424770.816479996</v>
      </c>
      <c r="G114" s="69">
        <v>1.4278599999999999</v>
      </c>
      <c r="H114" s="67">
        <v>348.751554881</v>
      </c>
      <c r="I114" s="68">
        <f t="shared" si="1"/>
        <v>5.6019713808905919E-4</v>
      </c>
      <c r="J114" s="68">
        <f>H114/'סכום נכסי הקרן'!$C$41</f>
        <v>5.5653371125829076E-6</v>
      </c>
    </row>
    <row r="115" spans="1:10">
      <c r="A115" s="61" t="s">
        <v>2746</v>
      </c>
      <c r="B115" s="58" t="s">
        <v>2747</v>
      </c>
      <c r="C115" s="70" t="s">
        <v>1797</v>
      </c>
      <c r="D115" s="70" t="s">
        <v>136</v>
      </c>
      <c r="E115" s="77">
        <v>45274</v>
      </c>
      <c r="F115" s="67">
        <v>24434786.167680003</v>
      </c>
      <c r="G115" s="69">
        <v>1.4682630000000001</v>
      </c>
      <c r="H115" s="67">
        <v>358.766906081</v>
      </c>
      <c r="I115" s="68">
        <f t="shared" si="1"/>
        <v>5.7628472537196392E-4</v>
      </c>
      <c r="J115" s="68">
        <f>H115/'סכום נכסי הקרן'!$C$41</f>
        <v>5.7251609325739919E-6</v>
      </c>
    </row>
    <row r="116" spans="1:10">
      <c r="A116" s="61" t="s">
        <v>2748</v>
      </c>
      <c r="B116" s="58" t="s">
        <v>2749</v>
      </c>
      <c r="C116" s="70" t="s">
        <v>1797</v>
      </c>
      <c r="D116" s="70" t="s">
        <v>136</v>
      </c>
      <c r="E116" s="77">
        <v>45264</v>
      </c>
      <c r="F116" s="67">
        <v>15726998.580677997</v>
      </c>
      <c r="G116" s="69">
        <v>1.537382</v>
      </c>
      <c r="H116" s="67">
        <v>241.78403389900001</v>
      </c>
      <c r="I116" s="68">
        <f t="shared" si="1"/>
        <v>3.883759711754249E-4</v>
      </c>
      <c r="J116" s="68">
        <f>H116/'סכום נכסי הקרן'!$C$41</f>
        <v>3.8583617427806269E-6</v>
      </c>
    </row>
    <row r="117" spans="1:10">
      <c r="A117" s="61" t="s">
        <v>2750</v>
      </c>
      <c r="B117" s="58" t="s">
        <v>2751</v>
      </c>
      <c r="C117" s="70" t="s">
        <v>1797</v>
      </c>
      <c r="D117" s="70" t="s">
        <v>136</v>
      </c>
      <c r="E117" s="77">
        <v>45264</v>
      </c>
      <c r="F117" s="67">
        <v>19851392.355856001</v>
      </c>
      <c r="G117" s="69">
        <v>1.564255</v>
      </c>
      <c r="H117" s="67">
        <v>310.52638015899998</v>
      </c>
      <c r="I117" s="68">
        <f t="shared" si="1"/>
        <v>4.9879631225037478E-4</v>
      </c>
      <c r="J117" s="68">
        <f>H117/'סכום נכסי הקרן'!$C$41</f>
        <v>4.9553441805430722E-6</v>
      </c>
    </row>
    <row r="118" spans="1:10">
      <c r="A118" s="61" t="s">
        <v>2752</v>
      </c>
      <c r="B118" s="58" t="s">
        <v>2753</v>
      </c>
      <c r="C118" s="70" t="s">
        <v>1797</v>
      </c>
      <c r="D118" s="70" t="s">
        <v>136</v>
      </c>
      <c r="E118" s="77">
        <v>45258</v>
      </c>
      <c r="F118" s="67">
        <v>54975000</v>
      </c>
      <c r="G118" s="69">
        <v>1.5647679999999999</v>
      </c>
      <c r="H118" s="67">
        <v>860.23099000000002</v>
      </c>
      <c r="I118" s="68">
        <f t="shared" si="1"/>
        <v>1.3817829109262329E-3</v>
      </c>
      <c r="J118" s="68">
        <f>H118/'סכום נכסי הקרן'!$C$41</f>
        <v>1.372746698054007E-5</v>
      </c>
    </row>
    <row r="119" spans="1:10">
      <c r="A119" s="61" t="s">
        <v>2754</v>
      </c>
      <c r="B119" s="58" t="s">
        <v>2755</v>
      </c>
      <c r="C119" s="70" t="s">
        <v>1797</v>
      </c>
      <c r="D119" s="70" t="s">
        <v>136</v>
      </c>
      <c r="E119" s="77">
        <v>45264</v>
      </c>
      <c r="F119" s="67">
        <v>13113703.521226</v>
      </c>
      <c r="G119" s="69">
        <v>1.5964830000000001</v>
      </c>
      <c r="H119" s="67">
        <v>209.35806557699999</v>
      </c>
      <c r="I119" s="68">
        <f t="shared" si="1"/>
        <v>3.3629036926334429E-4</v>
      </c>
      <c r="J119" s="68">
        <f>H119/'סכום נכסי הקרן'!$C$41</f>
        <v>3.3409118780038491E-6</v>
      </c>
    </row>
    <row r="120" spans="1:10">
      <c r="A120" s="61" t="s">
        <v>2756</v>
      </c>
      <c r="B120" s="58" t="s">
        <v>2757</v>
      </c>
      <c r="C120" s="70" t="s">
        <v>1797</v>
      </c>
      <c r="D120" s="70" t="s">
        <v>136</v>
      </c>
      <c r="E120" s="77">
        <v>45258</v>
      </c>
      <c r="F120" s="67">
        <v>47440750.284043998</v>
      </c>
      <c r="G120" s="69">
        <v>1.573842</v>
      </c>
      <c r="H120" s="67">
        <v>746.6423042539999</v>
      </c>
      <c r="I120" s="68">
        <f t="shared" si="1"/>
        <v>1.1993262142215571E-3</v>
      </c>
      <c r="J120" s="68">
        <f>H120/'סכום נכסי הקרן'!$C$41</f>
        <v>1.1914831826648255E-5</v>
      </c>
    </row>
    <row r="121" spans="1:10">
      <c r="A121" s="61" t="s">
        <v>2758</v>
      </c>
      <c r="B121" s="58" t="s">
        <v>2759</v>
      </c>
      <c r="C121" s="70" t="s">
        <v>1797</v>
      </c>
      <c r="D121" s="70" t="s">
        <v>136</v>
      </c>
      <c r="E121" s="77">
        <v>45258</v>
      </c>
      <c r="F121" s="67">
        <v>20185000</v>
      </c>
      <c r="G121" s="69">
        <v>1.6988760000000001</v>
      </c>
      <c r="H121" s="67">
        <v>342.91803000000004</v>
      </c>
      <c r="I121" s="68">
        <f t="shared" si="1"/>
        <v>5.5082678863091104E-4</v>
      </c>
      <c r="J121" s="68">
        <f>H121/'סכום נכסי הקרן'!$C$41</f>
        <v>5.4722463949559057E-6</v>
      </c>
    </row>
    <row r="122" spans="1:10">
      <c r="A122" s="61" t="s">
        <v>2758</v>
      </c>
      <c r="B122" s="58" t="s">
        <v>2760</v>
      </c>
      <c r="C122" s="70" t="s">
        <v>1797</v>
      </c>
      <c r="D122" s="70" t="s">
        <v>136</v>
      </c>
      <c r="E122" s="77">
        <v>45258</v>
      </c>
      <c r="F122" s="67">
        <v>18293048.132599998</v>
      </c>
      <c r="G122" s="69">
        <v>1.6988760000000001</v>
      </c>
      <c r="H122" s="67">
        <v>310.77612364499998</v>
      </c>
      <c r="I122" s="68">
        <f t="shared" si="1"/>
        <v>4.991974734327567E-4</v>
      </c>
      <c r="J122" s="68">
        <f>H122/'סכום נכסי הקרן'!$C$41</f>
        <v>4.959329558305003E-6</v>
      </c>
    </row>
    <row r="123" spans="1:10">
      <c r="A123" s="61" t="s">
        <v>2761</v>
      </c>
      <c r="B123" s="58" t="s">
        <v>2762</v>
      </c>
      <c r="C123" s="70" t="s">
        <v>1797</v>
      </c>
      <c r="D123" s="70" t="s">
        <v>136</v>
      </c>
      <c r="E123" s="77">
        <v>45258</v>
      </c>
      <c r="F123" s="67">
        <v>16882556.68395</v>
      </c>
      <c r="G123" s="69">
        <v>1.6988760000000001</v>
      </c>
      <c r="H123" s="67">
        <v>286.81362865599999</v>
      </c>
      <c r="I123" s="68">
        <f t="shared" si="1"/>
        <v>4.6070668844144211E-4</v>
      </c>
      <c r="J123" s="68">
        <f>H123/'סכום נכסי הקרן'!$C$41</f>
        <v>4.5769388254009793E-6</v>
      </c>
    </row>
    <row r="124" spans="1:10">
      <c r="A124" s="61" t="s">
        <v>2761</v>
      </c>
      <c r="B124" s="58" t="s">
        <v>2763</v>
      </c>
      <c r="C124" s="70" t="s">
        <v>1797</v>
      </c>
      <c r="D124" s="70" t="s">
        <v>136</v>
      </c>
      <c r="E124" s="77">
        <v>45258</v>
      </c>
      <c r="F124" s="67">
        <v>91750000</v>
      </c>
      <c r="G124" s="69">
        <v>1.6988760000000001</v>
      </c>
      <c r="H124" s="67">
        <v>1558.7183300000002</v>
      </c>
      <c r="I124" s="68">
        <f t="shared" si="1"/>
        <v>2.5037581491239658E-3</v>
      </c>
      <c r="J124" s="68">
        <f>H124/'סכום נכסי הקרן'!$C$41</f>
        <v>2.4873847438392755E-5</v>
      </c>
    </row>
    <row r="125" spans="1:10">
      <c r="A125" s="61" t="s">
        <v>2764</v>
      </c>
      <c r="B125" s="58" t="s">
        <v>2765</v>
      </c>
      <c r="C125" s="70" t="s">
        <v>1797</v>
      </c>
      <c r="D125" s="70" t="s">
        <v>136</v>
      </c>
      <c r="E125" s="77">
        <v>45258</v>
      </c>
      <c r="F125" s="67">
        <v>18758396.315499999</v>
      </c>
      <c r="G125" s="69">
        <v>1.6988760000000001</v>
      </c>
      <c r="H125" s="67">
        <v>318.68181018600001</v>
      </c>
      <c r="I125" s="68">
        <f t="shared" si="1"/>
        <v>5.1189632140322258E-4</v>
      </c>
      <c r="J125" s="68">
        <f>H125/'סכום נכסי הקרן'!$C$41</f>
        <v>5.0854875928464906E-6</v>
      </c>
    </row>
    <row r="126" spans="1:10">
      <c r="A126" s="61" t="s">
        <v>2766</v>
      </c>
      <c r="B126" s="58" t="s">
        <v>2767</v>
      </c>
      <c r="C126" s="70" t="s">
        <v>1797</v>
      </c>
      <c r="D126" s="70" t="s">
        <v>136</v>
      </c>
      <c r="E126" s="77">
        <v>45251</v>
      </c>
      <c r="F126" s="67">
        <v>8170300.9456000002</v>
      </c>
      <c r="G126" s="69">
        <v>1.695227</v>
      </c>
      <c r="H126" s="67">
        <v>138.505111623</v>
      </c>
      <c r="I126" s="68">
        <f t="shared" si="1"/>
        <v>2.2247977408555318E-4</v>
      </c>
      <c r="J126" s="68">
        <f>H126/'סכום נכסי הקרן'!$C$41</f>
        <v>2.2102486059479786E-6</v>
      </c>
    </row>
    <row r="127" spans="1:10">
      <c r="A127" s="61" t="s">
        <v>2768</v>
      </c>
      <c r="B127" s="58" t="s">
        <v>2769</v>
      </c>
      <c r="C127" s="70" t="s">
        <v>1797</v>
      </c>
      <c r="D127" s="70" t="s">
        <v>136</v>
      </c>
      <c r="E127" s="77">
        <v>45251</v>
      </c>
      <c r="F127" s="67">
        <v>15392363.101993</v>
      </c>
      <c r="G127" s="69">
        <v>1.7353780000000001</v>
      </c>
      <c r="H127" s="67">
        <v>267.115724962</v>
      </c>
      <c r="I127" s="68">
        <f t="shared" si="1"/>
        <v>4.2906608606621272E-4</v>
      </c>
      <c r="J127" s="68">
        <f>H127/'סכום נכסי הקרן'!$C$41</f>
        <v>4.2626019488078174E-6</v>
      </c>
    </row>
    <row r="128" spans="1:10">
      <c r="A128" s="61" t="s">
        <v>2770</v>
      </c>
      <c r="B128" s="58" t="s">
        <v>2771</v>
      </c>
      <c r="C128" s="70" t="s">
        <v>1797</v>
      </c>
      <c r="D128" s="70" t="s">
        <v>136</v>
      </c>
      <c r="E128" s="77">
        <v>45251</v>
      </c>
      <c r="F128" s="67">
        <v>13733991.872523</v>
      </c>
      <c r="G128" s="69">
        <v>1.7701499999999999</v>
      </c>
      <c r="H128" s="67">
        <v>243.11224205299999</v>
      </c>
      <c r="I128" s="68">
        <f t="shared" si="1"/>
        <v>3.9050946247100126E-4</v>
      </c>
      <c r="J128" s="68">
        <f>H128/'סכום נכסי הקרן'!$C$41</f>
        <v>3.8795571354010652E-6</v>
      </c>
    </row>
    <row r="129" spans="1:10">
      <c r="A129" s="61" t="s">
        <v>2770</v>
      </c>
      <c r="B129" s="58" t="s">
        <v>2772</v>
      </c>
      <c r="C129" s="70" t="s">
        <v>1797</v>
      </c>
      <c r="D129" s="70" t="s">
        <v>136</v>
      </c>
      <c r="E129" s="77">
        <v>45251</v>
      </c>
      <c r="F129" s="67">
        <v>16353065.43936</v>
      </c>
      <c r="G129" s="69">
        <v>1.7701499999999999</v>
      </c>
      <c r="H129" s="67">
        <v>289.47377140499998</v>
      </c>
      <c r="I129" s="68">
        <f t="shared" si="1"/>
        <v>4.6497965678822593E-4</v>
      </c>
      <c r="J129" s="68">
        <f>H129/'סכום נכסי הקרן'!$C$41</f>
        <v>4.619389076757792E-6</v>
      </c>
    </row>
    <row r="130" spans="1:10">
      <c r="A130" s="61" t="s">
        <v>2773</v>
      </c>
      <c r="B130" s="58" t="s">
        <v>2774</v>
      </c>
      <c r="C130" s="70" t="s">
        <v>1797</v>
      </c>
      <c r="D130" s="70" t="s">
        <v>136</v>
      </c>
      <c r="E130" s="77">
        <v>45251</v>
      </c>
      <c r="F130" s="67">
        <v>20446339.474800002</v>
      </c>
      <c r="G130" s="69">
        <v>1.794208</v>
      </c>
      <c r="H130" s="67">
        <v>366.849888744</v>
      </c>
      <c r="I130" s="68">
        <f t="shared" si="1"/>
        <v>5.8926836284013554E-4</v>
      </c>
      <c r="J130" s="68">
        <f>H130/'סכום נכסי הקרן'!$C$41</f>
        <v>5.8541482381936261E-6</v>
      </c>
    </row>
    <row r="131" spans="1:10">
      <c r="A131" s="61" t="s">
        <v>2773</v>
      </c>
      <c r="B131" s="58" t="s">
        <v>2775</v>
      </c>
      <c r="C131" s="70" t="s">
        <v>1797</v>
      </c>
      <c r="D131" s="70" t="s">
        <v>136</v>
      </c>
      <c r="E131" s="77">
        <v>45251</v>
      </c>
      <c r="F131" s="67">
        <v>110241000</v>
      </c>
      <c r="G131" s="69">
        <v>1.794208</v>
      </c>
      <c r="H131" s="67">
        <v>1977.9530099999999</v>
      </c>
      <c r="I131" s="68">
        <f t="shared" si="1"/>
        <v>3.1771718289678266E-3</v>
      </c>
      <c r="J131" s="68">
        <f>H131/'סכום נכסי הקרן'!$C$41</f>
        <v>3.1563946137112364E-5</v>
      </c>
    </row>
    <row r="132" spans="1:10">
      <c r="A132" s="61" t="s">
        <v>2773</v>
      </c>
      <c r="B132" s="58" t="s">
        <v>2776</v>
      </c>
      <c r="C132" s="70" t="s">
        <v>1797</v>
      </c>
      <c r="D132" s="70" t="s">
        <v>136</v>
      </c>
      <c r="E132" s="77">
        <v>45251</v>
      </c>
      <c r="F132" s="67">
        <v>32053831.594691001</v>
      </c>
      <c r="G132" s="69">
        <v>1.794208</v>
      </c>
      <c r="H132" s="67">
        <v>575.11245859000007</v>
      </c>
      <c r="I132" s="68">
        <f t="shared" si="1"/>
        <v>9.2379904511511834E-4</v>
      </c>
      <c r="J132" s="68">
        <f>H132/'סכום נכסי הקרן'!$C$41</f>
        <v>9.1775783215987655E-6</v>
      </c>
    </row>
    <row r="133" spans="1:10">
      <c r="A133" s="61" t="s">
        <v>2777</v>
      </c>
      <c r="B133" s="58" t="s">
        <v>2778</v>
      </c>
      <c r="C133" s="70" t="s">
        <v>1797</v>
      </c>
      <c r="D133" s="70" t="s">
        <v>136</v>
      </c>
      <c r="E133" s="77">
        <v>45272</v>
      </c>
      <c r="F133" s="67">
        <v>73560000</v>
      </c>
      <c r="G133" s="69">
        <v>1.96119</v>
      </c>
      <c r="H133" s="67">
        <v>1442.6510000000001</v>
      </c>
      <c r="I133" s="68">
        <f t="shared" si="1"/>
        <v>2.3173200238120239E-3</v>
      </c>
      <c r="J133" s="68">
        <f>H133/'סכום נכסי הקרן'!$C$41</f>
        <v>2.3021658365206206E-5</v>
      </c>
    </row>
    <row r="134" spans="1:10">
      <c r="A134" s="61" t="s">
        <v>2779</v>
      </c>
      <c r="B134" s="58" t="s">
        <v>2780</v>
      </c>
      <c r="C134" s="70" t="s">
        <v>1797</v>
      </c>
      <c r="D134" s="70" t="s">
        <v>136</v>
      </c>
      <c r="E134" s="77">
        <v>45272</v>
      </c>
      <c r="F134" s="67">
        <v>16385114.563200003</v>
      </c>
      <c r="G134" s="69">
        <v>2.0410910000000002</v>
      </c>
      <c r="H134" s="67">
        <v>334.43505546699998</v>
      </c>
      <c r="I134" s="68">
        <f t="shared" si="1"/>
        <v>5.3720064707151209E-4</v>
      </c>
      <c r="J134" s="68">
        <f>H134/'סכום נכסי הקרן'!$C$41</f>
        <v>5.336876065181434E-6</v>
      </c>
    </row>
    <row r="135" spans="1:10">
      <c r="A135" s="61" t="s">
        <v>2781</v>
      </c>
      <c r="B135" s="58" t="s">
        <v>2782</v>
      </c>
      <c r="C135" s="70" t="s">
        <v>1797</v>
      </c>
      <c r="D135" s="70" t="s">
        <v>136</v>
      </c>
      <c r="E135" s="77">
        <v>45250</v>
      </c>
      <c r="F135" s="67">
        <v>13933779.459824</v>
      </c>
      <c r="G135" s="69">
        <v>1.9945440000000001</v>
      </c>
      <c r="H135" s="67">
        <v>277.91534391800002</v>
      </c>
      <c r="I135" s="68">
        <f t="shared" si="1"/>
        <v>4.4641343705843382E-4</v>
      </c>
      <c r="J135" s="68">
        <f>H135/'סכום נכסי הקרן'!$C$41</f>
        <v>4.4349410232474691E-6</v>
      </c>
    </row>
    <row r="136" spans="1:10">
      <c r="A136" s="61" t="s">
        <v>2781</v>
      </c>
      <c r="B136" s="58" t="s">
        <v>2783</v>
      </c>
      <c r="C136" s="70" t="s">
        <v>1797</v>
      </c>
      <c r="D136" s="70" t="s">
        <v>136</v>
      </c>
      <c r="E136" s="77">
        <v>45250</v>
      </c>
      <c r="F136" s="67">
        <v>22945438.814008001</v>
      </c>
      <c r="G136" s="69">
        <v>1.9945440000000001</v>
      </c>
      <c r="H136" s="67">
        <v>457.65684143700003</v>
      </c>
      <c r="I136" s="68">
        <f t="shared" si="1"/>
        <v>7.35130924039511E-4</v>
      </c>
      <c r="J136" s="68">
        <f>H136/'סכום נכסי הקרן'!$C$41</f>
        <v>7.3032351220509744E-6</v>
      </c>
    </row>
    <row r="137" spans="1:10">
      <c r="A137" s="61" t="s">
        <v>2784</v>
      </c>
      <c r="B137" s="58" t="s">
        <v>2785</v>
      </c>
      <c r="C137" s="70" t="s">
        <v>1797</v>
      </c>
      <c r="D137" s="70" t="s">
        <v>136</v>
      </c>
      <c r="E137" s="77">
        <v>45271</v>
      </c>
      <c r="F137" s="67">
        <v>18420000</v>
      </c>
      <c r="G137" s="69">
        <v>2.1030929999999999</v>
      </c>
      <c r="H137" s="67">
        <v>387.38974999999999</v>
      </c>
      <c r="I137" s="68">
        <f t="shared" si="1"/>
        <v>6.2226139564907517E-4</v>
      </c>
      <c r="J137" s="68">
        <f>H137/'סכום נכסי הקרן'!$C$41</f>
        <v>6.1819209765096613E-6</v>
      </c>
    </row>
    <row r="138" spans="1:10">
      <c r="A138" s="61" t="s">
        <v>2784</v>
      </c>
      <c r="B138" s="58" t="s">
        <v>2786</v>
      </c>
      <c r="C138" s="70" t="s">
        <v>1797</v>
      </c>
      <c r="D138" s="70" t="s">
        <v>136</v>
      </c>
      <c r="E138" s="77">
        <v>45271</v>
      </c>
      <c r="F138" s="67">
        <v>47555558.257919997</v>
      </c>
      <c r="G138" s="69">
        <v>2.1030929999999999</v>
      </c>
      <c r="H138" s="67">
        <v>1000.137666919</v>
      </c>
      <c r="I138" s="68">
        <f t="shared" ref="I138:I201" si="2">IFERROR(H138/$H$9,0)</f>
        <v>1.6065140093619588E-3</v>
      </c>
      <c r="J138" s="68">
        <f>H138/'סכום נכסי הקרן'!$C$41</f>
        <v>1.5960081603924728E-5</v>
      </c>
    </row>
    <row r="139" spans="1:10">
      <c r="A139" s="61" t="s">
        <v>2787</v>
      </c>
      <c r="B139" s="58" t="s">
        <v>2788</v>
      </c>
      <c r="C139" s="70" t="s">
        <v>1797</v>
      </c>
      <c r="D139" s="70" t="s">
        <v>136</v>
      </c>
      <c r="E139" s="77">
        <v>45271</v>
      </c>
      <c r="F139" s="67">
        <v>61502602.494000003</v>
      </c>
      <c r="G139" s="69">
        <v>2.1163780000000001</v>
      </c>
      <c r="H139" s="67">
        <v>1301.6275918429999</v>
      </c>
      <c r="I139" s="68">
        <f t="shared" si="2"/>
        <v>2.0907951279443247E-3</v>
      </c>
      <c r="J139" s="68">
        <f>H139/'סכום נכסי הקרן'!$C$41</f>
        <v>2.0771223073449921E-5</v>
      </c>
    </row>
    <row r="140" spans="1:10">
      <c r="A140" s="61" t="s">
        <v>2789</v>
      </c>
      <c r="B140" s="58" t="s">
        <v>2790</v>
      </c>
      <c r="C140" s="70" t="s">
        <v>1797</v>
      </c>
      <c r="D140" s="70" t="s">
        <v>136</v>
      </c>
      <c r="E140" s="77">
        <v>45250</v>
      </c>
      <c r="F140" s="67">
        <v>69731326.321600005</v>
      </c>
      <c r="G140" s="69">
        <v>2.0822859999999999</v>
      </c>
      <c r="H140" s="67">
        <v>1452.0057398419999</v>
      </c>
      <c r="I140" s="68">
        <f t="shared" si="2"/>
        <v>2.3323464757767877E-3</v>
      </c>
      <c r="J140" s="68">
        <f>H140/'סכום נכסי הקרן'!$C$41</f>
        <v>2.3170940225294265E-5</v>
      </c>
    </row>
    <row r="141" spans="1:10">
      <c r="A141" s="61" t="s">
        <v>2791</v>
      </c>
      <c r="B141" s="58" t="s">
        <v>2792</v>
      </c>
      <c r="C141" s="70" t="s">
        <v>1797</v>
      </c>
      <c r="D141" s="70" t="s">
        <v>136</v>
      </c>
      <c r="E141" s="77">
        <v>45252</v>
      </c>
      <c r="F141" s="67">
        <v>13794553.32615</v>
      </c>
      <c r="G141" s="69">
        <v>2.2230240000000001</v>
      </c>
      <c r="H141" s="67">
        <v>306.65628496599999</v>
      </c>
      <c r="I141" s="68">
        <f t="shared" si="2"/>
        <v>4.9257980591253033E-4</v>
      </c>
      <c r="J141" s="68">
        <f>H141/'סכום נכסי הקרן'!$C$41</f>
        <v>4.893585647554794E-6</v>
      </c>
    </row>
    <row r="142" spans="1:10">
      <c r="A142" s="61" t="s">
        <v>2791</v>
      </c>
      <c r="B142" s="58" t="s">
        <v>2793</v>
      </c>
      <c r="C142" s="70" t="s">
        <v>1797</v>
      </c>
      <c r="D142" s="70" t="s">
        <v>136</v>
      </c>
      <c r="E142" s="77">
        <v>45252</v>
      </c>
      <c r="F142" s="67">
        <v>28744057.943999995</v>
      </c>
      <c r="G142" s="69">
        <v>2.2230240000000001</v>
      </c>
      <c r="H142" s="67">
        <v>638.98741884099991</v>
      </c>
      <c r="I142" s="68">
        <f t="shared" si="2"/>
        <v>1.0264009387192117E-3</v>
      </c>
      <c r="J142" s="68">
        <f>H142/'סכום נכסי הקרן'!$C$41</f>
        <v>1.0196887574487818E-5</v>
      </c>
    </row>
    <row r="143" spans="1:10">
      <c r="A143" s="61" t="s">
        <v>2794</v>
      </c>
      <c r="B143" s="58" t="s">
        <v>2795</v>
      </c>
      <c r="C143" s="70" t="s">
        <v>1797</v>
      </c>
      <c r="D143" s="70" t="s">
        <v>136</v>
      </c>
      <c r="E143" s="77">
        <v>45252</v>
      </c>
      <c r="F143" s="67">
        <v>18450000</v>
      </c>
      <c r="G143" s="69">
        <v>2.2230240000000001</v>
      </c>
      <c r="H143" s="67">
        <v>410.14800000000002</v>
      </c>
      <c r="I143" s="68">
        <f t="shared" si="2"/>
        <v>6.5881781049363566E-4</v>
      </c>
      <c r="J143" s="68">
        <f>H143/'סכום נכסי הקרן'!$C$41</f>
        <v>6.5450945066912191E-6</v>
      </c>
    </row>
    <row r="144" spans="1:10">
      <c r="A144" s="61" t="s">
        <v>2794</v>
      </c>
      <c r="B144" s="58" t="s">
        <v>2796</v>
      </c>
      <c r="C144" s="70" t="s">
        <v>1797</v>
      </c>
      <c r="D144" s="70" t="s">
        <v>136</v>
      </c>
      <c r="E144" s="77">
        <v>45252</v>
      </c>
      <c r="F144" s="67">
        <v>16220134.84131</v>
      </c>
      <c r="G144" s="69">
        <v>2.2230240000000001</v>
      </c>
      <c r="H144" s="67">
        <v>360.577553653</v>
      </c>
      <c r="I144" s="68">
        <f t="shared" si="2"/>
        <v>5.7919315566776111E-4</v>
      </c>
      <c r="J144" s="68">
        <f>H144/'סכום נכסי הקרן'!$C$41</f>
        <v>5.7540550378166142E-6</v>
      </c>
    </row>
    <row r="145" spans="1:10">
      <c r="A145" s="61" t="s">
        <v>2797</v>
      </c>
      <c r="B145" s="58" t="s">
        <v>2798</v>
      </c>
      <c r="C145" s="70" t="s">
        <v>1797</v>
      </c>
      <c r="D145" s="70" t="s">
        <v>136</v>
      </c>
      <c r="E145" s="77">
        <v>45252</v>
      </c>
      <c r="F145" s="67">
        <v>10561948.268759999</v>
      </c>
      <c r="G145" s="69">
        <v>2.2230240000000001</v>
      </c>
      <c r="H145" s="67">
        <v>234.79468609900002</v>
      </c>
      <c r="I145" s="68">
        <f t="shared" si="2"/>
        <v>3.7714903159660333E-4</v>
      </c>
      <c r="J145" s="68">
        <f>H145/'סכום נכסי הקרן'!$C$41</f>
        <v>3.7468265362426592E-6</v>
      </c>
    </row>
    <row r="146" spans="1:10">
      <c r="A146" s="61" t="s">
        <v>2797</v>
      </c>
      <c r="B146" s="58" t="s">
        <v>2799</v>
      </c>
      <c r="C146" s="70" t="s">
        <v>1797</v>
      </c>
      <c r="D146" s="70" t="s">
        <v>136</v>
      </c>
      <c r="E146" s="77">
        <v>45252</v>
      </c>
      <c r="F146" s="67">
        <v>61594409.880000003</v>
      </c>
      <c r="G146" s="69">
        <v>2.2230240000000001</v>
      </c>
      <c r="H146" s="67">
        <v>1369.258754659</v>
      </c>
      <c r="I146" s="68">
        <f t="shared" si="2"/>
        <v>2.199430582969281E-3</v>
      </c>
      <c r="J146" s="68">
        <f>H146/'סכום נכסי הקרן'!$C$41</f>
        <v>2.185047337389791E-5</v>
      </c>
    </row>
    <row r="147" spans="1:10">
      <c r="A147" s="61" t="s">
        <v>2800</v>
      </c>
      <c r="B147" s="58" t="s">
        <v>2801</v>
      </c>
      <c r="C147" s="70" t="s">
        <v>1797</v>
      </c>
      <c r="D147" s="70" t="s">
        <v>136</v>
      </c>
      <c r="E147" s="77">
        <v>45252</v>
      </c>
      <c r="F147" s="67">
        <v>32850351.936000001</v>
      </c>
      <c r="G147" s="69">
        <v>2.2230240000000001</v>
      </c>
      <c r="H147" s="67">
        <v>730.27133581800001</v>
      </c>
      <c r="I147" s="68">
        <f t="shared" si="2"/>
        <v>1.173029644250069E-3</v>
      </c>
      <c r="J147" s="68">
        <f>H147/'סכום נכסי הקרן'!$C$41</f>
        <v>1.1653585799410092E-5</v>
      </c>
    </row>
    <row r="148" spans="1:10">
      <c r="A148" s="61" t="s">
        <v>2802</v>
      </c>
      <c r="B148" s="58" t="s">
        <v>2803</v>
      </c>
      <c r="C148" s="70" t="s">
        <v>1797</v>
      </c>
      <c r="D148" s="70" t="s">
        <v>136</v>
      </c>
      <c r="E148" s="77">
        <v>45252</v>
      </c>
      <c r="F148" s="67">
        <v>1427302.9363999998</v>
      </c>
      <c r="G148" s="69">
        <v>2.2283240000000002</v>
      </c>
      <c r="H148" s="67">
        <v>31.804929147000003</v>
      </c>
      <c r="I148" s="68">
        <f t="shared" si="2"/>
        <v>5.1088031109579366E-5</v>
      </c>
      <c r="J148" s="68">
        <f>H148/'סכום נכסי הקרן'!$C$41</f>
        <v>5.075393932086299E-7</v>
      </c>
    </row>
    <row r="149" spans="1:10">
      <c r="A149" s="61" t="s">
        <v>2804</v>
      </c>
      <c r="B149" s="58" t="s">
        <v>2805</v>
      </c>
      <c r="C149" s="70" t="s">
        <v>1797</v>
      </c>
      <c r="D149" s="70" t="s">
        <v>136</v>
      </c>
      <c r="E149" s="77">
        <v>45253</v>
      </c>
      <c r="F149" s="67">
        <v>41070729.637599997</v>
      </c>
      <c r="G149" s="69">
        <v>2.2199520000000001</v>
      </c>
      <c r="H149" s="67">
        <v>911.75046771300003</v>
      </c>
      <c r="I149" s="68">
        <f t="shared" si="2"/>
        <v>1.4645382809503568E-3</v>
      </c>
      <c r="J149" s="68">
        <f>H149/'סכום נכסי הקרן'!$C$41</f>
        <v>1.4549608867290603E-5</v>
      </c>
    </row>
    <row r="150" spans="1:10">
      <c r="A150" s="61" t="s">
        <v>2806</v>
      </c>
      <c r="B150" s="58" t="s">
        <v>2807</v>
      </c>
      <c r="C150" s="70" t="s">
        <v>1797</v>
      </c>
      <c r="D150" s="70" t="s">
        <v>136</v>
      </c>
      <c r="E150" s="77">
        <v>45265</v>
      </c>
      <c r="F150" s="67">
        <v>6417824.9541330002</v>
      </c>
      <c r="G150" s="69">
        <v>2.267887</v>
      </c>
      <c r="H150" s="67">
        <v>145.54901807600001</v>
      </c>
      <c r="I150" s="68">
        <f t="shared" si="2"/>
        <v>2.3379435084001124E-4</v>
      </c>
      <c r="J150" s="68">
        <f>H150/'סכום נכסי הקרן'!$C$41</f>
        <v>2.3226544531816044E-6</v>
      </c>
    </row>
    <row r="151" spans="1:10">
      <c r="A151" s="61" t="s">
        <v>2806</v>
      </c>
      <c r="B151" s="58" t="s">
        <v>2808</v>
      </c>
      <c r="C151" s="70" t="s">
        <v>1797</v>
      </c>
      <c r="D151" s="70" t="s">
        <v>136</v>
      </c>
      <c r="E151" s="77">
        <v>45265</v>
      </c>
      <c r="F151" s="67">
        <v>114483000</v>
      </c>
      <c r="G151" s="69">
        <v>2.267887</v>
      </c>
      <c r="H151" s="67">
        <v>2596.3450800000001</v>
      </c>
      <c r="I151" s="68">
        <f t="shared" si="2"/>
        <v>4.1704906055656087E-3</v>
      </c>
      <c r="J151" s="68">
        <f>H151/'סכום נכסי הקרן'!$C$41</f>
        <v>4.143217550879871E-5</v>
      </c>
    </row>
    <row r="152" spans="1:10">
      <c r="A152" s="61" t="s">
        <v>2809</v>
      </c>
      <c r="B152" s="58" t="s">
        <v>2810</v>
      </c>
      <c r="C152" s="70" t="s">
        <v>1797</v>
      </c>
      <c r="D152" s="70" t="s">
        <v>136</v>
      </c>
      <c r="E152" s="77">
        <v>45252</v>
      </c>
      <c r="F152" s="67">
        <v>31935472.928520001</v>
      </c>
      <c r="G152" s="69">
        <v>2.319293</v>
      </c>
      <c r="H152" s="67">
        <v>740.67708540800004</v>
      </c>
      <c r="I152" s="68">
        <f t="shared" si="2"/>
        <v>1.1897443256856212E-3</v>
      </c>
      <c r="J152" s="68">
        <f>H152/'סכום נכסי הקרן'!$C$41</f>
        <v>1.1819639551908004E-5</v>
      </c>
    </row>
    <row r="153" spans="1:10">
      <c r="A153" s="61" t="s">
        <v>2809</v>
      </c>
      <c r="B153" s="58" t="s">
        <v>2811</v>
      </c>
      <c r="C153" s="70" t="s">
        <v>1797</v>
      </c>
      <c r="D153" s="70" t="s">
        <v>136</v>
      </c>
      <c r="E153" s="77">
        <v>45252</v>
      </c>
      <c r="F153" s="67">
        <v>36994704.262560003</v>
      </c>
      <c r="G153" s="69">
        <v>2.319293</v>
      </c>
      <c r="H153" s="67">
        <v>858.01546892300018</v>
      </c>
      <c r="I153" s="68">
        <f t="shared" si="2"/>
        <v>1.3782241352036852E-3</v>
      </c>
      <c r="J153" s="68">
        <f>H153/'סכום נכסי הקרן'!$C$41</f>
        <v>1.3692111950573984E-5</v>
      </c>
    </row>
    <row r="154" spans="1:10">
      <c r="A154" s="61" t="s">
        <v>2812</v>
      </c>
      <c r="B154" s="58" t="s">
        <v>2813</v>
      </c>
      <c r="C154" s="70" t="s">
        <v>1797</v>
      </c>
      <c r="D154" s="70" t="s">
        <v>136</v>
      </c>
      <c r="E154" s="77">
        <v>45265</v>
      </c>
      <c r="F154" s="67">
        <v>58372582.680640005</v>
      </c>
      <c r="G154" s="69">
        <v>2.3245809999999998</v>
      </c>
      <c r="H154" s="67">
        <v>1356.9181371449999</v>
      </c>
      <c r="I154" s="68">
        <f t="shared" si="2"/>
        <v>2.1796079369714632E-3</v>
      </c>
      <c r="J154" s="68">
        <f>H154/'סכום נכסי הקרן'!$C$41</f>
        <v>2.1653543222098903E-5</v>
      </c>
    </row>
    <row r="155" spans="1:10">
      <c r="A155" s="61" t="s">
        <v>2814</v>
      </c>
      <c r="B155" s="58" t="s">
        <v>2815</v>
      </c>
      <c r="C155" s="70" t="s">
        <v>1797</v>
      </c>
      <c r="D155" s="70" t="s">
        <v>136</v>
      </c>
      <c r="E155" s="77">
        <v>45252</v>
      </c>
      <c r="F155" s="67">
        <v>55248494.497698002</v>
      </c>
      <c r="G155" s="69">
        <v>2.3430870000000001</v>
      </c>
      <c r="H155" s="67">
        <v>1294.5202565469999</v>
      </c>
      <c r="I155" s="68">
        <f t="shared" si="2"/>
        <v>2.0793786658912248E-3</v>
      </c>
      <c r="J155" s="68">
        <f>H155/'סכום נכסי הקרן'!$C$41</f>
        <v>2.0657805036051075E-5</v>
      </c>
    </row>
    <row r="156" spans="1:10">
      <c r="A156" s="61" t="s">
        <v>2814</v>
      </c>
      <c r="B156" s="58" t="s">
        <v>2816</v>
      </c>
      <c r="C156" s="70" t="s">
        <v>1797</v>
      </c>
      <c r="D156" s="70" t="s">
        <v>136</v>
      </c>
      <c r="E156" s="77">
        <v>45252</v>
      </c>
      <c r="F156" s="67">
        <v>12334572.692880001</v>
      </c>
      <c r="G156" s="69">
        <v>2.3430870000000001</v>
      </c>
      <c r="H156" s="67">
        <v>289.00976018400002</v>
      </c>
      <c r="I156" s="68">
        <f t="shared" si="2"/>
        <v>4.6423431886956319E-4</v>
      </c>
      <c r="J156" s="68">
        <f>H156/'סכום נכסי הקרן'!$C$41</f>
        <v>4.6119844391791382E-6</v>
      </c>
    </row>
    <row r="157" spans="1:10">
      <c r="A157" s="61" t="s">
        <v>2817</v>
      </c>
      <c r="B157" s="58" t="s">
        <v>2818</v>
      </c>
      <c r="C157" s="70" t="s">
        <v>1797</v>
      </c>
      <c r="D157" s="70" t="s">
        <v>136</v>
      </c>
      <c r="E157" s="77">
        <v>45253</v>
      </c>
      <c r="F157" s="67">
        <v>41117467.9432</v>
      </c>
      <c r="G157" s="69">
        <v>2.3008690000000001</v>
      </c>
      <c r="H157" s="67">
        <v>946.05897688599998</v>
      </c>
      <c r="I157" s="68">
        <f t="shared" si="2"/>
        <v>1.5196477948201223E-3</v>
      </c>
      <c r="J157" s="68">
        <f>H157/'סכום נכסי הקרן'!$C$41</f>
        <v>1.5097100101969224E-5</v>
      </c>
    </row>
    <row r="158" spans="1:10">
      <c r="A158" s="61" t="s">
        <v>2819</v>
      </c>
      <c r="B158" s="58" t="s">
        <v>2820</v>
      </c>
      <c r="C158" s="70" t="s">
        <v>1797</v>
      </c>
      <c r="D158" s="70" t="s">
        <v>136</v>
      </c>
      <c r="E158" s="77">
        <v>45252</v>
      </c>
      <c r="F158" s="67">
        <v>32903767.142400004</v>
      </c>
      <c r="G158" s="69">
        <v>2.3774359999999999</v>
      </c>
      <c r="H158" s="67">
        <v>782.26599151200003</v>
      </c>
      <c r="I158" s="68">
        <f t="shared" si="2"/>
        <v>1.2565482892798912E-3</v>
      </c>
      <c r="J158" s="68">
        <f>H158/'סכום נכסי הקרן'!$C$41</f>
        <v>1.2483310521608178E-5</v>
      </c>
    </row>
    <row r="159" spans="1:10">
      <c r="A159" s="61" t="s">
        <v>2821</v>
      </c>
      <c r="B159" s="58" t="s">
        <v>2822</v>
      </c>
      <c r="C159" s="70" t="s">
        <v>1797</v>
      </c>
      <c r="D159" s="70" t="s">
        <v>136</v>
      </c>
      <c r="E159" s="77">
        <v>45257</v>
      </c>
      <c r="F159" s="67">
        <v>32949170.067839999</v>
      </c>
      <c r="G159" s="69">
        <v>2.5205790000000001</v>
      </c>
      <c r="H159" s="67">
        <v>830.51001836500006</v>
      </c>
      <c r="I159" s="68">
        <f t="shared" si="2"/>
        <v>1.334042325922005E-3</v>
      </c>
      <c r="J159" s="68">
        <f>H159/'סכום נכסי הקרן'!$C$41</f>
        <v>1.3253183141092449E-5</v>
      </c>
    </row>
    <row r="160" spans="1:10">
      <c r="A160" s="61" t="s">
        <v>2823</v>
      </c>
      <c r="B160" s="58" t="s">
        <v>2824</v>
      </c>
      <c r="C160" s="70" t="s">
        <v>1797</v>
      </c>
      <c r="D160" s="70" t="s">
        <v>136</v>
      </c>
      <c r="E160" s="77">
        <v>45257</v>
      </c>
      <c r="F160" s="67">
        <v>16514201.312000001</v>
      </c>
      <c r="G160" s="69">
        <v>2.7544249999999999</v>
      </c>
      <c r="H160" s="67">
        <v>454.87128726199995</v>
      </c>
      <c r="I160" s="68">
        <f t="shared" si="2"/>
        <v>7.3065650821257792E-4</v>
      </c>
      <c r="J160" s="68">
        <f>H160/'סכום נכסי הקרן'!$C$41</f>
        <v>7.2587835696140886E-6</v>
      </c>
    </row>
    <row r="161" spans="1:10">
      <c r="A161" s="61" t="s">
        <v>2823</v>
      </c>
      <c r="B161" s="58" t="s">
        <v>2825</v>
      </c>
      <c r="C161" s="70" t="s">
        <v>1797</v>
      </c>
      <c r="D161" s="70" t="s">
        <v>136</v>
      </c>
      <c r="E161" s="77">
        <v>45257</v>
      </c>
      <c r="F161" s="67">
        <v>9481423.7507499997</v>
      </c>
      <c r="G161" s="69">
        <v>2.7544249999999999</v>
      </c>
      <c r="H161" s="67">
        <v>261.15870435799997</v>
      </c>
      <c r="I161" s="68">
        <f t="shared" si="2"/>
        <v>4.194973663079967E-4</v>
      </c>
      <c r="J161" s="68">
        <f>H161/'סכום נכסי הקרן'!$C$41</f>
        <v>4.1675405006683974E-6</v>
      </c>
    </row>
    <row r="162" spans="1:10">
      <c r="A162" s="61" t="s">
        <v>2826</v>
      </c>
      <c r="B162" s="58" t="s">
        <v>2827</v>
      </c>
      <c r="C162" s="70" t="s">
        <v>1797</v>
      </c>
      <c r="D162" s="70" t="s">
        <v>136</v>
      </c>
      <c r="E162" s="77">
        <v>45257</v>
      </c>
      <c r="F162" s="67">
        <v>16528890.493760001</v>
      </c>
      <c r="G162" s="69">
        <v>2.8408470000000001</v>
      </c>
      <c r="H162" s="67">
        <v>469.56046902199995</v>
      </c>
      <c r="I162" s="68">
        <f t="shared" si="2"/>
        <v>7.5425163622750476E-4</v>
      </c>
      <c r="J162" s="68">
        <f>H162/'סכום נכסי הקרן'!$C$41</f>
        <v>7.4931918389343459E-6</v>
      </c>
    </row>
    <row r="163" spans="1:10">
      <c r="A163" s="61" t="s">
        <v>2828</v>
      </c>
      <c r="B163" s="58" t="s">
        <v>2829</v>
      </c>
      <c r="C163" s="70" t="s">
        <v>1797</v>
      </c>
      <c r="D163" s="70" t="s">
        <v>136</v>
      </c>
      <c r="E163" s="77">
        <v>45257</v>
      </c>
      <c r="F163" s="67">
        <v>13294745.046429001</v>
      </c>
      <c r="G163" s="69">
        <v>2.9062160000000001</v>
      </c>
      <c r="H163" s="67">
        <v>386.37398270599999</v>
      </c>
      <c r="I163" s="68">
        <f t="shared" si="2"/>
        <v>6.2062977588107893E-4</v>
      </c>
      <c r="J163" s="68">
        <f>H163/'סכום נכסי הקרן'!$C$41</f>
        <v>6.165711479118388E-6</v>
      </c>
    </row>
    <row r="164" spans="1:10">
      <c r="A164" s="61" t="s">
        <v>2828</v>
      </c>
      <c r="B164" s="58" t="s">
        <v>2830</v>
      </c>
      <c r="C164" s="70" t="s">
        <v>1797</v>
      </c>
      <c r="D164" s="70" t="s">
        <v>136</v>
      </c>
      <c r="E164" s="77">
        <v>45257</v>
      </c>
      <c r="F164" s="67">
        <v>23151671.747655001</v>
      </c>
      <c r="G164" s="69">
        <v>2.9062160000000001</v>
      </c>
      <c r="H164" s="67">
        <v>672.83754293999993</v>
      </c>
      <c r="I164" s="68">
        <f t="shared" si="2"/>
        <v>1.0807741519101601E-3</v>
      </c>
      <c r="J164" s="68">
        <f>H164/'סכום נכסי הקרן'!$C$41</f>
        <v>1.0737063952993093E-5</v>
      </c>
    </row>
    <row r="165" spans="1:10">
      <c r="A165" s="61" t="s">
        <v>2831</v>
      </c>
      <c r="B165" s="58" t="s">
        <v>2832</v>
      </c>
      <c r="C165" s="70" t="s">
        <v>1797</v>
      </c>
      <c r="D165" s="70" t="s">
        <v>136</v>
      </c>
      <c r="E165" s="77">
        <v>45257</v>
      </c>
      <c r="F165" s="67">
        <v>7597406.0717599997</v>
      </c>
      <c r="G165" s="69">
        <v>2.9114420000000001</v>
      </c>
      <c r="H165" s="67">
        <v>221.19403505499997</v>
      </c>
      <c r="I165" s="68">
        <f t="shared" si="2"/>
        <v>3.5530240271606242E-4</v>
      </c>
      <c r="J165" s="68">
        <f>H165/'סכום נכסי הקרן'!$C$41</f>
        <v>3.5297889146145909E-6</v>
      </c>
    </row>
    <row r="166" spans="1:10">
      <c r="A166" s="61" t="s">
        <v>2831</v>
      </c>
      <c r="B166" s="58" t="s">
        <v>2833</v>
      </c>
      <c r="C166" s="70" t="s">
        <v>1797</v>
      </c>
      <c r="D166" s="70" t="s">
        <v>136</v>
      </c>
      <c r="E166" s="77">
        <v>45257</v>
      </c>
      <c r="F166" s="67">
        <v>8270454.4576000003</v>
      </c>
      <c r="G166" s="69">
        <v>2.9114420000000001</v>
      </c>
      <c r="H166" s="67">
        <v>240.789445231</v>
      </c>
      <c r="I166" s="68">
        <f t="shared" si="2"/>
        <v>3.8677837048349528E-4</v>
      </c>
      <c r="J166" s="68">
        <f>H166/'סכום נכסי הקרן'!$C$41</f>
        <v>3.8424902114618238E-6</v>
      </c>
    </row>
    <row r="167" spans="1:10">
      <c r="A167" s="61" t="s">
        <v>2834</v>
      </c>
      <c r="B167" s="58" t="s">
        <v>2835</v>
      </c>
      <c r="C167" s="70" t="s">
        <v>1797</v>
      </c>
      <c r="D167" s="70" t="s">
        <v>136</v>
      </c>
      <c r="E167" s="77">
        <v>45245</v>
      </c>
      <c r="F167" s="67">
        <v>33275002.826880001</v>
      </c>
      <c r="G167" s="69">
        <v>3.4153419999999999</v>
      </c>
      <c r="H167" s="67">
        <v>1136.4551031229998</v>
      </c>
      <c r="I167" s="68">
        <f t="shared" si="2"/>
        <v>1.8254797360070358E-3</v>
      </c>
      <c r="J167" s="68">
        <f>H167/'סכום נכסי הקרן'!$C$41</f>
        <v>1.813541953770724E-5</v>
      </c>
    </row>
    <row r="168" spans="1:10">
      <c r="A168" s="61" t="s">
        <v>2836</v>
      </c>
      <c r="B168" s="58" t="s">
        <v>2837</v>
      </c>
      <c r="C168" s="70" t="s">
        <v>1797</v>
      </c>
      <c r="D168" s="70" t="s">
        <v>136</v>
      </c>
      <c r="E168" s="77">
        <v>45245</v>
      </c>
      <c r="F168" s="67">
        <v>41599317.617600001</v>
      </c>
      <c r="G168" s="69">
        <v>3.4282599999999999</v>
      </c>
      <c r="H168" s="67">
        <v>1426.1329629029997</v>
      </c>
      <c r="I168" s="68">
        <f t="shared" si="2"/>
        <v>2.2907872184980923E-3</v>
      </c>
      <c r="J168" s="68">
        <f>H168/'סכום נכסי הקרן'!$C$41</f>
        <v>2.2758065433228237E-5</v>
      </c>
    </row>
    <row r="169" spans="1:10">
      <c r="A169" s="61" t="s">
        <v>2836</v>
      </c>
      <c r="B169" s="58" t="s">
        <v>2838</v>
      </c>
      <c r="C169" s="70" t="s">
        <v>1797</v>
      </c>
      <c r="D169" s="70" t="s">
        <v>136</v>
      </c>
      <c r="E169" s="77">
        <v>45245</v>
      </c>
      <c r="F169" s="67">
        <v>13974742.342497</v>
      </c>
      <c r="G169" s="69">
        <v>3.4282599999999999</v>
      </c>
      <c r="H169" s="67">
        <v>479.09056667900001</v>
      </c>
      <c r="I169" s="68">
        <f t="shared" si="2"/>
        <v>7.6955976420124911E-4</v>
      </c>
      <c r="J169" s="68">
        <f>H169/'סכום נכסי הקרן'!$C$41</f>
        <v>7.6452720388208798E-6</v>
      </c>
    </row>
    <row r="170" spans="1:10">
      <c r="A170" s="61" t="s">
        <v>2839</v>
      </c>
      <c r="B170" s="58" t="s">
        <v>2840</v>
      </c>
      <c r="C170" s="70" t="s">
        <v>1797</v>
      </c>
      <c r="D170" s="70" t="s">
        <v>136</v>
      </c>
      <c r="E170" s="77">
        <v>45246</v>
      </c>
      <c r="F170" s="67">
        <v>108460000</v>
      </c>
      <c r="G170" s="69">
        <v>3.4790049999999999</v>
      </c>
      <c r="H170" s="67">
        <v>3773.3292000000001</v>
      </c>
      <c r="I170" s="68">
        <f t="shared" si="2"/>
        <v>6.061071812652267E-3</v>
      </c>
      <c r="J170" s="68">
        <f>H170/'סכום נכסי הקרן'!$C$41</f>
        <v>6.0214352426093926E-5</v>
      </c>
    </row>
    <row r="171" spans="1:10">
      <c r="A171" s="61" t="s">
        <v>2839</v>
      </c>
      <c r="B171" s="58" t="s">
        <v>2841</v>
      </c>
      <c r="C171" s="70" t="s">
        <v>1797</v>
      </c>
      <c r="D171" s="70" t="s">
        <v>136</v>
      </c>
      <c r="E171" s="77">
        <v>45246</v>
      </c>
      <c r="F171" s="67">
        <v>68043160.778779998</v>
      </c>
      <c r="G171" s="69">
        <v>3.4790049999999999</v>
      </c>
      <c r="H171" s="67">
        <v>2367.2252021650002</v>
      </c>
      <c r="I171" s="68">
        <f t="shared" si="2"/>
        <v>3.8024569780559687E-3</v>
      </c>
      <c r="J171" s="68">
        <f>H171/'סכום נכסי הקרן'!$C$41</f>
        <v>3.7775906908704063E-5</v>
      </c>
    </row>
    <row r="172" spans="1:10">
      <c r="A172" s="61" t="s">
        <v>2842</v>
      </c>
      <c r="B172" s="58" t="s">
        <v>2843</v>
      </c>
      <c r="C172" s="70" t="s">
        <v>1797</v>
      </c>
      <c r="D172" s="70" t="s">
        <v>136</v>
      </c>
      <c r="E172" s="77">
        <v>45245</v>
      </c>
      <c r="F172" s="67">
        <v>16661093.1296</v>
      </c>
      <c r="G172" s="69">
        <v>3.5521029999999998</v>
      </c>
      <c r="H172" s="67">
        <v>591.81926772099996</v>
      </c>
      <c r="I172" s="68">
        <f t="shared" si="2"/>
        <v>9.5063507360244588E-4</v>
      </c>
      <c r="J172" s="68">
        <f>H172/'סכום נכסי הקרן'!$C$41</f>
        <v>9.4441836559357519E-6</v>
      </c>
    </row>
    <row r="173" spans="1:10">
      <c r="A173" s="61" t="s">
        <v>2844</v>
      </c>
      <c r="B173" s="58" t="s">
        <v>2845</v>
      </c>
      <c r="C173" s="70" t="s">
        <v>1797</v>
      </c>
      <c r="D173" s="70" t="s">
        <v>136</v>
      </c>
      <c r="E173" s="77">
        <v>45246</v>
      </c>
      <c r="F173" s="67">
        <v>24992307.38448</v>
      </c>
      <c r="G173" s="69">
        <v>3.5589430000000002</v>
      </c>
      <c r="H173" s="67">
        <v>889.46200469199994</v>
      </c>
      <c r="I173" s="68">
        <f t="shared" si="2"/>
        <v>1.4287364815833876E-3</v>
      </c>
      <c r="J173" s="68">
        <f>H173/'סכום נכסי הקרן'!$C$41</f>
        <v>1.4193932143568097E-5</v>
      </c>
    </row>
    <row r="174" spans="1:10">
      <c r="A174" s="61" t="s">
        <v>2844</v>
      </c>
      <c r="B174" s="58" t="s">
        <v>2846</v>
      </c>
      <c r="C174" s="70" t="s">
        <v>1797</v>
      </c>
      <c r="D174" s="70" t="s">
        <v>136</v>
      </c>
      <c r="E174" s="77">
        <v>45246</v>
      </c>
      <c r="F174" s="67">
        <v>37431000</v>
      </c>
      <c r="G174" s="69">
        <v>3.5589430000000002</v>
      </c>
      <c r="H174" s="67">
        <v>1332.1479999999999</v>
      </c>
      <c r="I174" s="68">
        <f t="shared" si="2"/>
        <v>2.1398198421386321E-3</v>
      </c>
      <c r="J174" s="68">
        <f>H174/'סכום נכסי הקרן'!$C$41</f>
        <v>2.1258264228765453E-5</v>
      </c>
    </row>
    <row r="175" spans="1:10">
      <c r="A175" s="61" t="s">
        <v>2847</v>
      </c>
      <c r="B175" s="58" t="s">
        <v>2848</v>
      </c>
      <c r="C175" s="70" t="s">
        <v>1797</v>
      </c>
      <c r="D175" s="70" t="s">
        <v>136</v>
      </c>
      <c r="E175" s="77">
        <v>45245</v>
      </c>
      <c r="F175" s="67">
        <v>14165712.73728</v>
      </c>
      <c r="G175" s="69">
        <v>3.5778639999999999</v>
      </c>
      <c r="H175" s="67">
        <v>506.829954461</v>
      </c>
      <c r="I175" s="68">
        <f t="shared" si="2"/>
        <v>8.1411734517926478E-4</v>
      </c>
      <c r="J175" s="68">
        <f>H175/'סכום נכסי הקרן'!$C$41</f>
        <v>8.08793399155732E-6</v>
      </c>
    </row>
    <row r="176" spans="1:10">
      <c r="A176" s="61" t="s">
        <v>2849</v>
      </c>
      <c r="B176" s="58" t="s">
        <v>2850</v>
      </c>
      <c r="C176" s="70" t="s">
        <v>1797</v>
      </c>
      <c r="D176" s="70" t="s">
        <v>136</v>
      </c>
      <c r="E176" s="77">
        <v>45246</v>
      </c>
      <c r="F176" s="67">
        <v>74964000</v>
      </c>
      <c r="G176" s="69">
        <v>3.6901660000000001</v>
      </c>
      <c r="H176" s="67">
        <v>2766.2959999999998</v>
      </c>
      <c r="I176" s="68">
        <f t="shared" si="2"/>
        <v>4.4434815576262767E-3</v>
      </c>
      <c r="J176" s="68">
        <f>H176/'סכום נכסי הקרן'!$C$41</f>
        <v>4.4144232700103113E-5</v>
      </c>
    </row>
    <row r="177" spans="1:10">
      <c r="A177" s="61" t="s">
        <v>2851</v>
      </c>
      <c r="B177" s="58" t="s">
        <v>2852</v>
      </c>
      <c r="C177" s="70" t="s">
        <v>1797</v>
      </c>
      <c r="D177" s="70" t="s">
        <v>136</v>
      </c>
      <c r="E177" s="77">
        <v>45239</v>
      </c>
      <c r="F177" s="67">
        <v>37782371.892399997</v>
      </c>
      <c r="G177" s="69">
        <v>4.6587509999999996</v>
      </c>
      <c r="H177" s="67">
        <v>1760.186669234</v>
      </c>
      <c r="I177" s="68">
        <f t="shared" si="2"/>
        <v>2.8273753071691903E-3</v>
      </c>
      <c r="J177" s="68">
        <f>H177/'סכום נכסי הקרן'!$C$41</f>
        <v>2.8088855972855085E-5</v>
      </c>
    </row>
    <row r="178" spans="1:10">
      <c r="A178" s="61" t="s">
        <v>2853</v>
      </c>
      <c r="B178" s="58" t="s">
        <v>2854</v>
      </c>
      <c r="C178" s="70" t="s">
        <v>1797</v>
      </c>
      <c r="D178" s="70" t="s">
        <v>136</v>
      </c>
      <c r="E178" s="77">
        <v>45239</v>
      </c>
      <c r="F178" s="67">
        <v>11628570.106122</v>
      </c>
      <c r="G178" s="69">
        <v>4.7040100000000002</v>
      </c>
      <c r="H178" s="67">
        <v>547.00914916499994</v>
      </c>
      <c r="I178" s="68">
        <f t="shared" si="2"/>
        <v>8.7865689939454008E-4</v>
      </c>
      <c r="J178" s="68">
        <f>H178/'סכום נכסי הקרן'!$C$41</f>
        <v>8.7291089492321761E-6</v>
      </c>
    </row>
    <row r="179" spans="1:10">
      <c r="A179" s="61" t="s">
        <v>2855</v>
      </c>
      <c r="B179" s="58" t="s">
        <v>2856</v>
      </c>
      <c r="C179" s="70" t="s">
        <v>1797</v>
      </c>
      <c r="D179" s="70" t="s">
        <v>136</v>
      </c>
      <c r="E179" s="77">
        <v>45239</v>
      </c>
      <c r="F179" s="67">
        <v>16672891.992706999</v>
      </c>
      <c r="G179" s="69">
        <v>4.734159</v>
      </c>
      <c r="H179" s="67">
        <v>789.32128763300011</v>
      </c>
      <c r="I179" s="68">
        <f t="shared" si="2"/>
        <v>1.2678811611769175E-3</v>
      </c>
      <c r="J179" s="68">
        <f>H179/'סכום נכסי הקרן'!$C$41</f>
        <v>1.2595898123850874E-5</v>
      </c>
    </row>
    <row r="180" spans="1:10">
      <c r="A180" s="61" t="s">
        <v>2857</v>
      </c>
      <c r="B180" s="58" t="s">
        <v>2858</v>
      </c>
      <c r="C180" s="70" t="s">
        <v>1797</v>
      </c>
      <c r="D180" s="70" t="s">
        <v>136</v>
      </c>
      <c r="E180" s="77">
        <v>45201</v>
      </c>
      <c r="F180" s="67">
        <v>42242525.728</v>
      </c>
      <c r="G180" s="69">
        <v>4.665108</v>
      </c>
      <c r="H180" s="67">
        <v>1970.6594507</v>
      </c>
      <c r="I180" s="68">
        <f t="shared" si="2"/>
        <v>3.1654562366237667E-3</v>
      </c>
      <c r="J180" s="68">
        <f>H180/'סכום נכסי הקרן'!$C$41</f>
        <v>3.144755635852352E-5</v>
      </c>
    </row>
    <row r="181" spans="1:10">
      <c r="A181" s="61" t="s">
        <v>2859</v>
      </c>
      <c r="B181" s="58" t="s">
        <v>2860</v>
      </c>
      <c r="C181" s="70" t="s">
        <v>1797</v>
      </c>
      <c r="D181" s="70" t="s">
        <v>136</v>
      </c>
      <c r="E181" s="77">
        <v>45244</v>
      </c>
      <c r="F181" s="67">
        <v>13617471.24353</v>
      </c>
      <c r="G181" s="69">
        <v>5.1443950000000003</v>
      </c>
      <c r="H181" s="67">
        <v>700.53648529600014</v>
      </c>
      <c r="I181" s="68">
        <f t="shared" si="2"/>
        <v>1.1252667656885267E-3</v>
      </c>
      <c r="J181" s="68">
        <f>H181/'סכום נכסי הקרן'!$C$41</f>
        <v>1.1179080482283528E-5</v>
      </c>
    </row>
    <row r="182" spans="1:10">
      <c r="A182" s="61" t="s">
        <v>2859</v>
      </c>
      <c r="B182" s="58" t="s">
        <v>2861</v>
      </c>
      <c r="C182" s="70" t="s">
        <v>1797</v>
      </c>
      <c r="D182" s="70" t="s">
        <v>136</v>
      </c>
      <c r="E182" s="77">
        <v>45244</v>
      </c>
      <c r="F182" s="67">
        <v>22836000</v>
      </c>
      <c r="G182" s="69">
        <v>5.1443950000000003</v>
      </c>
      <c r="H182" s="67">
        <v>1174.7739999999999</v>
      </c>
      <c r="I182" s="68">
        <f t="shared" si="2"/>
        <v>1.8870311070756172E-3</v>
      </c>
      <c r="J182" s="68">
        <f>H182/'סכום נכסי הקרן'!$C$41</f>
        <v>1.8746908077093317E-5</v>
      </c>
    </row>
    <row r="183" spans="1:10">
      <c r="A183" s="61" t="s">
        <v>2859</v>
      </c>
      <c r="B183" s="58" t="s">
        <v>2862</v>
      </c>
      <c r="C183" s="70" t="s">
        <v>1797</v>
      </c>
      <c r="D183" s="70" t="s">
        <v>136</v>
      </c>
      <c r="E183" s="77">
        <v>45244</v>
      </c>
      <c r="F183" s="67">
        <v>67766091.852799997</v>
      </c>
      <c r="G183" s="69">
        <v>5.1443950000000003</v>
      </c>
      <c r="H183" s="67">
        <v>3486.1553216769998</v>
      </c>
      <c r="I183" s="68">
        <f t="shared" si="2"/>
        <v>5.599786457737151E-3</v>
      </c>
      <c r="J183" s="68">
        <f>H183/'סכום נכסי הקרן'!$C$41</f>
        <v>5.5631664778032545E-5</v>
      </c>
    </row>
    <row r="184" spans="1:10">
      <c r="A184" s="61" t="s">
        <v>2863</v>
      </c>
      <c r="B184" s="58" t="s">
        <v>2864</v>
      </c>
      <c r="C184" s="70" t="s">
        <v>1797</v>
      </c>
      <c r="D184" s="70" t="s">
        <v>136</v>
      </c>
      <c r="E184" s="77">
        <v>45244</v>
      </c>
      <c r="F184" s="67">
        <v>11871529.622400001</v>
      </c>
      <c r="G184" s="69">
        <v>5.2439809999999998</v>
      </c>
      <c r="H184" s="67">
        <v>622.54072989899998</v>
      </c>
      <c r="I184" s="68">
        <f t="shared" si="2"/>
        <v>9.9998273943837095E-4</v>
      </c>
      <c r="J184" s="68">
        <f>H184/'סכום נכסי הקרן'!$C$41</f>
        <v>9.9344332081431252E-6</v>
      </c>
    </row>
    <row r="185" spans="1:10">
      <c r="A185" s="61" t="s">
        <v>2865</v>
      </c>
      <c r="B185" s="58" t="s">
        <v>2866</v>
      </c>
      <c r="C185" s="70" t="s">
        <v>1797</v>
      </c>
      <c r="D185" s="70" t="s">
        <v>136</v>
      </c>
      <c r="E185" s="77">
        <v>45244</v>
      </c>
      <c r="F185" s="67">
        <v>93345000</v>
      </c>
      <c r="G185" s="69">
        <v>5.2439809999999998</v>
      </c>
      <c r="H185" s="67">
        <v>4894.9938400000001</v>
      </c>
      <c r="I185" s="68">
        <f t="shared" si="2"/>
        <v>7.8627937331125202E-3</v>
      </c>
      <c r="J185" s="68">
        <f>H185/'סכום נכסי הקרן'!$C$41</f>
        <v>7.8113747458164755E-5</v>
      </c>
    </row>
    <row r="186" spans="1:10">
      <c r="A186" s="61" t="s">
        <v>2865</v>
      </c>
      <c r="B186" s="58" t="s">
        <v>2867</v>
      </c>
      <c r="C186" s="70" t="s">
        <v>1797</v>
      </c>
      <c r="D186" s="70" t="s">
        <v>136</v>
      </c>
      <c r="E186" s="77">
        <v>45244</v>
      </c>
      <c r="F186" s="67">
        <v>42729470.059050001</v>
      </c>
      <c r="G186" s="69">
        <v>5.2439809999999998</v>
      </c>
      <c r="H186" s="67">
        <v>2240.725187994</v>
      </c>
      <c r="I186" s="68">
        <f t="shared" si="2"/>
        <v>3.599260906482897E-3</v>
      </c>
      <c r="J186" s="68">
        <f>H186/'סכום נכסי הקרן'!$C$41</f>
        <v>3.5757234264080719E-5</v>
      </c>
    </row>
    <row r="187" spans="1:10">
      <c r="A187" s="61" t="s">
        <v>2868</v>
      </c>
      <c r="B187" s="58" t="s">
        <v>2869</v>
      </c>
      <c r="C187" s="70" t="s">
        <v>1797</v>
      </c>
      <c r="D187" s="70" t="s">
        <v>136</v>
      </c>
      <c r="E187" s="77">
        <v>45244</v>
      </c>
      <c r="F187" s="67">
        <v>13631782.826549999</v>
      </c>
      <c r="G187" s="69">
        <v>5.2439809999999998</v>
      </c>
      <c r="H187" s="67">
        <v>714.84806831600008</v>
      </c>
      <c r="I187" s="68">
        <f t="shared" si="2"/>
        <v>1.1482553595374158E-3</v>
      </c>
      <c r="J187" s="68">
        <f>H187/'סכום נכסי הקרן'!$C$41</f>
        <v>1.1407463074436255E-5</v>
      </c>
    </row>
    <row r="188" spans="1:10">
      <c r="A188" s="61" t="s">
        <v>2870</v>
      </c>
      <c r="B188" s="58" t="s">
        <v>2871</v>
      </c>
      <c r="C188" s="70" t="s">
        <v>1797</v>
      </c>
      <c r="D188" s="70" t="s">
        <v>136</v>
      </c>
      <c r="E188" s="77">
        <v>45238</v>
      </c>
      <c r="F188" s="67">
        <v>50939411.583360001</v>
      </c>
      <c r="G188" s="69">
        <v>5.2778799999999997</v>
      </c>
      <c r="H188" s="67">
        <v>2688.5208761280001</v>
      </c>
      <c r="I188" s="68">
        <f t="shared" si="2"/>
        <v>4.3185519302229441E-3</v>
      </c>
      <c r="J188" s="68">
        <f>H188/'סכום נכסי הקרן'!$C$41</f>
        <v>4.2903106238406716E-5</v>
      </c>
    </row>
    <row r="189" spans="1:10">
      <c r="A189" s="61" t="s">
        <v>2872</v>
      </c>
      <c r="B189" s="58" t="s">
        <v>2873</v>
      </c>
      <c r="C189" s="70" t="s">
        <v>1797</v>
      </c>
      <c r="D189" s="70" t="s">
        <v>136</v>
      </c>
      <c r="E189" s="77">
        <v>45238</v>
      </c>
      <c r="F189" s="67">
        <v>42460637.820799999</v>
      </c>
      <c r="G189" s="69">
        <v>5.3027049999999996</v>
      </c>
      <c r="H189" s="67">
        <v>2251.5622314399998</v>
      </c>
      <c r="I189" s="68">
        <f t="shared" si="2"/>
        <v>3.6166683721667913E-3</v>
      </c>
      <c r="J189" s="68">
        <f>H189/'סכום נכסי הקרן'!$C$41</f>
        <v>3.5930170554217908E-5</v>
      </c>
    </row>
    <row r="190" spans="1:10">
      <c r="A190" s="61" t="s">
        <v>2874</v>
      </c>
      <c r="B190" s="58" t="s">
        <v>2875</v>
      </c>
      <c r="C190" s="70" t="s">
        <v>1797</v>
      </c>
      <c r="D190" s="70" t="s">
        <v>136</v>
      </c>
      <c r="E190" s="77">
        <v>45243</v>
      </c>
      <c r="F190" s="67">
        <v>9510391.2362399995</v>
      </c>
      <c r="G190" s="69">
        <v>5.3887869999999998</v>
      </c>
      <c r="H190" s="67">
        <v>512.49469687999999</v>
      </c>
      <c r="I190" s="68">
        <f t="shared" si="2"/>
        <v>8.2321658057111352E-4</v>
      </c>
      <c r="J190" s="68">
        <f>H190/'סכום נכסי הקרן'!$C$41</f>
        <v>8.1783312981110951E-6</v>
      </c>
    </row>
    <row r="191" spans="1:10">
      <c r="A191" s="61" t="s">
        <v>2874</v>
      </c>
      <c r="B191" s="58" t="s">
        <v>2876</v>
      </c>
      <c r="C191" s="70" t="s">
        <v>1797</v>
      </c>
      <c r="D191" s="70" t="s">
        <v>136</v>
      </c>
      <c r="E191" s="77">
        <v>45243</v>
      </c>
      <c r="F191" s="67">
        <v>50958106.905599996</v>
      </c>
      <c r="G191" s="69">
        <v>5.3887869999999998</v>
      </c>
      <c r="H191" s="67">
        <v>2746.0236811979994</v>
      </c>
      <c r="I191" s="68">
        <f t="shared" si="2"/>
        <v>4.4109182763552163E-3</v>
      </c>
      <c r="J191" s="68">
        <f>H191/'סכום נכסי הקרן'!$C$41</f>
        <v>4.3820729373428676E-5</v>
      </c>
    </row>
    <row r="192" spans="1:10">
      <c r="A192" s="61" t="s">
        <v>2877</v>
      </c>
      <c r="B192" s="58" t="s">
        <v>2878</v>
      </c>
      <c r="C192" s="70" t="s">
        <v>1797</v>
      </c>
      <c r="D192" s="70" t="s">
        <v>136</v>
      </c>
      <c r="E192" s="77">
        <v>45238</v>
      </c>
      <c r="F192" s="67">
        <v>42470653.171999998</v>
      </c>
      <c r="G192" s="69">
        <v>5.3250359999999999</v>
      </c>
      <c r="H192" s="67">
        <v>2261.5775826399999</v>
      </c>
      <c r="I192" s="68">
        <f t="shared" si="2"/>
        <v>3.6327559594496964E-3</v>
      </c>
      <c r="J192" s="68">
        <f>H192/'סכום נכסי הקרן'!$C$41</f>
        <v>3.608999437420899E-5</v>
      </c>
    </row>
    <row r="193" spans="1:10">
      <c r="A193" s="61" t="s">
        <v>2879</v>
      </c>
      <c r="B193" s="58" t="s">
        <v>2880</v>
      </c>
      <c r="C193" s="70" t="s">
        <v>1797</v>
      </c>
      <c r="D193" s="70" t="s">
        <v>136</v>
      </c>
      <c r="E193" s="77">
        <v>45243</v>
      </c>
      <c r="F193" s="67">
        <v>27620756.702683002</v>
      </c>
      <c r="G193" s="69">
        <v>5.4631080000000001</v>
      </c>
      <c r="H193" s="67">
        <v>1508.9518093439999</v>
      </c>
      <c r="I193" s="68">
        <f t="shared" si="2"/>
        <v>2.4238185415323835E-3</v>
      </c>
      <c r="J193" s="68">
        <f>H193/'סכום נכסי הקרן'!$C$41</f>
        <v>2.4079679038296394E-5</v>
      </c>
    </row>
    <row r="194" spans="1:10">
      <c r="A194" s="61" t="s">
        <v>2881</v>
      </c>
      <c r="B194" s="58" t="s">
        <v>2882</v>
      </c>
      <c r="C194" s="70" t="s">
        <v>1797</v>
      </c>
      <c r="D194" s="70" t="s">
        <v>136</v>
      </c>
      <c r="E194" s="77">
        <v>45243</v>
      </c>
      <c r="F194" s="67">
        <v>23830304.081920005</v>
      </c>
      <c r="G194" s="69">
        <v>5.5867180000000003</v>
      </c>
      <c r="H194" s="67">
        <v>1331.3319105319999</v>
      </c>
      <c r="I194" s="68">
        <f t="shared" si="2"/>
        <v>2.138508963440029E-3</v>
      </c>
      <c r="J194" s="68">
        <f>H194/'סכום נכסי הקרן'!$C$41</f>
        <v>2.1245241167104845E-5</v>
      </c>
    </row>
    <row r="195" spans="1:10">
      <c r="A195" s="61" t="s">
        <v>2881</v>
      </c>
      <c r="B195" s="58" t="s">
        <v>2883</v>
      </c>
      <c r="C195" s="70" t="s">
        <v>1797</v>
      </c>
      <c r="D195" s="70" t="s">
        <v>136</v>
      </c>
      <c r="E195" s="77">
        <v>45243</v>
      </c>
      <c r="F195" s="67">
        <v>15636426.70528</v>
      </c>
      <c r="G195" s="69">
        <v>5.5867180000000003</v>
      </c>
      <c r="H195" s="67">
        <v>873.56308034800008</v>
      </c>
      <c r="I195" s="68">
        <f t="shared" si="2"/>
        <v>1.4031981526740234E-3</v>
      </c>
      <c r="J195" s="68">
        <f>H195/'סכום נכסי הקרן'!$C$41</f>
        <v>1.3940218941538068E-5</v>
      </c>
    </row>
    <row r="196" spans="1:10">
      <c r="A196" s="61" t="s">
        <v>2884</v>
      </c>
      <c r="B196" s="58" t="s">
        <v>2885</v>
      </c>
      <c r="C196" s="70" t="s">
        <v>1797</v>
      </c>
      <c r="D196" s="70" t="s">
        <v>136</v>
      </c>
      <c r="E196" s="77">
        <v>45243</v>
      </c>
      <c r="F196" s="67">
        <v>29826828.690400001</v>
      </c>
      <c r="G196" s="69">
        <v>5.7100049999999998</v>
      </c>
      <c r="H196" s="67">
        <v>1703.1134761649998</v>
      </c>
      <c r="I196" s="68">
        <f t="shared" si="2"/>
        <v>2.7356990437335544E-3</v>
      </c>
      <c r="J196" s="68">
        <f>H196/'סכום נכסי הקרן'!$C$41</f>
        <v>2.7178088536624161E-5</v>
      </c>
    </row>
    <row r="197" spans="1:10">
      <c r="A197" s="61" t="s">
        <v>2886</v>
      </c>
      <c r="B197" s="58" t="s">
        <v>2887</v>
      </c>
      <c r="C197" s="70" t="s">
        <v>1797</v>
      </c>
      <c r="D197" s="70" t="s">
        <v>136</v>
      </c>
      <c r="E197" s="77">
        <v>45237</v>
      </c>
      <c r="F197" s="67">
        <v>57466090.44162</v>
      </c>
      <c r="G197" s="69">
        <v>5.8540850000000004</v>
      </c>
      <c r="H197" s="67">
        <v>3364.1139817530002</v>
      </c>
      <c r="I197" s="68">
        <f t="shared" si="2"/>
        <v>5.4037523228433106E-3</v>
      </c>
      <c r="J197" s="68">
        <f>H197/'סכום נכסי הקרן'!$C$41</f>
        <v>5.3684143143096358E-5</v>
      </c>
    </row>
    <row r="198" spans="1:10">
      <c r="A198" s="61" t="s">
        <v>2888</v>
      </c>
      <c r="B198" s="58" t="s">
        <v>2889</v>
      </c>
      <c r="C198" s="70" t="s">
        <v>1797</v>
      </c>
      <c r="D198" s="70" t="s">
        <v>136</v>
      </c>
      <c r="E198" s="77">
        <v>45237</v>
      </c>
      <c r="F198" s="67">
        <v>17106219.849599998</v>
      </c>
      <c r="G198" s="69">
        <v>5.8540850000000004</v>
      </c>
      <c r="H198" s="67">
        <v>1001.4127101519998</v>
      </c>
      <c r="I198" s="68">
        <f t="shared" si="2"/>
        <v>1.6085621022236809E-3</v>
      </c>
      <c r="J198" s="68">
        <f>H198/'סכום נכסי הקרן'!$C$41</f>
        <v>1.5980428596864108E-5</v>
      </c>
    </row>
    <row r="199" spans="1:10">
      <c r="A199" s="61" t="s">
        <v>2890</v>
      </c>
      <c r="B199" s="58" t="s">
        <v>2891</v>
      </c>
      <c r="C199" s="70" t="s">
        <v>1797</v>
      </c>
      <c r="D199" s="70" t="s">
        <v>136</v>
      </c>
      <c r="E199" s="77">
        <v>45237</v>
      </c>
      <c r="F199" s="67">
        <v>39375019.397759996</v>
      </c>
      <c r="G199" s="69">
        <v>5.9275219999999997</v>
      </c>
      <c r="H199" s="67">
        <v>2333.9629770300003</v>
      </c>
      <c r="I199" s="68">
        <f t="shared" si="2"/>
        <v>3.7490281027826844E-3</v>
      </c>
      <c r="J199" s="68">
        <f>H199/'סכום נכסי הקרן'!$C$41</f>
        <v>3.7245112154099836E-5</v>
      </c>
    </row>
    <row r="200" spans="1:10">
      <c r="A200" s="61" t="s">
        <v>2890</v>
      </c>
      <c r="B200" s="58" t="s">
        <v>2892</v>
      </c>
      <c r="C200" s="70" t="s">
        <v>1797</v>
      </c>
      <c r="D200" s="70" t="s">
        <v>136</v>
      </c>
      <c r="E200" s="77">
        <v>45237</v>
      </c>
      <c r="F200" s="67">
        <v>57690000</v>
      </c>
      <c r="G200" s="69">
        <v>5.9275219999999997</v>
      </c>
      <c r="H200" s="67">
        <v>3419.5875000000001</v>
      </c>
      <c r="I200" s="68">
        <f t="shared" si="2"/>
        <v>5.4928590400084975E-3</v>
      </c>
      <c r="J200" s="68">
        <f>H200/'סכום נכסי הקרן'!$C$41</f>
        <v>5.4569383152910555E-5</v>
      </c>
    </row>
    <row r="201" spans="1:10">
      <c r="A201" s="61" t="s">
        <v>2893</v>
      </c>
      <c r="B201" s="58" t="s">
        <v>2894</v>
      </c>
      <c r="C201" s="70" t="s">
        <v>1797</v>
      </c>
      <c r="D201" s="70" t="s">
        <v>136</v>
      </c>
      <c r="E201" s="77">
        <v>45236</v>
      </c>
      <c r="F201" s="67">
        <v>19756118.103179999</v>
      </c>
      <c r="G201" s="69">
        <v>6.2561010000000001</v>
      </c>
      <c r="H201" s="67">
        <v>1235.9627898619999</v>
      </c>
      <c r="I201" s="68">
        <f t="shared" si="2"/>
        <v>1.9853182243202167E-3</v>
      </c>
      <c r="J201" s="68">
        <f>H201/'סכום נכסי הקרן'!$C$41</f>
        <v>1.9723351732546616E-5</v>
      </c>
    </row>
    <row r="202" spans="1:10">
      <c r="A202" s="61" t="s">
        <v>2893</v>
      </c>
      <c r="B202" s="58" t="s">
        <v>2895</v>
      </c>
      <c r="C202" s="70" t="s">
        <v>1797</v>
      </c>
      <c r="D202" s="70" t="s">
        <v>136</v>
      </c>
      <c r="E202" s="77">
        <v>45236</v>
      </c>
      <c r="F202" s="67">
        <v>17205037.98144</v>
      </c>
      <c r="G202" s="69">
        <v>6.2561010000000001</v>
      </c>
      <c r="H202" s="67">
        <v>1076.3646295380001</v>
      </c>
      <c r="I202" s="68">
        <f t="shared" ref="I202:I265" si="3">IFERROR(H202/$H$9,0)</f>
        <v>1.7289568363737444E-3</v>
      </c>
      <c r="J202" s="68">
        <f>H202/'סכום נכסי הקרן'!$C$41</f>
        <v>1.7176502686800602E-5</v>
      </c>
    </row>
    <row r="203" spans="1:10">
      <c r="A203" s="61" t="s">
        <v>2896</v>
      </c>
      <c r="B203" s="58" t="s">
        <v>2897</v>
      </c>
      <c r="C203" s="70" t="s">
        <v>1797</v>
      </c>
      <c r="D203" s="70" t="s">
        <v>136</v>
      </c>
      <c r="E203" s="77">
        <v>45236</v>
      </c>
      <c r="F203" s="67">
        <v>25808224.662239999</v>
      </c>
      <c r="G203" s="69">
        <v>6.258527</v>
      </c>
      <c r="H203" s="67">
        <v>1615.2146343859999</v>
      </c>
      <c r="I203" s="68">
        <f t="shared" si="3"/>
        <v>2.5945077603778703E-3</v>
      </c>
      <c r="J203" s="68">
        <f>H203/'סכום נכסי הקרן'!$C$41</f>
        <v>2.5775408951517683E-5</v>
      </c>
    </row>
    <row r="204" spans="1:10">
      <c r="A204" s="61" t="s">
        <v>2898</v>
      </c>
      <c r="B204" s="58" t="s">
        <v>2899</v>
      </c>
      <c r="C204" s="70" t="s">
        <v>1797</v>
      </c>
      <c r="D204" s="70" t="s">
        <v>136</v>
      </c>
      <c r="E204" s="77">
        <v>45236</v>
      </c>
      <c r="F204" s="67">
        <v>963500.32807400008</v>
      </c>
      <c r="G204" s="69">
        <v>6.2755000000000001</v>
      </c>
      <c r="H204" s="67">
        <v>60.464463087999995</v>
      </c>
      <c r="I204" s="68">
        <f t="shared" si="3"/>
        <v>9.7123636307648483E-5</v>
      </c>
      <c r="J204" s="68">
        <f>H204/'סכום נכסי הקרן'!$C$41</f>
        <v>9.64884932286157E-7</v>
      </c>
    </row>
    <row r="205" spans="1:10">
      <c r="A205" s="61" t="s">
        <v>2898</v>
      </c>
      <c r="B205" s="58" t="s">
        <v>2900</v>
      </c>
      <c r="C205" s="70" t="s">
        <v>1797</v>
      </c>
      <c r="D205" s="70" t="s">
        <v>136</v>
      </c>
      <c r="E205" s="77">
        <v>45236</v>
      </c>
      <c r="F205" s="67">
        <v>98089014.272640005</v>
      </c>
      <c r="G205" s="69">
        <v>6.2755000000000001</v>
      </c>
      <c r="H205" s="67">
        <v>6155.5761663510002</v>
      </c>
      <c r="I205" s="68">
        <f t="shared" si="3"/>
        <v>9.8876581435047191E-3</v>
      </c>
      <c r="J205" s="68">
        <f>H205/'סכום נכסי הקרן'!$C$41</f>
        <v>9.8229974916135937E-5</v>
      </c>
    </row>
    <row r="206" spans="1:10">
      <c r="A206" s="61" t="s">
        <v>2901</v>
      </c>
      <c r="B206" s="58" t="s">
        <v>2902</v>
      </c>
      <c r="C206" s="70" t="s">
        <v>1797</v>
      </c>
      <c r="D206" s="70" t="s">
        <v>136</v>
      </c>
      <c r="E206" s="77">
        <v>45236</v>
      </c>
      <c r="F206" s="67">
        <v>14461103.152181001</v>
      </c>
      <c r="G206" s="69">
        <v>6.331226</v>
      </c>
      <c r="H206" s="67">
        <v>915.56518736400017</v>
      </c>
      <c r="I206" s="68">
        <f t="shared" si="3"/>
        <v>1.4706658379495838E-3</v>
      </c>
      <c r="J206" s="68">
        <f>H206/'סכום נכסי הקרן'!$C$41</f>
        <v>1.4610483723762725E-5</v>
      </c>
    </row>
    <row r="207" spans="1:10">
      <c r="A207" s="61" t="s">
        <v>2903</v>
      </c>
      <c r="B207" s="58" t="s">
        <v>2904</v>
      </c>
      <c r="C207" s="70" t="s">
        <v>1797</v>
      </c>
      <c r="D207" s="70" t="s">
        <v>136</v>
      </c>
      <c r="E207" s="77">
        <v>45210</v>
      </c>
      <c r="F207" s="67">
        <v>41845472.69376</v>
      </c>
      <c r="G207" s="69">
        <v>7.5140630000000002</v>
      </c>
      <c r="H207" s="67">
        <v>3144.2950228189998</v>
      </c>
      <c r="I207" s="68">
        <f t="shared" si="3"/>
        <v>5.0506586951043269E-3</v>
      </c>
      <c r="J207" s="68">
        <f>H207/'סכום נכסי הקרן'!$C$41</f>
        <v>5.0176297534717169E-5</v>
      </c>
    </row>
    <row r="208" spans="1:10">
      <c r="A208" s="61" t="s">
        <v>2905</v>
      </c>
      <c r="B208" s="58" t="s">
        <v>2906</v>
      </c>
      <c r="C208" s="70" t="s">
        <v>1797</v>
      </c>
      <c r="D208" s="70" t="s">
        <v>136</v>
      </c>
      <c r="E208" s="77">
        <v>45210</v>
      </c>
      <c r="F208" s="67">
        <v>41036454.880159996</v>
      </c>
      <c r="G208" s="69">
        <v>7.5961169999999996</v>
      </c>
      <c r="H208" s="67">
        <v>3117.177095132</v>
      </c>
      <c r="I208" s="68">
        <f t="shared" si="3"/>
        <v>5.0070993610496104E-3</v>
      </c>
      <c r="J208" s="68">
        <f>H208/'סכום נכסי הקרן'!$C$41</f>
        <v>4.9743552770541716E-5</v>
      </c>
    </row>
    <row r="209" spans="1:10">
      <c r="A209" s="61" t="s">
        <v>2907</v>
      </c>
      <c r="B209" s="58" t="s">
        <v>2908</v>
      </c>
      <c r="C209" s="70" t="s">
        <v>1797</v>
      </c>
      <c r="D209" s="70" t="s">
        <v>136</v>
      </c>
      <c r="E209" s="77">
        <v>45210</v>
      </c>
      <c r="F209" s="67">
        <v>82996770.267680004</v>
      </c>
      <c r="G209" s="69">
        <v>7.6526129999999997</v>
      </c>
      <c r="H209" s="67">
        <v>6351.4215539239995</v>
      </c>
      <c r="I209" s="68">
        <f t="shared" si="3"/>
        <v>1.020224319435495E-2</v>
      </c>
      <c r="J209" s="68">
        <f>H209/'סכום נכסי הקרן'!$C$41</f>
        <v>1.0135525303614348E-4</v>
      </c>
    </row>
    <row r="210" spans="1:10">
      <c r="A210" s="61" t="s">
        <v>2909</v>
      </c>
      <c r="B210" s="58" t="s">
        <v>2910</v>
      </c>
      <c r="C210" s="70" t="s">
        <v>1797</v>
      </c>
      <c r="D210" s="70" t="s">
        <v>136</v>
      </c>
      <c r="E210" s="77">
        <v>45211</v>
      </c>
      <c r="F210" s="67">
        <v>52429695.841920003</v>
      </c>
      <c r="G210" s="69">
        <v>7.67143</v>
      </c>
      <c r="H210" s="67">
        <v>4022.1071798979997</v>
      </c>
      <c r="I210" s="68">
        <f t="shared" si="3"/>
        <v>6.4606821094608082E-3</v>
      </c>
      <c r="J210" s="68">
        <f>H210/'סכום נכסי הקרן'!$C$41</f>
        <v>6.4184322752942124E-5</v>
      </c>
    </row>
    <row r="211" spans="1:10">
      <c r="A211" s="61" t="s">
        <v>2911</v>
      </c>
      <c r="B211" s="58" t="s">
        <v>2912</v>
      </c>
      <c r="C211" s="70" t="s">
        <v>1797</v>
      </c>
      <c r="D211" s="70" t="s">
        <v>136</v>
      </c>
      <c r="E211" s="77">
        <v>45211</v>
      </c>
      <c r="F211" s="67">
        <v>43761520.659999996</v>
      </c>
      <c r="G211" s="69">
        <v>7.8301119999999997</v>
      </c>
      <c r="H211" s="67">
        <v>3426.5762207960001</v>
      </c>
      <c r="I211" s="68">
        <f t="shared" si="3"/>
        <v>5.504084972435261E-3</v>
      </c>
      <c r="J211" s="68">
        <f>H211/'סכום נכסי הקרן'!$C$41</f>
        <v>5.4680908353790966E-5</v>
      </c>
    </row>
    <row r="212" spans="1:10">
      <c r="A212" s="61" t="s">
        <v>2913</v>
      </c>
      <c r="B212" s="58" t="s">
        <v>2914</v>
      </c>
      <c r="C212" s="70" t="s">
        <v>1797</v>
      </c>
      <c r="D212" s="70" t="s">
        <v>136</v>
      </c>
      <c r="E212" s="77">
        <v>45211</v>
      </c>
      <c r="F212" s="67">
        <v>31516307.156160001</v>
      </c>
      <c r="G212" s="69">
        <v>7.8093570000000003</v>
      </c>
      <c r="H212" s="67">
        <v>2461.2210473360001</v>
      </c>
      <c r="I212" s="68">
        <f t="shared" si="3"/>
        <v>3.9534418345249919E-3</v>
      </c>
      <c r="J212" s="68">
        <f>H212/'סכום נכסי הקרן'!$C$41</f>
        <v>3.9275881771145201E-5</v>
      </c>
    </row>
    <row r="213" spans="1:10">
      <c r="A213" s="61" t="s">
        <v>2915</v>
      </c>
      <c r="B213" s="58" t="s">
        <v>2916</v>
      </c>
      <c r="C213" s="70" t="s">
        <v>1797</v>
      </c>
      <c r="D213" s="70" t="s">
        <v>136</v>
      </c>
      <c r="E213" s="77">
        <v>45211</v>
      </c>
      <c r="F213" s="67">
        <v>52944168.570804007</v>
      </c>
      <c r="G213" s="69">
        <v>7.8210750000000004</v>
      </c>
      <c r="H213" s="67">
        <v>4140.8028686190009</v>
      </c>
      <c r="I213" s="68">
        <f t="shared" si="3"/>
        <v>6.6513421486617897E-3</v>
      </c>
      <c r="J213" s="68">
        <f>H213/'סכום נכסי הקרן'!$C$41</f>
        <v>6.6078454871630393E-5</v>
      </c>
    </row>
    <row r="214" spans="1:10">
      <c r="A214" s="61" t="s">
        <v>2915</v>
      </c>
      <c r="B214" s="58" t="s">
        <v>2917</v>
      </c>
      <c r="C214" s="70" t="s">
        <v>1797</v>
      </c>
      <c r="D214" s="70" t="s">
        <v>136</v>
      </c>
      <c r="E214" s="77">
        <v>45211</v>
      </c>
      <c r="F214" s="67">
        <v>40275955.879040003</v>
      </c>
      <c r="G214" s="69">
        <v>7.8210750000000004</v>
      </c>
      <c r="H214" s="67">
        <v>3150.0125175180001</v>
      </c>
      <c r="I214" s="68">
        <f t="shared" si="3"/>
        <v>5.0598426661077316E-3</v>
      </c>
      <c r="J214" s="68">
        <f>H214/'סכום נכסי הקרן'!$C$41</f>
        <v>5.026753665607449E-5</v>
      </c>
    </row>
    <row r="215" spans="1:10">
      <c r="A215" s="61" t="s">
        <v>2918</v>
      </c>
      <c r="B215" s="58" t="s">
        <v>2919</v>
      </c>
      <c r="C215" s="70" t="s">
        <v>1797</v>
      </c>
      <c r="D215" s="70" t="s">
        <v>136</v>
      </c>
      <c r="E215" s="77">
        <v>45211</v>
      </c>
      <c r="F215" s="67">
        <v>17511285.164799999</v>
      </c>
      <c r="G215" s="69">
        <v>7.8210750000000004</v>
      </c>
      <c r="H215" s="67">
        <v>1369.5706594029998</v>
      </c>
      <c r="I215" s="68">
        <f t="shared" si="3"/>
        <v>2.1999315933375493E-3</v>
      </c>
      <c r="J215" s="68">
        <f>H215/'סכום נכסי הקרן'!$C$41</f>
        <v>2.1855450713849743E-5</v>
      </c>
    </row>
    <row r="216" spans="1:10">
      <c r="A216" s="61" t="s">
        <v>2920</v>
      </c>
      <c r="B216" s="58" t="s">
        <v>2921</v>
      </c>
      <c r="C216" s="70" t="s">
        <v>1797</v>
      </c>
      <c r="D216" s="70" t="s">
        <v>136</v>
      </c>
      <c r="E216" s="77">
        <v>45211</v>
      </c>
      <c r="F216" s="67">
        <v>39420422.323200002</v>
      </c>
      <c r="G216" s="69">
        <v>7.8679129999999997</v>
      </c>
      <c r="H216" s="67">
        <v>3101.564684944</v>
      </c>
      <c r="I216" s="68">
        <f t="shared" si="3"/>
        <v>4.9820212577878931E-3</v>
      </c>
      <c r="J216" s="68">
        <f>H216/'סכום נכסי הקרן'!$C$41</f>
        <v>4.9494411728386964E-5</v>
      </c>
    </row>
    <row r="217" spans="1:10">
      <c r="A217" s="61" t="s">
        <v>2922</v>
      </c>
      <c r="B217" s="58" t="s">
        <v>2923</v>
      </c>
      <c r="C217" s="70" t="s">
        <v>1797</v>
      </c>
      <c r="D217" s="70" t="s">
        <v>136</v>
      </c>
      <c r="E217" s="77">
        <v>45211</v>
      </c>
      <c r="F217" s="67">
        <v>19317202.297075</v>
      </c>
      <c r="G217" s="69">
        <v>7.8866360000000002</v>
      </c>
      <c r="H217" s="67">
        <v>1523.4773569199999</v>
      </c>
      <c r="I217" s="68">
        <f t="shared" si="3"/>
        <v>2.4471508251232856E-3</v>
      </c>
      <c r="J217" s="68">
        <f>H217/'סכום נכסי הקרן'!$C$41</f>
        <v>2.4311476052170311E-5</v>
      </c>
    </row>
    <row r="218" spans="1:10">
      <c r="A218" s="61" t="s">
        <v>2922</v>
      </c>
      <c r="B218" s="58" t="s">
        <v>2924</v>
      </c>
      <c r="C218" s="70" t="s">
        <v>1797</v>
      </c>
      <c r="D218" s="70" t="s">
        <v>136</v>
      </c>
      <c r="E218" s="77">
        <v>45211</v>
      </c>
      <c r="F218" s="67">
        <v>44151542.710883997</v>
      </c>
      <c r="G218" s="69">
        <v>7.8866360000000002</v>
      </c>
      <c r="H218" s="67">
        <v>3482.0712919809994</v>
      </c>
      <c r="I218" s="68">
        <f t="shared" si="3"/>
        <v>5.5932263099312133E-3</v>
      </c>
      <c r="J218" s="68">
        <f>H218/'סכום נכסי הקרן'!$C$41</f>
        <v>5.5566492302905374E-5</v>
      </c>
    </row>
    <row r="219" spans="1:10">
      <c r="A219" s="61" t="s">
        <v>2925</v>
      </c>
      <c r="B219" s="58" t="s">
        <v>2926</v>
      </c>
      <c r="C219" s="70" t="s">
        <v>1797</v>
      </c>
      <c r="D219" s="70" t="s">
        <v>136</v>
      </c>
      <c r="E219" s="77">
        <v>45215</v>
      </c>
      <c r="F219" s="67">
        <v>136523147.06600001</v>
      </c>
      <c r="G219" s="69">
        <v>8.3817020000000007</v>
      </c>
      <c r="H219" s="67">
        <v>11442.963361280999</v>
      </c>
      <c r="I219" s="68">
        <f t="shared" si="3"/>
        <v>1.8380750527219544E-2</v>
      </c>
      <c r="J219" s="68">
        <f>H219/'סכום נכסי הקרן'!$C$41</f>
        <v>1.8260549030152325E-4</v>
      </c>
    </row>
    <row r="220" spans="1:10">
      <c r="A220" s="61" t="s">
        <v>2927</v>
      </c>
      <c r="B220" s="58" t="s">
        <v>2928</v>
      </c>
      <c r="C220" s="70" t="s">
        <v>1797</v>
      </c>
      <c r="D220" s="70" t="s">
        <v>136</v>
      </c>
      <c r="E220" s="77">
        <v>45215</v>
      </c>
      <c r="F220" s="67">
        <v>170237000</v>
      </c>
      <c r="G220" s="69">
        <v>8.4164150000000006</v>
      </c>
      <c r="H220" s="67">
        <v>14327.851849999999</v>
      </c>
      <c r="I220" s="68">
        <f t="shared" si="3"/>
        <v>2.3014726354618788E-2</v>
      </c>
      <c r="J220" s="68">
        <f>H220/'סכום נכסי הקרן'!$C$41</f>
        <v>2.2864220826657845E-4</v>
      </c>
    </row>
    <row r="221" spans="1:10">
      <c r="A221" s="61" t="s">
        <v>2927</v>
      </c>
      <c r="B221" s="58" t="s">
        <v>2929</v>
      </c>
      <c r="C221" s="70" t="s">
        <v>1797</v>
      </c>
      <c r="D221" s="70" t="s">
        <v>136</v>
      </c>
      <c r="E221" s="77">
        <v>45215</v>
      </c>
      <c r="F221" s="67">
        <v>59200690.101060003</v>
      </c>
      <c r="G221" s="69">
        <v>8.4164150000000006</v>
      </c>
      <c r="H221" s="67">
        <v>4982.5755696170008</v>
      </c>
      <c r="I221" s="68">
        <f t="shared" si="3"/>
        <v>8.0034756414615014E-3</v>
      </c>
      <c r="J221" s="68">
        <f>H221/'סכום נכסי הקרן'!$C$41</f>
        <v>7.9511366603943225E-5</v>
      </c>
    </row>
    <row r="222" spans="1:10">
      <c r="A222" s="61" t="s">
        <v>2930</v>
      </c>
      <c r="B222" s="58" t="s">
        <v>2931</v>
      </c>
      <c r="C222" s="70" t="s">
        <v>1797</v>
      </c>
      <c r="D222" s="70" t="s">
        <v>136</v>
      </c>
      <c r="E222" s="77">
        <v>45215</v>
      </c>
      <c r="F222" s="67">
        <v>122760000</v>
      </c>
      <c r="G222" s="69">
        <v>8.4395419999999994</v>
      </c>
      <c r="H222" s="67">
        <v>10360.38157</v>
      </c>
      <c r="I222" s="68">
        <f t="shared" si="3"/>
        <v>1.664180710822926E-2</v>
      </c>
      <c r="J222" s="68">
        <f>H222/'סכום נכסי הקרן'!$C$41</f>
        <v>1.6532977486427325E-4</v>
      </c>
    </row>
    <row r="223" spans="1:10">
      <c r="A223" s="61" t="s">
        <v>2932</v>
      </c>
      <c r="B223" s="58" t="s">
        <v>2933</v>
      </c>
      <c r="C223" s="70" t="s">
        <v>1797</v>
      </c>
      <c r="D223" s="70" t="s">
        <v>136</v>
      </c>
      <c r="E223" s="77">
        <v>45216</v>
      </c>
      <c r="F223" s="67">
        <v>44247821.601599999</v>
      </c>
      <c r="G223" s="69">
        <v>8.8298930000000002</v>
      </c>
      <c r="H223" s="67">
        <v>3907.0354862449999</v>
      </c>
      <c r="I223" s="68">
        <f t="shared" si="3"/>
        <v>6.2758432677201105E-3</v>
      </c>
      <c r="J223" s="68">
        <f>H223/'סכום נכסי הקרן'!$C$41</f>
        <v>6.2348021929815108E-5</v>
      </c>
    </row>
    <row r="224" spans="1:10">
      <c r="A224" s="61" t="s">
        <v>2934</v>
      </c>
      <c r="B224" s="58" t="s">
        <v>2935</v>
      </c>
      <c r="C224" s="70" t="s">
        <v>1797</v>
      </c>
      <c r="D224" s="70" t="s">
        <v>136</v>
      </c>
      <c r="E224" s="77">
        <v>45230</v>
      </c>
      <c r="F224" s="67">
        <v>93251429.708863005</v>
      </c>
      <c r="G224" s="69">
        <v>9.1062049999999992</v>
      </c>
      <c r="H224" s="67">
        <v>8491.6665884049999</v>
      </c>
      <c r="I224" s="68">
        <f t="shared" si="3"/>
        <v>1.3640103546073474E-2</v>
      </c>
      <c r="J224" s="68">
        <f>H224/'סכום נכסי הקרן'!$C$41</f>
        <v>1.3550903659270052E-4</v>
      </c>
    </row>
    <row r="225" spans="1:10">
      <c r="A225" s="61" t="s">
        <v>2936</v>
      </c>
      <c r="B225" s="58" t="s">
        <v>2937</v>
      </c>
      <c r="C225" s="70" t="s">
        <v>1797</v>
      </c>
      <c r="D225" s="70" t="s">
        <v>136</v>
      </c>
      <c r="E225" s="77">
        <v>45217</v>
      </c>
      <c r="F225" s="67">
        <v>54954232.034400009</v>
      </c>
      <c r="G225" s="69">
        <v>9.0351750000000006</v>
      </c>
      <c r="H225" s="67">
        <v>4965.2108781420002</v>
      </c>
      <c r="I225" s="68">
        <f t="shared" si="3"/>
        <v>7.9755828612517784E-3</v>
      </c>
      <c r="J225" s="68">
        <f>H225/'סכום נכסי הקרן'!$C$41</f>
        <v>7.9234262858994046E-5</v>
      </c>
    </row>
    <row r="226" spans="1:10">
      <c r="A226" s="61" t="s">
        <v>2938</v>
      </c>
      <c r="B226" s="58" t="s">
        <v>2939</v>
      </c>
      <c r="C226" s="70" t="s">
        <v>1797</v>
      </c>
      <c r="D226" s="70" t="s">
        <v>136</v>
      </c>
      <c r="E226" s="77">
        <v>45230</v>
      </c>
      <c r="F226" s="67">
        <v>77122878.070559993</v>
      </c>
      <c r="G226" s="69">
        <v>9.1632560000000005</v>
      </c>
      <c r="H226" s="67">
        <v>7066.9670139610007</v>
      </c>
      <c r="I226" s="68">
        <f t="shared" si="3"/>
        <v>1.1351618769245573E-2</v>
      </c>
      <c r="J226" s="68">
        <f>H226/'סכום נכסי הקרן'!$C$41</f>
        <v>1.1277384500727589E-4</v>
      </c>
    </row>
    <row r="227" spans="1:10">
      <c r="A227" s="61" t="s">
        <v>2940</v>
      </c>
      <c r="B227" s="58" t="s">
        <v>2941</v>
      </c>
      <c r="C227" s="70" t="s">
        <v>1797</v>
      </c>
      <c r="D227" s="70" t="s">
        <v>136</v>
      </c>
      <c r="E227" s="77">
        <v>45231</v>
      </c>
      <c r="F227" s="67">
        <v>44675287.133918002</v>
      </c>
      <c r="G227" s="69">
        <v>9.1006020000000003</v>
      </c>
      <c r="H227" s="67">
        <v>4065.7202912030002</v>
      </c>
      <c r="I227" s="68">
        <f t="shared" si="3"/>
        <v>6.5307375394489482E-3</v>
      </c>
      <c r="J227" s="68">
        <f>H227/'סכום נכסי הקרן'!$C$41</f>
        <v>6.4880295755911964E-5</v>
      </c>
    </row>
    <row r="228" spans="1:10">
      <c r="A228" s="61" t="s">
        <v>2940</v>
      </c>
      <c r="B228" s="58" t="s">
        <v>2942</v>
      </c>
      <c r="C228" s="70" t="s">
        <v>1797</v>
      </c>
      <c r="D228" s="70" t="s">
        <v>136</v>
      </c>
      <c r="E228" s="77">
        <v>45231</v>
      </c>
      <c r="F228" s="67">
        <v>12216469.491465</v>
      </c>
      <c r="G228" s="69">
        <v>9.1006020000000003</v>
      </c>
      <c r="H228" s="67">
        <v>1111.77232615</v>
      </c>
      <c r="I228" s="68">
        <f t="shared" si="3"/>
        <v>1.7858319671961321E-3</v>
      </c>
      <c r="J228" s="68">
        <f>H228/'סכום נכסי הקרן'!$C$41</f>
        <v>1.7741534627928657E-5</v>
      </c>
    </row>
    <row r="229" spans="1:10">
      <c r="A229" s="61" t="s">
        <v>2943</v>
      </c>
      <c r="B229" s="58" t="s">
        <v>2944</v>
      </c>
      <c r="C229" s="70" t="s">
        <v>1797</v>
      </c>
      <c r="D229" s="70" t="s">
        <v>136</v>
      </c>
      <c r="E229" s="77">
        <v>45217</v>
      </c>
      <c r="F229" s="67">
        <v>44373569.899999999</v>
      </c>
      <c r="G229" s="69">
        <v>9.1492369999999994</v>
      </c>
      <c r="H229" s="67">
        <v>4059.8431603640001</v>
      </c>
      <c r="I229" s="68">
        <f t="shared" si="3"/>
        <v>6.5212971460511153E-3</v>
      </c>
      <c r="J229" s="68">
        <f>H229/'סכום נכסי הקרן'!$C$41</f>
        <v>6.4786509179433601E-5</v>
      </c>
    </row>
    <row r="230" spans="1:10">
      <c r="A230" s="61" t="s">
        <v>2943</v>
      </c>
      <c r="B230" s="58" t="s">
        <v>2945</v>
      </c>
      <c r="C230" s="70" t="s">
        <v>1797</v>
      </c>
      <c r="D230" s="70" t="s">
        <v>136</v>
      </c>
      <c r="E230" s="77">
        <v>45217</v>
      </c>
      <c r="F230" s="67">
        <v>59812500</v>
      </c>
      <c r="G230" s="69">
        <v>9.1492369999999994</v>
      </c>
      <c r="H230" s="67">
        <v>5472.3874900000001</v>
      </c>
      <c r="I230" s="68">
        <f t="shared" si="3"/>
        <v>8.7902570397382467E-3</v>
      </c>
      <c r="J230" s="68">
        <f>H230/'סכום נכסי הקרן'!$C$41</f>
        <v>8.7327728769333874E-5</v>
      </c>
    </row>
    <row r="231" spans="1:10">
      <c r="A231" s="61" t="s">
        <v>2943</v>
      </c>
      <c r="B231" s="58" t="s">
        <v>2946</v>
      </c>
      <c r="C231" s="70" t="s">
        <v>1797</v>
      </c>
      <c r="D231" s="70" t="s">
        <v>136</v>
      </c>
      <c r="E231" s="77">
        <v>45217</v>
      </c>
      <c r="F231" s="67">
        <v>39751242.195500001</v>
      </c>
      <c r="G231" s="69">
        <v>9.1492369999999994</v>
      </c>
      <c r="H231" s="67">
        <v>3636.9354349239998</v>
      </c>
      <c r="I231" s="68">
        <f t="shared" si="3"/>
        <v>5.8419834794838643E-3</v>
      </c>
      <c r="J231" s="68">
        <f>H231/'סכום נכסי הקרן'!$C$41</f>
        <v>5.8037796444970379E-5</v>
      </c>
    </row>
    <row r="232" spans="1:10">
      <c r="A232" s="61" t="s">
        <v>2947</v>
      </c>
      <c r="B232" s="58" t="s">
        <v>2948</v>
      </c>
      <c r="C232" s="70" t="s">
        <v>1797</v>
      </c>
      <c r="D232" s="70" t="s">
        <v>136</v>
      </c>
      <c r="E232" s="77">
        <v>45217</v>
      </c>
      <c r="F232" s="67">
        <v>103740000</v>
      </c>
      <c r="G232" s="69">
        <v>9.1882409999999997</v>
      </c>
      <c r="H232" s="67">
        <v>9531.8816600000009</v>
      </c>
      <c r="I232" s="68">
        <f t="shared" si="3"/>
        <v>1.5310993605053887E-2</v>
      </c>
      <c r="J232" s="68">
        <f>H232/'סכום נכסי הקרן'!$C$41</f>
        <v>1.5210866880076651E-4</v>
      </c>
    </row>
    <row r="233" spans="1:10">
      <c r="A233" s="61" t="s">
        <v>2949</v>
      </c>
      <c r="B233" s="58" t="s">
        <v>2950</v>
      </c>
      <c r="C233" s="70" t="s">
        <v>1797</v>
      </c>
      <c r="D233" s="70" t="s">
        <v>136</v>
      </c>
      <c r="E233" s="77">
        <v>45217</v>
      </c>
      <c r="F233" s="67">
        <v>40788011.607000001</v>
      </c>
      <c r="G233" s="69">
        <v>9.2061609999999998</v>
      </c>
      <c r="H233" s="67">
        <v>3755.0101102640006</v>
      </c>
      <c r="I233" s="68">
        <f t="shared" si="3"/>
        <v>6.0316459893150626E-3</v>
      </c>
      <c r="J233" s="68">
        <f>H233/'סכום נכסי הקרן'!$C$41</f>
        <v>5.9922018503708168E-5</v>
      </c>
    </row>
    <row r="234" spans="1:10">
      <c r="A234" s="61" t="s">
        <v>2951</v>
      </c>
      <c r="B234" s="58" t="s">
        <v>2952</v>
      </c>
      <c r="C234" s="70" t="s">
        <v>1797</v>
      </c>
      <c r="D234" s="70" t="s">
        <v>136</v>
      </c>
      <c r="E234" s="77">
        <v>45216</v>
      </c>
      <c r="F234" s="67">
        <v>32873498.52544</v>
      </c>
      <c r="G234" s="69">
        <v>9.1907370000000004</v>
      </c>
      <c r="H234" s="67">
        <v>3021.316799187</v>
      </c>
      <c r="I234" s="68">
        <f t="shared" si="3"/>
        <v>4.8531196505847132E-3</v>
      </c>
      <c r="J234" s="68">
        <f>H234/'סכום נכסי הקרן'!$C$41</f>
        <v>4.8213825217562273E-5</v>
      </c>
    </row>
    <row r="235" spans="1:10">
      <c r="A235" s="61" t="s">
        <v>2953</v>
      </c>
      <c r="B235" s="58" t="s">
        <v>2954</v>
      </c>
      <c r="C235" s="70" t="s">
        <v>1797</v>
      </c>
      <c r="D235" s="70" t="s">
        <v>136</v>
      </c>
      <c r="E235" s="77">
        <v>45216</v>
      </c>
      <c r="F235" s="67">
        <v>63978063.465599991</v>
      </c>
      <c r="G235" s="69">
        <v>9.2021099999999993</v>
      </c>
      <c r="H235" s="67">
        <v>5887.3314585990001</v>
      </c>
      <c r="I235" s="68">
        <f t="shared" si="3"/>
        <v>9.4567785804258349E-3</v>
      </c>
      <c r="J235" s="68">
        <f>H235/'סכום נכסי הקרן'!$C$41</f>
        <v>9.3949356790101903E-5</v>
      </c>
    </row>
    <row r="236" spans="1:10">
      <c r="A236" s="61" t="s">
        <v>2953</v>
      </c>
      <c r="B236" s="58" t="s">
        <v>2955</v>
      </c>
      <c r="C236" s="70" t="s">
        <v>1797</v>
      </c>
      <c r="D236" s="70" t="s">
        <v>136</v>
      </c>
      <c r="E236" s="77">
        <v>45216</v>
      </c>
      <c r="F236" s="67">
        <v>29850815.259975001</v>
      </c>
      <c r="G236" s="69">
        <v>9.2021099999999993</v>
      </c>
      <c r="H236" s="67">
        <v>2746.9047084539998</v>
      </c>
      <c r="I236" s="68">
        <f t="shared" si="3"/>
        <v>4.4123334641600655E-3</v>
      </c>
      <c r="J236" s="68">
        <f>H236/'סכום נכסי הקרן'!$C$41</f>
        <v>4.3834788704824887E-5</v>
      </c>
    </row>
    <row r="237" spans="1:10">
      <c r="A237" s="61" t="s">
        <v>2956</v>
      </c>
      <c r="B237" s="58" t="s">
        <v>2957</v>
      </c>
      <c r="C237" s="70" t="s">
        <v>1797</v>
      </c>
      <c r="D237" s="70" t="s">
        <v>136</v>
      </c>
      <c r="E237" s="77">
        <v>45216</v>
      </c>
      <c r="F237" s="67">
        <v>40061404.799999997</v>
      </c>
      <c r="G237" s="69">
        <v>9.3723559999999999</v>
      </c>
      <c r="H237" s="67">
        <v>3754.6972961809997</v>
      </c>
      <c r="I237" s="68">
        <f t="shared" si="3"/>
        <v>6.0311435182820346E-3</v>
      </c>
      <c r="J237" s="68">
        <f>H237/'סכום נכסי הקרן'!$C$41</f>
        <v>5.9917026652629379E-5</v>
      </c>
    </row>
    <row r="238" spans="1:10">
      <c r="A238" s="61" t="s">
        <v>2956</v>
      </c>
      <c r="B238" s="58" t="s">
        <v>2958</v>
      </c>
      <c r="C238" s="70" t="s">
        <v>1797</v>
      </c>
      <c r="D238" s="70" t="s">
        <v>136</v>
      </c>
      <c r="E238" s="77">
        <v>45216</v>
      </c>
      <c r="F238" s="67">
        <v>17173899.624000002</v>
      </c>
      <c r="G238" s="69">
        <v>9.3723559999999999</v>
      </c>
      <c r="H238" s="67">
        <v>1609.5989341519999</v>
      </c>
      <c r="I238" s="68">
        <f t="shared" si="3"/>
        <v>2.5854873010984088E-3</v>
      </c>
      <c r="J238" s="68">
        <f>H238/'סכום נכסי הקרן'!$C$41</f>
        <v>2.5685794254499097E-5</v>
      </c>
    </row>
    <row r="239" spans="1:10">
      <c r="A239" s="61" t="s">
        <v>2959</v>
      </c>
      <c r="B239" s="58" t="s">
        <v>2960</v>
      </c>
      <c r="C239" s="70" t="s">
        <v>1797</v>
      </c>
      <c r="D239" s="70" t="s">
        <v>136</v>
      </c>
      <c r="E239" s="77">
        <v>45218</v>
      </c>
      <c r="F239" s="67">
        <v>55223311.136639997</v>
      </c>
      <c r="G239" s="69">
        <v>9.4367190000000001</v>
      </c>
      <c r="H239" s="67">
        <v>5211.2687720100002</v>
      </c>
      <c r="I239" s="68">
        <f t="shared" si="3"/>
        <v>8.3708239032483055E-3</v>
      </c>
      <c r="J239" s="68">
        <f>H239/'סכום נכסי הקרן'!$C$41</f>
        <v>8.3160826366516838E-5</v>
      </c>
    </row>
    <row r="240" spans="1:10">
      <c r="A240" s="61" t="s">
        <v>2961</v>
      </c>
      <c r="B240" s="58" t="s">
        <v>2962</v>
      </c>
      <c r="C240" s="70" t="s">
        <v>1797</v>
      </c>
      <c r="D240" s="70" t="s">
        <v>136</v>
      </c>
      <c r="E240" s="77">
        <v>45218</v>
      </c>
      <c r="F240" s="67">
        <v>40081435.502400003</v>
      </c>
      <c r="G240" s="69">
        <v>9.4367190000000001</v>
      </c>
      <c r="H240" s="67">
        <v>3782.3724958139996</v>
      </c>
      <c r="I240" s="68">
        <f t="shared" si="3"/>
        <v>6.0755979942935896E-3</v>
      </c>
      <c r="J240" s="68">
        <f>H240/'סכום נכסי הקרן'!$C$41</f>
        <v>6.0358664298282974E-5</v>
      </c>
    </row>
    <row r="241" spans="1:10">
      <c r="A241" s="61" t="s">
        <v>2963</v>
      </c>
      <c r="B241" s="58" t="s">
        <v>2964</v>
      </c>
      <c r="C241" s="70" t="s">
        <v>1797</v>
      </c>
      <c r="D241" s="70" t="s">
        <v>136</v>
      </c>
      <c r="E241" s="77">
        <v>45223</v>
      </c>
      <c r="F241" s="67">
        <v>19979298.318774</v>
      </c>
      <c r="G241" s="69">
        <v>9.7182099999999991</v>
      </c>
      <c r="H241" s="67">
        <v>1941.6301101720001</v>
      </c>
      <c r="I241" s="68">
        <f t="shared" si="3"/>
        <v>3.1188266137395127E-3</v>
      </c>
      <c r="J241" s="68">
        <f>H241/'סכום נכסי הקרן'!$C$41</f>
        <v>3.0984309488557849E-5</v>
      </c>
    </row>
    <row r="242" spans="1:10">
      <c r="A242" s="61" t="s">
        <v>2963</v>
      </c>
      <c r="B242" s="58" t="s">
        <v>2965</v>
      </c>
      <c r="C242" s="70" t="s">
        <v>1797</v>
      </c>
      <c r="D242" s="70" t="s">
        <v>136</v>
      </c>
      <c r="E242" s="77">
        <v>45223</v>
      </c>
      <c r="F242" s="67">
        <v>17842014.317759998</v>
      </c>
      <c r="G242" s="69">
        <v>9.7182099999999991</v>
      </c>
      <c r="H242" s="67">
        <v>1733.924368752</v>
      </c>
      <c r="I242" s="68">
        <f t="shared" si="3"/>
        <v>2.7851903609983518E-3</v>
      </c>
      <c r="J242" s="68">
        <f>H242/'סכום נכסי הקרן'!$C$41</f>
        <v>2.7669765208989816E-5</v>
      </c>
    </row>
    <row r="243" spans="1:10">
      <c r="A243" s="61" t="s">
        <v>2963</v>
      </c>
      <c r="B243" s="58" t="s">
        <v>2966</v>
      </c>
      <c r="C243" s="70" t="s">
        <v>1797</v>
      </c>
      <c r="D243" s="70" t="s">
        <v>136</v>
      </c>
      <c r="E243" s="77">
        <v>45223</v>
      </c>
      <c r="F243" s="67">
        <v>8195016.8884380003</v>
      </c>
      <c r="G243" s="69">
        <v>9.7182099999999991</v>
      </c>
      <c r="H243" s="67">
        <v>796.40892738500008</v>
      </c>
      <c r="I243" s="68">
        <f t="shared" si="3"/>
        <v>1.2792659864180019E-3</v>
      </c>
      <c r="J243" s="68">
        <f>H243/'סכום נכסי הקרן'!$C$41</f>
        <v>1.2709001862028853E-5</v>
      </c>
    </row>
    <row r="244" spans="1:10">
      <c r="A244" s="61" t="s">
        <v>2967</v>
      </c>
      <c r="B244" s="58" t="s">
        <v>2968</v>
      </c>
      <c r="C244" s="70" t="s">
        <v>1797</v>
      </c>
      <c r="D244" s="70" t="s">
        <v>136</v>
      </c>
      <c r="E244" s="77">
        <v>45224</v>
      </c>
      <c r="F244" s="67">
        <v>14383140.9351</v>
      </c>
      <c r="G244" s="69">
        <v>9.9809699999999992</v>
      </c>
      <c r="H244" s="67">
        <v>1435.5770032569999</v>
      </c>
      <c r="I244" s="68">
        <f t="shared" si="3"/>
        <v>2.305957113239103E-3</v>
      </c>
      <c r="J244" s="68">
        <f>H244/'סכום נכסי הקרן'!$C$41</f>
        <v>2.2908772340593229E-5</v>
      </c>
    </row>
    <row r="245" spans="1:10">
      <c r="A245" s="61" t="s">
        <v>2969</v>
      </c>
      <c r="B245" s="58" t="s">
        <v>2970</v>
      </c>
      <c r="C245" s="70" t="s">
        <v>1797</v>
      </c>
      <c r="D245" s="70" t="s">
        <v>136</v>
      </c>
      <c r="E245" s="77">
        <v>45222</v>
      </c>
      <c r="F245" s="67">
        <v>80400000</v>
      </c>
      <c r="G245" s="69">
        <v>9.9809699999999992</v>
      </c>
      <c r="H245" s="67">
        <v>8024.7</v>
      </c>
      <c r="I245" s="68">
        <f t="shared" si="3"/>
        <v>1.2890018441802174E-2</v>
      </c>
      <c r="J245" s="68">
        <f>H245/'סכום נכסי הקרן'!$C$41</f>
        <v>1.2805723760165848E-4</v>
      </c>
    </row>
    <row r="246" spans="1:10">
      <c r="A246" s="61" t="s">
        <v>2969</v>
      </c>
      <c r="B246" s="58" t="s">
        <v>2971</v>
      </c>
      <c r="C246" s="70" t="s">
        <v>1797</v>
      </c>
      <c r="D246" s="70" t="s">
        <v>136</v>
      </c>
      <c r="E246" s="77">
        <v>45222</v>
      </c>
      <c r="F246" s="67">
        <v>26841141.215999998</v>
      </c>
      <c r="G246" s="69">
        <v>9.9809699999999992</v>
      </c>
      <c r="H246" s="67">
        <v>2679.0062924879999</v>
      </c>
      <c r="I246" s="68">
        <f t="shared" si="3"/>
        <v>4.3032687223041842E-3</v>
      </c>
      <c r="J246" s="68">
        <f>H246/'סכום נכסי הקרן'!$C$41</f>
        <v>4.2751273609415179E-5</v>
      </c>
    </row>
    <row r="247" spans="1:10">
      <c r="A247" s="61" t="s">
        <v>2972</v>
      </c>
      <c r="B247" s="58" t="s">
        <v>2973</v>
      </c>
      <c r="C247" s="70" t="s">
        <v>1797</v>
      </c>
      <c r="D247" s="70" t="s">
        <v>136</v>
      </c>
      <c r="E247" s="77">
        <v>45223</v>
      </c>
      <c r="F247" s="67">
        <v>50106503.093450002</v>
      </c>
      <c r="G247" s="69">
        <v>9.8853930000000005</v>
      </c>
      <c r="H247" s="67">
        <v>4953.2249296580003</v>
      </c>
      <c r="I247" s="68">
        <f t="shared" si="3"/>
        <v>7.9563299175901773E-3</v>
      </c>
      <c r="J247" s="68">
        <f>H247/'סכום נכסי הקרן'!$C$41</f>
        <v>7.9042992474693473E-5</v>
      </c>
    </row>
    <row r="248" spans="1:10">
      <c r="A248" s="61" t="s">
        <v>2972</v>
      </c>
      <c r="B248" s="58" t="s">
        <v>2974</v>
      </c>
      <c r="C248" s="70" t="s">
        <v>1797</v>
      </c>
      <c r="D248" s="70" t="s">
        <v>136</v>
      </c>
      <c r="E248" s="77">
        <v>45223</v>
      </c>
      <c r="F248" s="67">
        <v>1369992.0631319999</v>
      </c>
      <c r="G248" s="69">
        <v>9.8853930000000005</v>
      </c>
      <c r="H248" s="67">
        <v>135.42910445499999</v>
      </c>
      <c r="I248" s="68">
        <f t="shared" si="3"/>
        <v>2.1753880568515992E-4</v>
      </c>
      <c r="J248" s="68">
        <f>H248/'סכום נכסי הקרן'!$C$41</f>
        <v>2.1611620381289967E-6</v>
      </c>
    </row>
    <row r="249" spans="1:10">
      <c r="A249" s="61" t="s">
        <v>2975</v>
      </c>
      <c r="B249" s="58" t="s">
        <v>2976</v>
      </c>
      <c r="C249" s="70" t="s">
        <v>1797</v>
      </c>
      <c r="D249" s="70" t="s">
        <v>136</v>
      </c>
      <c r="E249" s="77">
        <v>45229</v>
      </c>
      <c r="F249" s="67">
        <v>44746363.52799999</v>
      </c>
      <c r="G249" s="69">
        <v>10.003356999999999</v>
      </c>
      <c r="H249" s="67">
        <v>4476.1386554800001</v>
      </c>
      <c r="I249" s="68">
        <f t="shared" si="3"/>
        <v>7.1899896341546463E-3</v>
      </c>
      <c r="J249" s="68">
        <f>H249/'סכום נכסי הקרן'!$C$41</f>
        <v>7.1429704704570953E-5</v>
      </c>
    </row>
    <row r="250" spans="1:10">
      <c r="A250" s="61" t="s">
        <v>2977</v>
      </c>
      <c r="B250" s="58" t="s">
        <v>2978</v>
      </c>
      <c r="C250" s="70" t="s">
        <v>1797</v>
      </c>
      <c r="D250" s="70" t="s">
        <v>136</v>
      </c>
      <c r="E250" s="77">
        <v>45223</v>
      </c>
      <c r="F250" s="67">
        <v>112658000</v>
      </c>
      <c r="G250" s="69">
        <v>9.9413859999999996</v>
      </c>
      <c r="H250" s="67">
        <v>11199.766679999999</v>
      </c>
      <c r="I250" s="68">
        <f t="shared" si="3"/>
        <v>1.7990105430618152E-2</v>
      </c>
      <c r="J250" s="68">
        <f>H250/'סכום נכסי הקרן'!$C$41</f>
        <v>1.7872458569465497E-4</v>
      </c>
    </row>
    <row r="251" spans="1:10">
      <c r="A251" s="61" t="s">
        <v>2977</v>
      </c>
      <c r="B251" s="58" t="s">
        <v>2979</v>
      </c>
      <c r="C251" s="70" t="s">
        <v>1797</v>
      </c>
      <c r="D251" s="70" t="s">
        <v>136</v>
      </c>
      <c r="E251" s="77">
        <v>45223</v>
      </c>
      <c r="F251" s="67">
        <v>4668652.1310000001</v>
      </c>
      <c r="G251" s="69">
        <v>9.9413859999999996</v>
      </c>
      <c r="H251" s="67">
        <v>464.12873122399998</v>
      </c>
      <c r="I251" s="68">
        <f t="shared" si="3"/>
        <v>7.4552667449843664E-4</v>
      </c>
      <c r="J251" s="68">
        <f>H251/'סכום נכסי הקרן'!$C$41</f>
        <v>7.4065127932643034E-6</v>
      </c>
    </row>
    <row r="252" spans="1:10">
      <c r="A252" s="61" t="s">
        <v>2980</v>
      </c>
      <c r="B252" s="58" t="s">
        <v>2981</v>
      </c>
      <c r="C252" s="70" t="s">
        <v>1797</v>
      </c>
      <c r="D252" s="70" t="s">
        <v>136</v>
      </c>
      <c r="E252" s="77">
        <v>45222</v>
      </c>
      <c r="F252" s="67">
        <v>201400000</v>
      </c>
      <c r="G252" s="69">
        <v>10.041998</v>
      </c>
      <c r="H252" s="67">
        <v>20224.583350000001</v>
      </c>
      <c r="I252" s="68">
        <f t="shared" si="3"/>
        <v>3.2486604154580878E-2</v>
      </c>
      <c r="J252" s="68">
        <f>H252/'סכום נכסי הקרן'!$C$41</f>
        <v>3.2274156983382512E-4</v>
      </c>
    </row>
    <row r="253" spans="1:10">
      <c r="A253" s="61" t="s">
        <v>2980</v>
      </c>
      <c r="B253" s="58" t="s">
        <v>2982</v>
      </c>
      <c r="C253" s="70" t="s">
        <v>1797</v>
      </c>
      <c r="D253" s="70" t="s">
        <v>136</v>
      </c>
      <c r="E253" s="77">
        <v>45222</v>
      </c>
      <c r="F253" s="67">
        <v>31376982.492800001</v>
      </c>
      <c r="G253" s="69">
        <v>10.041998</v>
      </c>
      <c r="H253" s="67">
        <v>3150.8758563700003</v>
      </c>
      <c r="I253" s="68">
        <f t="shared" si="3"/>
        <v>5.0612294411552482E-3</v>
      </c>
      <c r="J253" s="68">
        <f>H253/'סכום נכסי הקרן'!$C$41</f>
        <v>5.0281313717958589E-5</v>
      </c>
    </row>
    <row r="254" spans="1:10">
      <c r="A254" s="61" t="s">
        <v>2983</v>
      </c>
      <c r="B254" s="58" t="s">
        <v>2984</v>
      </c>
      <c r="C254" s="70" t="s">
        <v>1797</v>
      </c>
      <c r="D254" s="70" t="s">
        <v>136</v>
      </c>
      <c r="E254" s="77">
        <v>45222</v>
      </c>
      <c r="F254" s="67">
        <v>468088.10684999992</v>
      </c>
      <c r="G254" s="69">
        <v>10.086641999999999</v>
      </c>
      <c r="H254" s="67">
        <v>47.214370970999994</v>
      </c>
      <c r="I254" s="68">
        <f t="shared" si="3"/>
        <v>7.5840107734155682E-5</v>
      </c>
      <c r="J254" s="68">
        <f>H254/'סכום נכסי הקרן'!$C$41</f>
        <v>7.5344148960661377E-7</v>
      </c>
    </row>
    <row r="255" spans="1:10">
      <c r="A255" s="61" t="s">
        <v>2985</v>
      </c>
      <c r="B255" s="58" t="s">
        <v>2986</v>
      </c>
      <c r="C255" s="70" t="s">
        <v>1797</v>
      </c>
      <c r="D255" s="70" t="s">
        <v>136</v>
      </c>
      <c r="E255" s="77">
        <v>45224</v>
      </c>
      <c r="F255" s="67">
        <v>40195857.970275998</v>
      </c>
      <c r="G255" s="69">
        <v>10.130515000000001</v>
      </c>
      <c r="H255" s="67">
        <v>4072.047467762</v>
      </c>
      <c r="I255" s="68">
        <f t="shared" si="3"/>
        <v>6.5409008380806792E-3</v>
      </c>
      <c r="J255" s="68">
        <f>H255/'סכום נכסי הקרן'!$C$41</f>
        <v>6.4981264110113804E-5</v>
      </c>
    </row>
    <row r="256" spans="1:10">
      <c r="A256" s="61" t="s">
        <v>2987</v>
      </c>
      <c r="B256" s="58" t="s">
        <v>2988</v>
      </c>
      <c r="C256" s="70" t="s">
        <v>1797</v>
      </c>
      <c r="D256" s="70" t="s">
        <v>136</v>
      </c>
      <c r="E256" s="77">
        <v>45224</v>
      </c>
      <c r="F256" s="67">
        <v>2060970.180473</v>
      </c>
      <c r="G256" s="69">
        <v>10.132744000000001</v>
      </c>
      <c r="H256" s="67">
        <v>208.83283048000001</v>
      </c>
      <c r="I256" s="68">
        <f t="shared" si="3"/>
        <v>3.3544668786882341E-4</v>
      </c>
      <c r="J256" s="68">
        <f>H256/'סכום נכסי הקרן'!$C$41</f>
        <v>3.332530236869195E-6</v>
      </c>
    </row>
    <row r="257" spans="1:10">
      <c r="A257" s="61" t="s">
        <v>2987</v>
      </c>
      <c r="B257" s="58" t="s">
        <v>2989</v>
      </c>
      <c r="C257" s="70" t="s">
        <v>1797</v>
      </c>
      <c r="D257" s="70" t="s">
        <v>136</v>
      </c>
      <c r="E257" s="77">
        <v>45224</v>
      </c>
      <c r="F257" s="67">
        <v>35172248.008303002</v>
      </c>
      <c r="G257" s="69">
        <v>10.132744000000001</v>
      </c>
      <c r="H257" s="67">
        <v>3563.913818603</v>
      </c>
      <c r="I257" s="68">
        <f t="shared" si="3"/>
        <v>5.7246893773955755E-3</v>
      </c>
      <c r="J257" s="68">
        <f>H257/'סכום נכסי הקרן'!$C$41</f>
        <v>5.6872525908841249E-5</v>
      </c>
    </row>
    <row r="258" spans="1:10">
      <c r="A258" s="61" t="s">
        <v>2987</v>
      </c>
      <c r="B258" s="58" t="s">
        <v>2990</v>
      </c>
      <c r="C258" s="70" t="s">
        <v>1797</v>
      </c>
      <c r="D258" s="70" t="s">
        <v>136</v>
      </c>
      <c r="E258" s="77">
        <v>45224</v>
      </c>
      <c r="F258" s="67">
        <v>157255800</v>
      </c>
      <c r="G258" s="69">
        <v>10.132744000000001</v>
      </c>
      <c r="H258" s="67">
        <v>15934.327499999999</v>
      </c>
      <c r="I258" s="68">
        <f t="shared" si="3"/>
        <v>2.5595196746634206E-2</v>
      </c>
      <c r="J258" s="68">
        <f>H258/'סכום נכסי הקרן'!$C$41</f>
        <v>2.5427816151259744E-4</v>
      </c>
    </row>
    <row r="259" spans="1:10">
      <c r="A259" s="61" t="s">
        <v>2991</v>
      </c>
      <c r="B259" s="58" t="s">
        <v>2992</v>
      </c>
      <c r="C259" s="70" t="s">
        <v>1797</v>
      </c>
      <c r="D259" s="70" t="s">
        <v>136</v>
      </c>
      <c r="E259" s="77">
        <v>45224</v>
      </c>
      <c r="F259" s="67">
        <v>20619924.36403</v>
      </c>
      <c r="G259" s="69">
        <v>10.177296999999999</v>
      </c>
      <c r="H259" s="67">
        <v>2098.5508640999997</v>
      </c>
      <c r="I259" s="68">
        <f t="shared" si="3"/>
        <v>3.3708873028660117E-3</v>
      </c>
      <c r="J259" s="68">
        <f>H259/'סכום נכסי הקרן'!$C$41</f>
        <v>3.3488432791658179E-5</v>
      </c>
    </row>
    <row r="260" spans="1:10">
      <c r="A260" s="61" t="s">
        <v>2993</v>
      </c>
      <c r="B260" s="58" t="s">
        <v>2994</v>
      </c>
      <c r="C260" s="70" t="s">
        <v>1797</v>
      </c>
      <c r="D260" s="70" t="s">
        <v>136</v>
      </c>
      <c r="E260" s="77">
        <v>45224</v>
      </c>
      <c r="F260" s="67">
        <v>8980431.5759999994</v>
      </c>
      <c r="G260" s="69">
        <v>10.195105</v>
      </c>
      <c r="H260" s="67">
        <v>915.56445811600008</v>
      </c>
      <c r="I260" s="68">
        <f t="shared" si="3"/>
        <v>1.4706646665637163E-3</v>
      </c>
      <c r="J260" s="68">
        <f>H260/'סכום נכסי הקרן'!$C$41</f>
        <v>1.4610472086507199E-5</v>
      </c>
    </row>
    <row r="261" spans="1:10">
      <c r="A261" s="61" t="s">
        <v>2995</v>
      </c>
      <c r="B261" s="58" t="s">
        <v>2996</v>
      </c>
      <c r="C261" s="70" t="s">
        <v>1797</v>
      </c>
      <c r="D261" s="70" t="s">
        <v>136</v>
      </c>
      <c r="E261" s="77">
        <v>45286</v>
      </c>
      <c r="F261" s="67">
        <v>12235483.451763</v>
      </c>
      <c r="G261" s="69">
        <v>5.4843000000000003E-2</v>
      </c>
      <c r="H261" s="67">
        <v>6.7103445110000006</v>
      </c>
      <c r="I261" s="68">
        <f t="shared" si="3"/>
        <v>1.0778778583328473E-5</v>
      </c>
      <c r="J261" s="68">
        <f>H261/'סכום נכסי הקרן'!$C$41</f>
        <v>1.0708290421250788E-7</v>
      </c>
    </row>
    <row r="262" spans="1:10">
      <c r="A262" s="61" t="s">
        <v>2997</v>
      </c>
      <c r="B262" s="58" t="s">
        <v>2998</v>
      </c>
      <c r="C262" s="70" t="s">
        <v>1797</v>
      </c>
      <c r="D262" s="70" t="s">
        <v>136</v>
      </c>
      <c r="E262" s="77">
        <v>45286</v>
      </c>
      <c r="F262" s="67">
        <v>15572433.484061999</v>
      </c>
      <c r="G262" s="69">
        <v>5.8057999999999998E-2</v>
      </c>
      <c r="H262" s="67">
        <v>9.0411054100000001</v>
      </c>
      <c r="I262" s="68">
        <f t="shared" si="3"/>
        <v>1.4522663210983266E-5</v>
      </c>
      <c r="J262" s="68">
        <f>H262/'סכום נכסי הקרן'!$C$41</f>
        <v>1.4427691797450495E-7</v>
      </c>
    </row>
    <row r="263" spans="1:10">
      <c r="A263" s="61" t="s">
        <v>2999</v>
      </c>
      <c r="B263" s="58" t="s">
        <v>3000</v>
      </c>
      <c r="C263" s="70" t="s">
        <v>1797</v>
      </c>
      <c r="D263" s="70" t="s">
        <v>136</v>
      </c>
      <c r="E263" s="77">
        <v>45260</v>
      </c>
      <c r="F263" s="67">
        <v>126383.78885</v>
      </c>
      <c r="G263" s="69">
        <v>-1.4673970000000001</v>
      </c>
      <c r="H263" s="67">
        <v>-1.854552303</v>
      </c>
      <c r="I263" s="68">
        <f t="shared" si="3"/>
        <v>-2.9789541524239776E-6</v>
      </c>
      <c r="J263" s="68">
        <f>H263/'סכום נכסי הקרן'!$C$41</f>
        <v>-2.9594731879070114E-8</v>
      </c>
    </row>
    <row r="264" spans="1:10">
      <c r="A264" s="61" t="s">
        <v>3001</v>
      </c>
      <c r="B264" s="58" t="s">
        <v>3002</v>
      </c>
      <c r="C264" s="70" t="s">
        <v>1797</v>
      </c>
      <c r="D264" s="70" t="s">
        <v>136</v>
      </c>
      <c r="E264" s="77">
        <v>45260</v>
      </c>
      <c r="F264" s="67">
        <v>842558.5923299999</v>
      </c>
      <c r="G264" s="69">
        <v>-1.468316</v>
      </c>
      <c r="H264" s="67">
        <v>-12.371425334000001</v>
      </c>
      <c r="I264" s="68">
        <f t="shared" si="3"/>
        <v>-1.987213237960779E-5</v>
      </c>
      <c r="J264" s="68">
        <f>H264/'סכום נכסי הקרן'!$C$41</f>
        <v>-1.9742177943938283E-7</v>
      </c>
    </row>
    <row r="265" spans="1:10">
      <c r="A265" s="61" t="s">
        <v>3003</v>
      </c>
      <c r="B265" s="58" t="s">
        <v>3004</v>
      </c>
      <c r="C265" s="70" t="s">
        <v>1797</v>
      </c>
      <c r="D265" s="70" t="s">
        <v>136</v>
      </c>
      <c r="E265" s="77">
        <v>45260</v>
      </c>
      <c r="F265" s="67">
        <v>1123411.4564400001</v>
      </c>
      <c r="G265" s="69">
        <v>-1.46896</v>
      </c>
      <c r="H265" s="67">
        <v>-16.502461151999999</v>
      </c>
      <c r="I265" s="68">
        <f t="shared" si="3"/>
        <v>-2.650778578444103E-5</v>
      </c>
      <c r="J265" s="68">
        <f>H265/'סכום נכסי הקרן'!$C$41</f>
        <v>-2.6334437284307233E-7</v>
      </c>
    </row>
    <row r="266" spans="1:10">
      <c r="A266" s="61" t="s">
        <v>3005</v>
      </c>
      <c r="B266" s="58" t="s">
        <v>3006</v>
      </c>
      <c r="C266" s="70" t="s">
        <v>1797</v>
      </c>
      <c r="D266" s="70" t="s">
        <v>136</v>
      </c>
      <c r="E266" s="77">
        <v>45260</v>
      </c>
      <c r="F266" s="67">
        <v>224682.29128800001</v>
      </c>
      <c r="G266" s="69">
        <v>-1.47946</v>
      </c>
      <c r="H266" s="67">
        <v>-3.3240837469999995</v>
      </c>
      <c r="I266" s="68">
        <f t="shared" ref="I266:I329" si="4">IFERROR(H266/$H$9,0)</f>
        <v>-5.3394520419361301E-6</v>
      </c>
      <c r="J266" s="68">
        <f>H266/'סכום נכסי הקרן'!$C$41</f>
        <v>-5.30453452711491E-8</v>
      </c>
    </row>
    <row r="267" spans="1:10">
      <c r="A267" s="61" t="s">
        <v>3007</v>
      </c>
      <c r="B267" s="58" t="s">
        <v>3008</v>
      </c>
      <c r="C267" s="70" t="s">
        <v>1797</v>
      </c>
      <c r="D267" s="70" t="s">
        <v>136</v>
      </c>
      <c r="E267" s="77">
        <v>45260</v>
      </c>
      <c r="F267" s="67">
        <v>280852.86411000002</v>
      </c>
      <c r="G267" s="69">
        <v>-1.5438559999999999</v>
      </c>
      <c r="H267" s="67">
        <v>-4.3359645589999998</v>
      </c>
      <c r="I267" s="68">
        <f t="shared" si="4"/>
        <v>-6.9648289815831904E-6</v>
      </c>
      <c r="J267" s="68">
        <f>H267/'סכום נכסי הקרן'!$C$41</f>
        <v>-6.919282263065701E-8</v>
      </c>
    </row>
    <row r="268" spans="1:10">
      <c r="A268" s="61" t="s">
        <v>3009</v>
      </c>
      <c r="B268" s="58" t="s">
        <v>3010</v>
      </c>
      <c r="C268" s="70" t="s">
        <v>1797</v>
      </c>
      <c r="D268" s="70" t="s">
        <v>136</v>
      </c>
      <c r="E268" s="77">
        <v>45251</v>
      </c>
      <c r="F268" s="67">
        <v>337023.43693199998</v>
      </c>
      <c r="G268" s="69">
        <v>-2.105321</v>
      </c>
      <c r="H268" s="67">
        <v>-7.0954258739999991</v>
      </c>
      <c r="I268" s="68">
        <f t="shared" si="4"/>
        <v>-1.1397332033384463E-5</v>
      </c>
      <c r="J268" s="68">
        <f>H268/'סכום נכסי הקרן'!$C$41</f>
        <v>-1.1322798821535673E-7</v>
      </c>
    </row>
    <row r="269" spans="1:10">
      <c r="A269" s="61" t="s">
        <v>3011</v>
      </c>
      <c r="B269" s="58" t="s">
        <v>3012</v>
      </c>
      <c r="C269" s="70" t="s">
        <v>1797</v>
      </c>
      <c r="D269" s="70" t="s">
        <v>136</v>
      </c>
      <c r="E269" s="77">
        <v>45237</v>
      </c>
      <c r="F269" s="67">
        <v>1657031.8982490001</v>
      </c>
      <c r="G269" s="69">
        <v>-6.4899829999999996</v>
      </c>
      <c r="H269" s="67">
        <v>-107.54108098100001</v>
      </c>
      <c r="I269" s="68">
        <f t="shared" si="4"/>
        <v>-1.7274247225396977E-4</v>
      </c>
      <c r="J269" s="68">
        <f>H269/'סכום נכסי הקרן'!$C$41</f>
        <v>-1.7161281741526928E-6</v>
      </c>
    </row>
    <row r="270" spans="1:10">
      <c r="A270" s="61" t="s">
        <v>3013</v>
      </c>
      <c r="B270" s="58" t="s">
        <v>3014</v>
      </c>
      <c r="C270" s="70" t="s">
        <v>1797</v>
      </c>
      <c r="D270" s="70" t="s">
        <v>136</v>
      </c>
      <c r="E270" s="77">
        <v>45231</v>
      </c>
      <c r="F270" s="67">
        <v>421279.29616499995</v>
      </c>
      <c r="G270" s="69">
        <v>-10.352789</v>
      </c>
      <c r="H270" s="67">
        <v>-43.614157751999997</v>
      </c>
      <c r="I270" s="68">
        <f t="shared" si="4"/>
        <v>-7.0057110888500405E-5</v>
      </c>
      <c r="J270" s="68">
        <f>H270/'סכום נכסי הקרן'!$C$41</f>
        <v>-6.9598970205042917E-7</v>
      </c>
    </row>
    <row r="271" spans="1:10">
      <c r="A271" s="61" t="s">
        <v>3015</v>
      </c>
      <c r="B271" s="58" t="s">
        <v>3016</v>
      </c>
      <c r="C271" s="70" t="s">
        <v>1797</v>
      </c>
      <c r="D271" s="70" t="s">
        <v>136</v>
      </c>
      <c r="E271" s="77">
        <v>45224</v>
      </c>
      <c r="F271" s="67">
        <v>561705.72822000005</v>
      </c>
      <c r="G271" s="69">
        <v>-11.477686</v>
      </c>
      <c r="H271" s="67">
        <v>-64.470819075999998</v>
      </c>
      <c r="I271" s="68">
        <f t="shared" si="4"/>
        <v>-1.0355901738977549E-4</v>
      </c>
      <c r="J271" s="68">
        <f>H271/'סכום נכסי הקרן'!$C$41</f>
        <v>-1.0288178993344135E-6</v>
      </c>
    </row>
    <row r="272" spans="1:10">
      <c r="A272" s="61" t="s">
        <v>3017</v>
      </c>
      <c r="B272" s="58" t="s">
        <v>3018</v>
      </c>
      <c r="C272" s="70" t="s">
        <v>1797</v>
      </c>
      <c r="D272" s="70" t="s">
        <v>136</v>
      </c>
      <c r="E272" s="77">
        <v>45225</v>
      </c>
      <c r="F272" s="67">
        <v>72540000</v>
      </c>
      <c r="G272" s="69">
        <v>-11.97838</v>
      </c>
      <c r="H272" s="67">
        <v>-8689.1166599999997</v>
      </c>
      <c r="I272" s="68">
        <f t="shared" si="4"/>
        <v>-1.3957266189436428E-2</v>
      </c>
      <c r="J272" s="68">
        <f>H272/'סכום נכסי הקרן'!$C$41</f>
        <v>-1.3865992207536096E-4</v>
      </c>
    </row>
    <row r="273" spans="1:10">
      <c r="A273" s="137" t="s">
        <v>3885</v>
      </c>
      <c r="B273" s="135" t="s">
        <v>3885</v>
      </c>
      <c r="C273" s="135" t="s">
        <v>3885</v>
      </c>
      <c r="D273" s="135" t="s">
        <v>3885</v>
      </c>
      <c r="E273" s="135" t="s">
        <v>3885</v>
      </c>
      <c r="F273" s="135" t="s">
        <v>3885</v>
      </c>
      <c r="G273" s="135" t="s">
        <v>3885</v>
      </c>
      <c r="H273" s="135" t="s">
        <v>3885</v>
      </c>
      <c r="I273" s="135" t="s">
        <v>3885</v>
      </c>
      <c r="J273" s="135" t="s">
        <v>3885</v>
      </c>
    </row>
    <row r="274" spans="1:10">
      <c r="A274" s="74" t="s">
        <v>188</v>
      </c>
      <c r="B274" s="134" t="s">
        <v>3885</v>
      </c>
      <c r="C274" s="134" t="s">
        <v>3885</v>
      </c>
      <c r="D274" s="134" t="s">
        <v>3885</v>
      </c>
      <c r="E274" s="134" t="s">
        <v>3885</v>
      </c>
      <c r="F274" s="134" t="s">
        <v>3885</v>
      </c>
      <c r="G274" s="134" t="s">
        <v>3885</v>
      </c>
      <c r="H274" s="64">
        <v>-34987.663404213003</v>
      </c>
      <c r="I274" s="65">
        <f t="shared" si="4"/>
        <v>-5.6200434473048538E-2</v>
      </c>
      <c r="J274" s="65">
        <f>H274/'סכום נכסי הקרן'!$C$41</f>
        <v>-5.583290996149583E-4</v>
      </c>
    </row>
    <row r="275" spans="1:10">
      <c r="A275" s="61" t="s">
        <v>3019</v>
      </c>
      <c r="B275" s="58" t="s">
        <v>3020</v>
      </c>
      <c r="C275" s="70" t="s">
        <v>1797</v>
      </c>
      <c r="D275" s="70" t="s">
        <v>138</v>
      </c>
      <c r="E275" s="77">
        <v>45099</v>
      </c>
      <c r="F275" s="67">
        <v>584242.22705099999</v>
      </c>
      <c r="G275" s="69">
        <v>0.38185999999999998</v>
      </c>
      <c r="H275" s="67">
        <v>2.2309891450000001</v>
      </c>
      <c r="I275" s="68">
        <f t="shared" si="4"/>
        <v>3.5836219699814904E-6</v>
      </c>
      <c r="J275" s="68">
        <f>H275/'סכום נכסי הקרן'!$C$41</f>
        <v>3.5601867612245437E-8</v>
      </c>
    </row>
    <row r="276" spans="1:10">
      <c r="A276" s="61" t="s">
        <v>3019</v>
      </c>
      <c r="B276" s="58" t="s">
        <v>3021</v>
      </c>
      <c r="C276" s="70" t="s">
        <v>1797</v>
      </c>
      <c r="D276" s="70" t="s">
        <v>138</v>
      </c>
      <c r="E276" s="77">
        <v>45099</v>
      </c>
      <c r="F276" s="67">
        <v>17122831.858605999</v>
      </c>
      <c r="G276" s="69">
        <v>0.38185999999999998</v>
      </c>
      <c r="H276" s="67">
        <v>65.385295980999999</v>
      </c>
      <c r="I276" s="68">
        <f t="shared" si="4"/>
        <v>1.0502793512751673E-4</v>
      </c>
      <c r="J276" s="68">
        <f>H276/'סכום נכסי הקרן'!$C$41</f>
        <v>1.0434110163736567E-6</v>
      </c>
    </row>
    <row r="277" spans="1:10">
      <c r="A277" s="61" t="s">
        <v>3019</v>
      </c>
      <c r="B277" s="58" t="s">
        <v>3022</v>
      </c>
      <c r="C277" s="70" t="s">
        <v>1797</v>
      </c>
      <c r="D277" s="70" t="s">
        <v>138</v>
      </c>
      <c r="E277" s="77">
        <v>45099</v>
      </c>
      <c r="F277" s="67">
        <v>22239904.358263999</v>
      </c>
      <c r="G277" s="69">
        <v>0.38185999999999998</v>
      </c>
      <c r="H277" s="67">
        <v>84.925365032999991</v>
      </c>
      <c r="I277" s="68">
        <f t="shared" si="4"/>
        <v>1.3641500884172011E-4</v>
      </c>
      <c r="J277" s="68">
        <f>H277/'סכום נכסי הקרן'!$C$41</f>
        <v>1.3552291859432077E-6</v>
      </c>
    </row>
    <row r="278" spans="1:10">
      <c r="A278" s="61" t="s">
        <v>3019</v>
      </c>
      <c r="B278" s="58" t="s">
        <v>3023</v>
      </c>
      <c r="C278" s="70" t="s">
        <v>1797</v>
      </c>
      <c r="D278" s="70" t="s">
        <v>138</v>
      </c>
      <c r="E278" s="77">
        <v>45099</v>
      </c>
      <c r="F278" s="67">
        <v>6446136.5300000003</v>
      </c>
      <c r="G278" s="69">
        <v>0.38185999999999998</v>
      </c>
      <c r="H278" s="67">
        <v>24.61524</v>
      </c>
      <c r="I278" s="68">
        <f t="shared" si="4"/>
        <v>3.9539284652309314E-5</v>
      </c>
      <c r="J278" s="68">
        <f>H278/'סכום נכסי הקרן'!$C$41</f>
        <v>3.9280716254836295E-7</v>
      </c>
    </row>
    <row r="279" spans="1:10">
      <c r="A279" s="61" t="s">
        <v>3024</v>
      </c>
      <c r="B279" s="58" t="s">
        <v>3025</v>
      </c>
      <c r="C279" s="70" t="s">
        <v>1797</v>
      </c>
      <c r="D279" s="70" t="s">
        <v>138</v>
      </c>
      <c r="E279" s="77">
        <v>45099</v>
      </c>
      <c r="F279" s="67">
        <v>40288353.299999997</v>
      </c>
      <c r="G279" s="69">
        <v>0.38185999999999998</v>
      </c>
      <c r="H279" s="67">
        <v>153.84523000000002</v>
      </c>
      <c r="I279" s="68">
        <f t="shared" si="4"/>
        <v>2.471204969510757E-4</v>
      </c>
      <c r="J279" s="68">
        <f>H279/'סכום נכסי הקרן'!$C$41</f>
        <v>2.4550444467695738E-6</v>
      </c>
    </row>
    <row r="280" spans="1:10">
      <c r="A280" s="61" t="s">
        <v>3026</v>
      </c>
      <c r="B280" s="58" t="s">
        <v>3027</v>
      </c>
      <c r="C280" s="70" t="s">
        <v>1797</v>
      </c>
      <c r="D280" s="70" t="s">
        <v>138</v>
      </c>
      <c r="E280" s="77">
        <v>45099</v>
      </c>
      <c r="F280" s="67">
        <v>15390289.51</v>
      </c>
      <c r="G280" s="69">
        <v>0.38275700000000001</v>
      </c>
      <c r="H280" s="67">
        <v>58.907429999999998</v>
      </c>
      <c r="I280" s="68">
        <f t="shared" si="4"/>
        <v>9.4622585150743401E-5</v>
      </c>
      <c r="J280" s="68">
        <f>H280/'סכום נכסי הקרן'!$C$41</f>
        <v>9.4003797774534433E-7</v>
      </c>
    </row>
    <row r="281" spans="1:10">
      <c r="A281" s="61" t="s">
        <v>3028</v>
      </c>
      <c r="B281" s="58" t="s">
        <v>3029</v>
      </c>
      <c r="C281" s="70" t="s">
        <v>1797</v>
      </c>
      <c r="D281" s="70" t="s">
        <v>140</v>
      </c>
      <c r="E281" s="77">
        <v>45166</v>
      </c>
      <c r="F281" s="67">
        <v>5509110.8500800002</v>
      </c>
      <c r="G281" s="69">
        <v>5.5743410000000004</v>
      </c>
      <c r="H281" s="67">
        <v>307.096627582</v>
      </c>
      <c r="I281" s="68">
        <f t="shared" si="4"/>
        <v>4.9328712511959754E-4</v>
      </c>
      <c r="J281" s="68">
        <f>H281/'סכום נכסי הקרן'!$C$41</f>
        <v>4.900612584263113E-6</v>
      </c>
    </row>
    <row r="282" spans="1:10">
      <c r="A282" s="61" t="s">
        <v>3030</v>
      </c>
      <c r="B282" s="58" t="s">
        <v>3031</v>
      </c>
      <c r="C282" s="70" t="s">
        <v>1797</v>
      </c>
      <c r="D282" s="70" t="s">
        <v>140</v>
      </c>
      <c r="E282" s="77">
        <v>45166</v>
      </c>
      <c r="F282" s="67">
        <v>7161844.1051040003</v>
      </c>
      <c r="G282" s="69">
        <v>5.4278130000000004</v>
      </c>
      <c r="H282" s="67">
        <v>388.73153042500007</v>
      </c>
      <c r="I282" s="68">
        <f t="shared" si="4"/>
        <v>6.2441668798686976E-4</v>
      </c>
      <c r="J282" s="68">
        <f>H282/'סכום נכסי הקרן'!$C$41</f>
        <v>6.2033329538662589E-6</v>
      </c>
    </row>
    <row r="283" spans="1:10">
      <c r="A283" s="61" t="s">
        <v>3032</v>
      </c>
      <c r="B283" s="58" t="s">
        <v>3033</v>
      </c>
      <c r="C283" s="70" t="s">
        <v>1797</v>
      </c>
      <c r="D283" s="70" t="s">
        <v>140</v>
      </c>
      <c r="E283" s="77">
        <v>45168</v>
      </c>
      <c r="F283" s="67">
        <v>14309791.163122</v>
      </c>
      <c r="G283" s="69">
        <v>4.8519600000000001</v>
      </c>
      <c r="H283" s="67">
        <v>694.30527413699997</v>
      </c>
      <c r="I283" s="68">
        <f t="shared" si="4"/>
        <v>1.1152576155951553E-3</v>
      </c>
      <c r="J283" s="68">
        <f>H283/'סכום נכסי הקרן'!$C$41</f>
        <v>1.1079643532873059E-5</v>
      </c>
    </row>
    <row r="284" spans="1:10">
      <c r="A284" s="61" t="s">
        <v>3034</v>
      </c>
      <c r="B284" s="58" t="s">
        <v>3035</v>
      </c>
      <c r="C284" s="70" t="s">
        <v>1797</v>
      </c>
      <c r="D284" s="70" t="s">
        <v>140</v>
      </c>
      <c r="E284" s="77">
        <v>45168</v>
      </c>
      <c r="F284" s="67">
        <v>7161844.1051040003</v>
      </c>
      <c r="G284" s="69">
        <v>4.2365430000000002</v>
      </c>
      <c r="H284" s="67">
        <v>303.41461947699997</v>
      </c>
      <c r="I284" s="68">
        <f t="shared" si="4"/>
        <v>4.8737274173126953E-4</v>
      </c>
      <c r="J284" s="68">
        <f>H284/'סכום נכסי הקרן'!$C$41</f>
        <v>4.8418555233445466E-6</v>
      </c>
    </row>
    <row r="285" spans="1:10">
      <c r="A285" s="61" t="s">
        <v>3036</v>
      </c>
      <c r="B285" s="58" t="s">
        <v>3037</v>
      </c>
      <c r="C285" s="70" t="s">
        <v>1797</v>
      </c>
      <c r="D285" s="70" t="s">
        <v>136</v>
      </c>
      <c r="E285" s="77">
        <v>45152</v>
      </c>
      <c r="F285" s="67">
        <v>17530240</v>
      </c>
      <c r="G285" s="69">
        <v>1.3779399999999999</v>
      </c>
      <c r="H285" s="67">
        <v>241.55611999999999</v>
      </c>
      <c r="I285" s="68">
        <f t="shared" si="4"/>
        <v>3.8800987470312648E-4</v>
      </c>
      <c r="J285" s="68">
        <f>H285/'סכום נכסי הקרן'!$C$41</f>
        <v>3.8547247190517691E-6</v>
      </c>
    </row>
    <row r="286" spans="1:10">
      <c r="A286" s="61" t="s">
        <v>3038</v>
      </c>
      <c r="B286" s="58" t="s">
        <v>3039</v>
      </c>
      <c r="C286" s="70" t="s">
        <v>1797</v>
      </c>
      <c r="D286" s="70" t="s">
        <v>136</v>
      </c>
      <c r="E286" s="77">
        <v>45152</v>
      </c>
      <c r="F286" s="67">
        <v>10523855.02</v>
      </c>
      <c r="G286" s="69">
        <v>1.3794090000000001</v>
      </c>
      <c r="H286" s="67">
        <v>145.16701999999998</v>
      </c>
      <c r="I286" s="68">
        <f t="shared" si="4"/>
        <v>2.3318075005189786E-4</v>
      </c>
      <c r="J286" s="68">
        <f>H286/'סכום נכסי הקרן'!$C$41</f>
        <v>2.3165585719172936E-6</v>
      </c>
    </row>
    <row r="287" spans="1:10">
      <c r="A287" s="61" t="s">
        <v>3040</v>
      </c>
      <c r="B287" s="58" t="s">
        <v>3041</v>
      </c>
      <c r="C287" s="70" t="s">
        <v>1797</v>
      </c>
      <c r="D287" s="70" t="s">
        <v>136</v>
      </c>
      <c r="E287" s="77">
        <v>45166</v>
      </c>
      <c r="F287" s="67">
        <v>25787065.563604999</v>
      </c>
      <c r="G287" s="69">
        <v>2.4334359999999999</v>
      </c>
      <c r="H287" s="67">
        <v>627.51180940499989</v>
      </c>
      <c r="I287" s="68">
        <f t="shared" si="4"/>
        <v>1.0079677490347427E-3</v>
      </c>
      <c r="J287" s="68">
        <f>H287/'סכום נכסי הקרן'!$C$41</f>
        <v>1.0013761121889006E-5</v>
      </c>
    </row>
    <row r="288" spans="1:10">
      <c r="A288" s="61" t="s">
        <v>3042</v>
      </c>
      <c r="B288" s="58" t="s">
        <v>3043</v>
      </c>
      <c r="C288" s="70" t="s">
        <v>1797</v>
      </c>
      <c r="D288" s="70" t="s">
        <v>136</v>
      </c>
      <c r="E288" s="77">
        <v>45167</v>
      </c>
      <c r="F288" s="67">
        <v>18276506.515292</v>
      </c>
      <c r="G288" s="69">
        <v>2.709524</v>
      </c>
      <c r="H288" s="67">
        <v>495.20634706699997</v>
      </c>
      <c r="I288" s="68">
        <f t="shared" si="4"/>
        <v>7.9544642742920206E-4</v>
      </c>
      <c r="J288" s="68">
        <f>H288/'סכום נכסי הקרן'!$C$41</f>
        <v>7.9024458046043051E-6</v>
      </c>
    </row>
    <row r="289" spans="1:10">
      <c r="A289" s="61" t="s">
        <v>3044</v>
      </c>
      <c r="B289" s="58" t="s">
        <v>3045</v>
      </c>
      <c r="C289" s="70" t="s">
        <v>1797</v>
      </c>
      <c r="D289" s="70" t="s">
        <v>138</v>
      </c>
      <c r="E289" s="77">
        <v>45117</v>
      </c>
      <c r="F289" s="67">
        <v>195699.39076000001</v>
      </c>
      <c r="G289" s="69">
        <v>2.2453000000000001E-2</v>
      </c>
      <c r="H289" s="67">
        <v>4.3939574000000002E-2</v>
      </c>
      <c r="I289" s="68">
        <f t="shared" si="4"/>
        <v>7.0579824689387937E-8</v>
      </c>
      <c r="J289" s="68">
        <f>H289/'סכום נכסי הקרן'!$C$41</f>
        <v>7.011826570256403E-10</v>
      </c>
    </row>
    <row r="290" spans="1:10">
      <c r="A290" s="61" t="s">
        <v>3046</v>
      </c>
      <c r="B290" s="58" t="s">
        <v>3047</v>
      </c>
      <c r="C290" s="70" t="s">
        <v>1797</v>
      </c>
      <c r="D290" s="70" t="s">
        <v>139</v>
      </c>
      <c r="E290" s="77">
        <v>45167</v>
      </c>
      <c r="F290" s="67">
        <v>6305251.3914759997</v>
      </c>
      <c r="G290" s="69">
        <v>1.3060719999999999</v>
      </c>
      <c r="H290" s="67">
        <v>82.351109926999996</v>
      </c>
      <c r="I290" s="68">
        <f t="shared" si="4"/>
        <v>1.322800012040211E-4</v>
      </c>
      <c r="J290" s="68">
        <f>H290/'סכום נכסי הקרן'!$C$41</f>
        <v>1.3141495196932141E-6</v>
      </c>
    </row>
    <row r="291" spans="1:10">
      <c r="A291" s="61" t="s">
        <v>3048</v>
      </c>
      <c r="B291" s="58" t="s">
        <v>3049</v>
      </c>
      <c r="C291" s="70" t="s">
        <v>1797</v>
      </c>
      <c r="D291" s="70" t="s">
        <v>136</v>
      </c>
      <c r="E291" s="77">
        <v>45127</v>
      </c>
      <c r="F291" s="67">
        <v>15350551.040576</v>
      </c>
      <c r="G291" s="69">
        <v>-4.0532329999999996</v>
      </c>
      <c r="H291" s="67">
        <v>-622.19358669799999</v>
      </c>
      <c r="I291" s="68">
        <f t="shared" si="4"/>
        <v>-9.9942512578766302E-4</v>
      </c>
      <c r="J291" s="68">
        <f>H291/'סכום נכסי הקרן'!$C$41</f>
        <v>-9.9288935369563826E-6</v>
      </c>
    </row>
    <row r="292" spans="1:10">
      <c r="A292" s="61" t="s">
        <v>3050</v>
      </c>
      <c r="B292" s="58" t="s">
        <v>3051</v>
      </c>
      <c r="C292" s="70" t="s">
        <v>1797</v>
      </c>
      <c r="D292" s="70" t="s">
        <v>136</v>
      </c>
      <c r="E292" s="77">
        <v>45127</v>
      </c>
      <c r="F292" s="67">
        <v>39945101.200345002</v>
      </c>
      <c r="G292" s="69">
        <v>-4.0279160000000003</v>
      </c>
      <c r="H292" s="67">
        <v>-1608.9550732709999</v>
      </c>
      <c r="I292" s="68">
        <f t="shared" si="4"/>
        <v>-2.5844530719521426E-3</v>
      </c>
      <c r="J292" s="68">
        <f>H292/'סכום נכסי הקרן'!$C$41</f>
        <v>-2.5675519596777236E-5</v>
      </c>
    </row>
    <row r="293" spans="1:10">
      <c r="A293" s="61" t="s">
        <v>3052</v>
      </c>
      <c r="B293" s="58" t="s">
        <v>3053</v>
      </c>
      <c r="C293" s="70" t="s">
        <v>1797</v>
      </c>
      <c r="D293" s="70" t="s">
        <v>136</v>
      </c>
      <c r="E293" s="77">
        <v>45127</v>
      </c>
      <c r="F293" s="67">
        <v>34844038.904742002</v>
      </c>
      <c r="G293" s="69">
        <v>-4.0217799999999997</v>
      </c>
      <c r="H293" s="67">
        <v>-1401.3506818850001</v>
      </c>
      <c r="I293" s="68">
        <f t="shared" si="4"/>
        <v>-2.2509796170485752E-3</v>
      </c>
      <c r="J293" s="68">
        <f>H293/'סכום נכסי הקרן'!$C$41</f>
        <v>-2.2362592649369271E-5</v>
      </c>
    </row>
    <row r="294" spans="1:10">
      <c r="A294" s="61" t="s">
        <v>3054</v>
      </c>
      <c r="B294" s="58" t="s">
        <v>3055</v>
      </c>
      <c r="C294" s="70" t="s">
        <v>1797</v>
      </c>
      <c r="D294" s="70" t="s">
        <v>136</v>
      </c>
      <c r="E294" s="77">
        <v>45168</v>
      </c>
      <c r="F294" s="67">
        <v>11413049.1008</v>
      </c>
      <c r="G294" s="69">
        <v>1.343831</v>
      </c>
      <c r="H294" s="67">
        <v>153.37205028699998</v>
      </c>
      <c r="I294" s="68">
        <f t="shared" si="4"/>
        <v>2.4636043174902986E-4</v>
      </c>
      <c r="J294" s="68">
        <f>H294/'סכום נכסי הקרן'!$C$41</f>
        <v>2.4474934994524245E-6</v>
      </c>
    </row>
    <row r="295" spans="1:10">
      <c r="A295" s="61" t="s">
        <v>3056</v>
      </c>
      <c r="B295" s="58" t="s">
        <v>3057</v>
      </c>
      <c r="C295" s="70" t="s">
        <v>1797</v>
      </c>
      <c r="D295" s="70" t="s">
        <v>136</v>
      </c>
      <c r="E295" s="77">
        <v>45166</v>
      </c>
      <c r="F295" s="67">
        <v>22826098.2016</v>
      </c>
      <c r="G295" s="69">
        <v>1.404498</v>
      </c>
      <c r="H295" s="67">
        <v>320.59199950999999</v>
      </c>
      <c r="I295" s="68">
        <f t="shared" si="4"/>
        <v>5.1496464490611898E-4</v>
      </c>
      <c r="J295" s="68">
        <f>H295/'סכום נכסי הקרן'!$C$41</f>
        <v>5.1159701738934604E-6</v>
      </c>
    </row>
    <row r="296" spans="1:10">
      <c r="A296" s="61" t="s">
        <v>3058</v>
      </c>
      <c r="B296" s="58" t="s">
        <v>3059</v>
      </c>
      <c r="C296" s="70" t="s">
        <v>1797</v>
      </c>
      <c r="D296" s="70" t="s">
        <v>136</v>
      </c>
      <c r="E296" s="77">
        <v>45166</v>
      </c>
      <c r="F296" s="67">
        <v>6847829.4604799999</v>
      </c>
      <c r="G296" s="69">
        <v>1.4403109999999999</v>
      </c>
      <c r="H296" s="67">
        <v>98.630052446999997</v>
      </c>
      <c r="I296" s="68">
        <f t="shared" si="4"/>
        <v>1.5842875060223381E-4</v>
      </c>
      <c r="J296" s="68">
        <f>H296/'סכום נכסי הקרן'!$C$41</f>
        <v>1.5739270079715774E-6</v>
      </c>
    </row>
    <row r="297" spans="1:10">
      <c r="A297" s="61" t="s">
        <v>3060</v>
      </c>
      <c r="B297" s="58" t="s">
        <v>3061</v>
      </c>
      <c r="C297" s="70" t="s">
        <v>1797</v>
      </c>
      <c r="D297" s="70" t="s">
        <v>136</v>
      </c>
      <c r="E297" s="77">
        <v>45168</v>
      </c>
      <c r="F297" s="67">
        <v>9130439.2806400005</v>
      </c>
      <c r="G297" s="69">
        <v>1.4437530000000001</v>
      </c>
      <c r="H297" s="67">
        <v>131.821028703</v>
      </c>
      <c r="I297" s="68">
        <f t="shared" si="4"/>
        <v>2.1174317930875965E-4</v>
      </c>
      <c r="J297" s="68">
        <f>H297/'סכום נכסי הקרן'!$C$41</f>
        <v>2.1035847811775036E-6</v>
      </c>
    </row>
    <row r="298" spans="1:10">
      <c r="A298" s="61" t="s">
        <v>3062</v>
      </c>
      <c r="B298" s="58" t="s">
        <v>3063</v>
      </c>
      <c r="C298" s="70" t="s">
        <v>1797</v>
      </c>
      <c r="D298" s="70" t="s">
        <v>136</v>
      </c>
      <c r="E298" s="77">
        <v>45189</v>
      </c>
      <c r="F298" s="67">
        <v>8559786.8256000001</v>
      </c>
      <c r="G298" s="69">
        <v>2.8150200000000001</v>
      </c>
      <c r="H298" s="67">
        <v>240.95975294000002</v>
      </c>
      <c r="I298" s="68">
        <f t="shared" si="4"/>
        <v>3.8705193454318488E-4</v>
      </c>
      <c r="J298" s="68">
        <f>H298/'סכום נכסי הקרן'!$C$41</f>
        <v>3.845207962250864E-6</v>
      </c>
    </row>
    <row r="299" spans="1:10">
      <c r="A299" s="61" t="s">
        <v>3064</v>
      </c>
      <c r="B299" s="58" t="s">
        <v>3065</v>
      </c>
      <c r="C299" s="70" t="s">
        <v>1797</v>
      </c>
      <c r="D299" s="70" t="s">
        <v>136</v>
      </c>
      <c r="E299" s="77">
        <v>45189</v>
      </c>
      <c r="F299" s="67">
        <v>8559786.8256000001</v>
      </c>
      <c r="G299" s="69">
        <v>2.851823</v>
      </c>
      <c r="H299" s="67">
        <v>244.11001044</v>
      </c>
      <c r="I299" s="68">
        <f t="shared" si="4"/>
        <v>3.9211217072290816E-4</v>
      </c>
      <c r="J299" s="68">
        <f>H299/'סכום נכסי הקרן'!$C$41</f>
        <v>3.8954794083091468E-6</v>
      </c>
    </row>
    <row r="300" spans="1:10">
      <c r="A300" s="61" t="s">
        <v>3066</v>
      </c>
      <c r="B300" s="58" t="s">
        <v>3067</v>
      </c>
      <c r="C300" s="70" t="s">
        <v>1797</v>
      </c>
      <c r="D300" s="70" t="s">
        <v>136</v>
      </c>
      <c r="E300" s="77">
        <v>45195</v>
      </c>
      <c r="F300" s="67">
        <v>8559786.8256000001</v>
      </c>
      <c r="G300" s="69">
        <v>3.4983240000000002</v>
      </c>
      <c r="H300" s="67">
        <v>299.44904116999999</v>
      </c>
      <c r="I300" s="68">
        <f t="shared" si="4"/>
        <v>4.8100286154763148E-4</v>
      </c>
      <c r="J300" s="68">
        <f>H300/'סכום נכסי הקרן'!$C$41</f>
        <v>4.7785732818292896E-6</v>
      </c>
    </row>
    <row r="301" spans="1:10">
      <c r="A301" s="61" t="s">
        <v>3068</v>
      </c>
      <c r="B301" s="58" t="s">
        <v>3069</v>
      </c>
      <c r="C301" s="70" t="s">
        <v>1797</v>
      </c>
      <c r="D301" s="70" t="s">
        <v>136</v>
      </c>
      <c r="E301" s="77">
        <v>45196</v>
      </c>
      <c r="F301" s="67">
        <v>8559786.8256000001</v>
      </c>
      <c r="G301" s="69">
        <v>3.7793299999999999</v>
      </c>
      <c r="H301" s="67">
        <v>323.502627491</v>
      </c>
      <c r="I301" s="68">
        <f t="shared" si="4"/>
        <v>5.1963996589660035E-4</v>
      </c>
      <c r="J301" s="68">
        <f>H301/'סכום נכסי הקרן'!$C$41</f>
        <v>5.1624176397093724E-6</v>
      </c>
    </row>
    <row r="302" spans="1:10">
      <c r="A302" s="61" t="s">
        <v>3070</v>
      </c>
      <c r="B302" s="58" t="s">
        <v>3071</v>
      </c>
      <c r="C302" s="70" t="s">
        <v>1797</v>
      </c>
      <c r="D302" s="70" t="s">
        <v>140</v>
      </c>
      <c r="E302" s="77">
        <v>45176</v>
      </c>
      <c r="F302" s="67">
        <v>12914787.860887</v>
      </c>
      <c r="G302" s="69">
        <v>-6.705667</v>
      </c>
      <c r="H302" s="67">
        <v>-866.0227088229999</v>
      </c>
      <c r="I302" s="68">
        <f t="shared" si="4"/>
        <v>-1.3910861076112432E-3</v>
      </c>
      <c r="J302" s="68">
        <f>H302/'סכום נכסי הקרן'!$C$41</f>
        <v>-1.3819890561912445E-5</v>
      </c>
    </row>
    <row r="303" spans="1:10">
      <c r="A303" s="61" t="s">
        <v>3072</v>
      </c>
      <c r="B303" s="58" t="s">
        <v>3073</v>
      </c>
      <c r="C303" s="70" t="s">
        <v>1797</v>
      </c>
      <c r="D303" s="70" t="s">
        <v>140</v>
      </c>
      <c r="E303" s="77">
        <v>45161</v>
      </c>
      <c r="F303" s="67">
        <v>73718596.362057</v>
      </c>
      <c r="G303" s="69">
        <v>-5.8817110000000001</v>
      </c>
      <c r="H303" s="67">
        <v>-4335.9147048329996</v>
      </c>
      <c r="I303" s="68">
        <f t="shared" si="4"/>
        <v>-6.9647489011899003E-3</v>
      </c>
      <c r="J303" s="68">
        <f>H303/'סכום נכסי הקרן'!$C$41</f>
        <v>-6.9192027063606657E-5</v>
      </c>
    </row>
    <row r="304" spans="1:10">
      <c r="A304" s="61" t="s">
        <v>3074</v>
      </c>
      <c r="B304" s="58" t="s">
        <v>3075</v>
      </c>
      <c r="C304" s="70" t="s">
        <v>1797</v>
      </c>
      <c r="D304" s="70" t="s">
        <v>140</v>
      </c>
      <c r="E304" s="77">
        <v>45180</v>
      </c>
      <c r="F304" s="67">
        <v>6783061.7132799998</v>
      </c>
      <c r="G304" s="69">
        <v>-5.6458250000000003</v>
      </c>
      <c r="H304" s="67">
        <v>-382.95978368099998</v>
      </c>
      <c r="I304" s="68">
        <f t="shared" si="4"/>
        <v>-6.151455723100753E-4</v>
      </c>
      <c r="J304" s="68">
        <f>H304/'סכום נכסי הקרן'!$C$41</f>
        <v>-6.1112280846284034E-6</v>
      </c>
    </row>
    <row r="305" spans="1:10">
      <c r="A305" s="61" t="s">
        <v>3076</v>
      </c>
      <c r="B305" s="58" t="s">
        <v>3077</v>
      </c>
      <c r="C305" s="70" t="s">
        <v>1797</v>
      </c>
      <c r="D305" s="70" t="s">
        <v>140</v>
      </c>
      <c r="E305" s="77">
        <v>45127</v>
      </c>
      <c r="F305" s="67">
        <v>7469262.4500000002</v>
      </c>
      <c r="G305" s="69">
        <v>0.52255499999999999</v>
      </c>
      <c r="H305" s="67">
        <v>39.031040000000004</v>
      </c>
      <c r="I305" s="68">
        <f t="shared" si="4"/>
        <v>6.2695281493727913E-5</v>
      </c>
      <c r="J305" s="68">
        <f>H305/'סכום נכסי הקרן'!$C$41</f>
        <v>6.2285283725495492E-7</v>
      </c>
    </row>
    <row r="306" spans="1:10">
      <c r="A306" s="61" t="s">
        <v>3078</v>
      </c>
      <c r="B306" s="58" t="s">
        <v>3079</v>
      </c>
      <c r="C306" s="70" t="s">
        <v>1797</v>
      </c>
      <c r="D306" s="70" t="s">
        <v>140</v>
      </c>
      <c r="E306" s="77">
        <v>45127</v>
      </c>
      <c r="F306" s="67">
        <v>14403834.988289</v>
      </c>
      <c r="G306" s="69">
        <v>0.59496099999999996</v>
      </c>
      <c r="H306" s="67">
        <v>85.697144483000002</v>
      </c>
      <c r="I306" s="68">
        <f t="shared" si="4"/>
        <v>1.3765471267407573E-4</v>
      </c>
      <c r="J306" s="68">
        <f>H306/'סכום נכסי הקרן'!$C$41</f>
        <v>1.3675451534441396E-6</v>
      </c>
    </row>
    <row r="307" spans="1:10">
      <c r="A307" s="61" t="s">
        <v>3080</v>
      </c>
      <c r="B307" s="58" t="s">
        <v>3081</v>
      </c>
      <c r="C307" s="70" t="s">
        <v>1797</v>
      </c>
      <c r="D307" s="70" t="s">
        <v>136</v>
      </c>
      <c r="E307" s="77">
        <v>45127</v>
      </c>
      <c r="F307" s="67">
        <v>59378916.264455996</v>
      </c>
      <c r="G307" s="69">
        <v>1.081108</v>
      </c>
      <c r="H307" s="67">
        <v>641.95005987899992</v>
      </c>
      <c r="I307" s="68">
        <f t="shared" si="4"/>
        <v>1.0311598079126097E-3</v>
      </c>
      <c r="J307" s="68">
        <f>H307/'סכום נכסי הקרן'!$C$41</f>
        <v>1.0244165058671848E-5</v>
      </c>
    </row>
    <row r="308" spans="1:10">
      <c r="A308" s="61" t="s">
        <v>3080</v>
      </c>
      <c r="B308" s="58" t="s">
        <v>3082</v>
      </c>
      <c r="C308" s="70" t="s">
        <v>1797</v>
      </c>
      <c r="D308" s="70" t="s">
        <v>136</v>
      </c>
      <c r="E308" s="77">
        <v>45127</v>
      </c>
      <c r="F308" s="67">
        <v>10642707.800000001</v>
      </c>
      <c r="G308" s="69">
        <v>1.081108</v>
      </c>
      <c r="H308" s="67">
        <v>115.05914</v>
      </c>
      <c r="I308" s="68">
        <f t="shared" si="4"/>
        <v>1.8481867689731679E-4</v>
      </c>
      <c r="J308" s="68">
        <f>H308/'סכום נכסי הקרן'!$C$41</f>
        <v>1.8361004933795018E-6</v>
      </c>
    </row>
    <row r="309" spans="1:10">
      <c r="A309" s="61" t="s">
        <v>3083</v>
      </c>
      <c r="B309" s="58" t="s">
        <v>3084</v>
      </c>
      <c r="C309" s="70" t="s">
        <v>1797</v>
      </c>
      <c r="D309" s="70" t="s">
        <v>136</v>
      </c>
      <c r="E309" s="77">
        <v>45127</v>
      </c>
      <c r="F309" s="67">
        <v>17724159.52</v>
      </c>
      <c r="G309" s="69">
        <v>1.0584519999999999</v>
      </c>
      <c r="H309" s="67">
        <v>187.60168999999999</v>
      </c>
      <c r="I309" s="68">
        <f t="shared" si="4"/>
        <v>3.0134325816706599E-4</v>
      </c>
      <c r="J309" s="68">
        <f>H309/'סכום נכסי הקרן'!$C$41</f>
        <v>2.9937261443795629E-6</v>
      </c>
    </row>
    <row r="310" spans="1:10">
      <c r="A310" s="61" t="s">
        <v>3083</v>
      </c>
      <c r="B310" s="58" t="s">
        <v>3085</v>
      </c>
      <c r="C310" s="70" t="s">
        <v>1797</v>
      </c>
      <c r="D310" s="70" t="s">
        <v>136</v>
      </c>
      <c r="E310" s="77">
        <v>45127</v>
      </c>
      <c r="F310" s="67">
        <v>24654678.09967</v>
      </c>
      <c r="G310" s="69">
        <v>1.0584519999999999</v>
      </c>
      <c r="H310" s="67">
        <v>260.95788986899998</v>
      </c>
      <c r="I310" s="68">
        <f t="shared" si="4"/>
        <v>4.1917479942492434E-4</v>
      </c>
      <c r="J310" s="68">
        <f>H310/'סכום נכסי הקרן'!$C$41</f>
        <v>4.1643359262006005E-6</v>
      </c>
    </row>
    <row r="311" spans="1:10">
      <c r="A311" s="61" t="s">
        <v>3086</v>
      </c>
      <c r="B311" s="58" t="s">
        <v>3087</v>
      </c>
      <c r="C311" s="70" t="s">
        <v>1797</v>
      </c>
      <c r="D311" s="70" t="s">
        <v>136</v>
      </c>
      <c r="E311" s="77">
        <v>45127</v>
      </c>
      <c r="F311" s="67">
        <v>30485900.539999999</v>
      </c>
      <c r="G311" s="69">
        <v>1.0584519999999999</v>
      </c>
      <c r="H311" s="67">
        <v>322.67856999999998</v>
      </c>
      <c r="I311" s="68">
        <f t="shared" si="4"/>
        <v>5.1831628821941676E-4</v>
      </c>
      <c r="J311" s="68">
        <f>H311/'סכום נכסי הקרן'!$C$41</f>
        <v>5.1492674252561951E-6</v>
      </c>
    </row>
    <row r="312" spans="1:10">
      <c r="A312" s="61" t="s">
        <v>3088</v>
      </c>
      <c r="B312" s="58" t="s">
        <v>3089</v>
      </c>
      <c r="C312" s="70" t="s">
        <v>1797</v>
      </c>
      <c r="D312" s="70" t="s">
        <v>136</v>
      </c>
      <c r="E312" s="77">
        <v>45127</v>
      </c>
      <c r="F312" s="67">
        <v>18484516.194557</v>
      </c>
      <c r="G312" s="69">
        <v>1.0237130000000001</v>
      </c>
      <c r="H312" s="67">
        <v>189.22835186599997</v>
      </c>
      <c r="I312" s="68">
        <f t="shared" si="4"/>
        <v>3.0395615353403496E-4</v>
      </c>
      <c r="J312" s="68">
        <f>H312/'סכום נכסי הקרן'!$C$41</f>
        <v>3.0196842269336664E-6</v>
      </c>
    </row>
    <row r="313" spans="1:10">
      <c r="A313" s="61" t="s">
        <v>3090</v>
      </c>
      <c r="B313" s="58" t="s">
        <v>3091</v>
      </c>
      <c r="C313" s="70" t="s">
        <v>1797</v>
      </c>
      <c r="D313" s="70" t="s">
        <v>138</v>
      </c>
      <c r="E313" s="77">
        <v>45195</v>
      </c>
      <c r="F313" s="67">
        <v>17222407.938871</v>
      </c>
      <c r="G313" s="69">
        <v>-3.9586079999999999</v>
      </c>
      <c r="H313" s="67">
        <v>-681.76757307300011</v>
      </c>
      <c r="I313" s="68">
        <f t="shared" si="4"/>
        <v>-1.0951183956950019E-3</v>
      </c>
      <c r="J313" s="68">
        <f>H313/'סכום נכסי הקרן'!$C$41</f>
        <v>-1.0879568344500759E-5</v>
      </c>
    </row>
    <row r="314" spans="1:10">
      <c r="A314" s="61" t="s">
        <v>3092</v>
      </c>
      <c r="B314" s="58" t="s">
        <v>3093</v>
      </c>
      <c r="C314" s="70" t="s">
        <v>1797</v>
      </c>
      <c r="D314" s="70" t="s">
        <v>138</v>
      </c>
      <c r="E314" s="77">
        <v>45195</v>
      </c>
      <c r="F314" s="67">
        <v>17226444.125404999</v>
      </c>
      <c r="G314" s="69">
        <v>-3.93425</v>
      </c>
      <c r="H314" s="67">
        <v>-677.73138653899991</v>
      </c>
      <c r="I314" s="68">
        <f t="shared" si="4"/>
        <v>-1.0886350980193486E-3</v>
      </c>
      <c r="J314" s="68">
        <f>H314/'סכום נכסי הקרן'!$C$41</f>
        <v>-1.0815159345037965E-5</v>
      </c>
    </row>
    <row r="315" spans="1:10">
      <c r="A315" s="61" t="s">
        <v>3094</v>
      </c>
      <c r="B315" s="58" t="s">
        <v>3095</v>
      </c>
      <c r="C315" s="70" t="s">
        <v>1797</v>
      </c>
      <c r="D315" s="70" t="s">
        <v>138</v>
      </c>
      <c r="E315" s="77">
        <v>45181</v>
      </c>
      <c r="F315" s="67">
        <v>48009833.389192</v>
      </c>
      <c r="G315" s="69">
        <v>-2.554996</v>
      </c>
      <c r="H315" s="67">
        <v>-1226.649267541</v>
      </c>
      <c r="I315" s="68">
        <f t="shared" si="4"/>
        <v>-1.9703579797658004E-3</v>
      </c>
      <c r="J315" s="68">
        <f>H315/'סכום נכסי הקרן'!$C$41</f>
        <v>-1.9574727616907571E-5</v>
      </c>
    </row>
    <row r="316" spans="1:10">
      <c r="A316" s="61" t="s">
        <v>3094</v>
      </c>
      <c r="B316" s="58" t="s">
        <v>3096</v>
      </c>
      <c r="C316" s="70" t="s">
        <v>1797</v>
      </c>
      <c r="D316" s="70" t="s">
        <v>138</v>
      </c>
      <c r="E316" s="77">
        <v>45181</v>
      </c>
      <c r="F316" s="67">
        <v>35757388.649999999</v>
      </c>
      <c r="G316" s="69">
        <v>-2.554996</v>
      </c>
      <c r="H316" s="67">
        <v>-913.59981000000005</v>
      </c>
      <c r="I316" s="68">
        <f t="shared" si="4"/>
        <v>-1.4675088662911963E-3</v>
      </c>
      <c r="J316" s="68">
        <f>H316/'סכום נכסי הקרן'!$C$41</f>
        <v>-1.4579120458334898E-5</v>
      </c>
    </row>
    <row r="317" spans="1:10">
      <c r="A317" s="61" t="s">
        <v>3097</v>
      </c>
      <c r="B317" s="58" t="s">
        <v>3098</v>
      </c>
      <c r="C317" s="70" t="s">
        <v>1797</v>
      </c>
      <c r="D317" s="70" t="s">
        <v>138</v>
      </c>
      <c r="E317" s="77">
        <v>45181</v>
      </c>
      <c r="F317" s="67">
        <v>17461350.18166</v>
      </c>
      <c r="G317" s="69">
        <v>-2.5360309999999999</v>
      </c>
      <c r="H317" s="67">
        <v>-442.82533028400002</v>
      </c>
      <c r="I317" s="68">
        <f t="shared" si="4"/>
        <v>-7.1130717333456686E-4</v>
      </c>
      <c r="J317" s="68">
        <f>H317/'סכום נכסי הקרן'!$C$41</f>
        <v>-7.066555576683376E-6</v>
      </c>
    </row>
    <row r="318" spans="1:10">
      <c r="A318" s="61" t="s">
        <v>3097</v>
      </c>
      <c r="B318" s="58" t="s">
        <v>3099</v>
      </c>
      <c r="C318" s="70" t="s">
        <v>1797</v>
      </c>
      <c r="D318" s="70" t="s">
        <v>138</v>
      </c>
      <c r="E318" s="77">
        <v>45181</v>
      </c>
      <c r="F318" s="67">
        <v>78455637</v>
      </c>
      <c r="G318" s="69">
        <v>-2.5360309999999999</v>
      </c>
      <c r="H318" s="67">
        <v>-1989.6596200000001</v>
      </c>
      <c r="I318" s="68">
        <f t="shared" si="4"/>
        <v>-3.1959760732125945E-3</v>
      </c>
      <c r="J318" s="68">
        <f>H318/'סכום נכסי הקרן'!$C$41</f>
        <v>-3.1750758870084311E-5</v>
      </c>
    </row>
    <row r="319" spans="1:10">
      <c r="A319" s="61" t="s">
        <v>3100</v>
      </c>
      <c r="B319" s="58" t="s">
        <v>3101</v>
      </c>
      <c r="C319" s="70" t="s">
        <v>1797</v>
      </c>
      <c r="D319" s="70" t="s">
        <v>138</v>
      </c>
      <c r="E319" s="77">
        <v>45176</v>
      </c>
      <c r="F319" s="67">
        <v>257690401.06999999</v>
      </c>
      <c r="G319" s="69">
        <v>-2.5925150000000001</v>
      </c>
      <c r="H319" s="67">
        <v>-6680.66183</v>
      </c>
      <c r="I319" s="68">
        <f t="shared" si="4"/>
        <v>-1.0731099504298462E-2</v>
      </c>
      <c r="J319" s="68">
        <f>H319/'סכום נכסי הקרן'!$C$41</f>
        <v>-1.0660923141059985E-4</v>
      </c>
    </row>
    <row r="320" spans="1:10">
      <c r="A320" s="61" t="s">
        <v>3102</v>
      </c>
      <c r="B320" s="58" t="s">
        <v>3103</v>
      </c>
      <c r="C320" s="70" t="s">
        <v>1797</v>
      </c>
      <c r="D320" s="70" t="s">
        <v>138</v>
      </c>
      <c r="E320" s="77">
        <v>45176</v>
      </c>
      <c r="F320" s="67">
        <v>78579708.385352001</v>
      </c>
      <c r="G320" s="69">
        <v>-2.5915659999999998</v>
      </c>
      <c r="H320" s="67">
        <v>-2036.4452338680001</v>
      </c>
      <c r="I320" s="68">
        <f t="shared" si="4"/>
        <v>-3.2711274714666795E-3</v>
      </c>
      <c r="J320" s="68">
        <f>H320/'סכום נכסי הקרן'!$C$41</f>
        <v>-3.2497358303263609E-5</v>
      </c>
    </row>
    <row r="321" spans="1:10">
      <c r="A321" s="61" t="s">
        <v>3104</v>
      </c>
      <c r="B321" s="58" t="s">
        <v>3105</v>
      </c>
      <c r="C321" s="70" t="s">
        <v>1797</v>
      </c>
      <c r="D321" s="70" t="s">
        <v>138</v>
      </c>
      <c r="E321" s="77">
        <v>45181</v>
      </c>
      <c r="F321" s="67">
        <v>23260655.126811005</v>
      </c>
      <c r="G321" s="69">
        <v>-2.5265520000000001</v>
      </c>
      <c r="H321" s="67">
        <v>-587.69251038800007</v>
      </c>
      <c r="I321" s="68">
        <f t="shared" si="4"/>
        <v>-9.4400629269758823E-4</v>
      </c>
      <c r="J321" s="68">
        <f>H321/'סכום נכסי הקרן'!$C$41</f>
        <v>-9.3783293381025172E-6</v>
      </c>
    </row>
    <row r="322" spans="1:10">
      <c r="A322" s="61" t="s">
        <v>3104</v>
      </c>
      <c r="B322" s="58" t="s">
        <v>3106</v>
      </c>
      <c r="C322" s="70" t="s">
        <v>1797</v>
      </c>
      <c r="D322" s="70" t="s">
        <v>138</v>
      </c>
      <c r="E322" s="77">
        <v>45181</v>
      </c>
      <c r="F322" s="67">
        <v>37365.493584000003</v>
      </c>
      <c r="G322" s="69">
        <v>-2.5265520000000001</v>
      </c>
      <c r="H322" s="67">
        <v>-0.94405860099999994</v>
      </c>
      <c r="I322" s="68">
        <f t="shared" si="4"/>
        <v>-1.516434605285177E-6</v>
      </c>
      <c r="J322" s="68">
        <f>H322/'סכום נכסי הקרן'!$C$41</f>
        <v>-1.5065178334161562E-8</v>
      </c>
    </row>
    <row r="323" spans="1:10">
      <c r="A323" s="61" t="s">
        <v>3107</v>
      </c>
      <c r="B323" s="58" t="s">
        <v>3108</v>
      </c>
      <c r="C323" s="70" t="s">
        <v>1797</v>
      </c>
      <c r="D323" s="70" t="s">
        <v>138</v>
      </c>
      <c r="E323" s="77">
        <v>45176</v>
      </c>
      <c r="F323" s="67">
        <v>24840145.762830995</v>
      </c>
      <c r="G323" s="69">
        <v>-2.5725989999999999</v>
      </c>
      <c r="H323" s="67">
        <v>-639.03745776100004</v>
      </c>
      <c r="I323" s="68">
        <f t="shared" si="4"/>
        <v>-1.0264813158799293E-3</v>
      </c>
      <c r="J323" s="68">
        <f>H323/'סכום נכסי הקרן'!$C$41</f>
        <v>-1.0197686089805249E-5</v>
      </c>
    </row>
    <row r="324" spans="1:10">
      <c r="A324" s="61" t="s">
        <v>3107</v>
      </c>
      <c r="B324" s="58" t="s">
        <v>3109</v>
      </c>
      <c r="C324" s="70" t="s">
        <v>1797</v>
      </c>
      <c r="D324" s="70" t="s">
        <v>138</v>
      </c>
      <c r="E324" s="77">
        <v>45176</v>
      </c>
      <c r="F324" s="67">
        <v>66702706.200000003</v>
      </c>
      <c r="G324" s="69">
        <v>-2.5725989999999999</v>
      </c>
      <c r="H324" s="67">
        <v>-1715.9934599999999</v>
      </c>
      <c r="I324" s="68">
        <f t="shared" si="4"/>
        <v>-2.7563880700103333E-3</v>
      </c>
      <c r="J324" s="68">
        <f>H324/'סכום נכסי הקרן'!$C$41</f>
        <v>-2.7383625834001527E-5</v>
      </c>
    </row>
    <row r="325" spans="1:10">
      <c r="A325" s="61" t="s">
        <v>3110</v>
      </c>
      <c r="B325" s="58" t="s">
        <v>3111</v>
      </c>
      <c r="C325" s="70" t="s">
        <v>1797</v>
      </c>
      <c r="D325" s="70" t="s">
        <v>138</v>
      </c>
      <c r="E325" s="77">
        <v>45176</v>
      </c>
      <c r="F325" s="67">
        <v>10027534.847058</v>
      </c>
      <c r="G325" s="69">
        <v>-2.5725989999999999</v>
      </c>
      <c r="H325" s="67">
        <v>-257.96830800200001</v>
      </c>
      <c r="I325" s="68">
        <f t="shared" si="4"/>
        <v>-4.1437265536983109E-4</v>
      </c>
      <c r="J325" s="68">
        <f>H325/'סכום נכסי הקרן'!$C$41</f>
        <v>-4.1166285233728282E-6</v>
      </c>
    </row>
    <row r="326" spans="1:10">
      <c r="A326" s="61" t="s">
        <v>3112</v>
      </c>
      <c r="B326" s="58" t="s">
        <v>3113</v>
      </c>
      <c r="C326" s="70" t="s">
        <v>1797</v>
      </c>
      <c r="D326" s="70" t="s">
        <v>138</v>
      </c>
      <c r="E326" s="77">
        <v>45175</v>
      </c>
      <c r="F326" s="67">
        <v>8833692.7726140004</v>
      </c>
      <c r="G326" s="69">
        <v>-2.3767309999999999</v>
      </c>
      <c r="H326" s="67">
        <v>-209.95313097599998</v>
      </c>
      <c r="I326" s="68">
        <f t="shared" si="4"/>
        <v>-3.3724621857449463E-4</v>
      </c>
      <c r="J326" s="68">
        <f>H326/'סכום נכסי הקרן'!$C$41</f>
        <v>-3.350407863048557E-6</v>
      </c>
    </row>
    <row r="327" spans="1:10">
      <c r="A327" s="61" t="s">
        <v>3114</v>
      </c>
      <c r="B327" s="58" t="s">
        <v>3115</v>
      </c>
      <c r="C327" s="70" t="s">
        <v>1797</v>
      </c>
      <c r="D327" s="70" t="s">
        <v>138</v>
      </c>
      <c r="E327" s="77">
        <v>45183</v>
      </c>
      <c r="F327" s="67">
        <v>47156077.799999997</v>
      </c>
      <c r="G327" s="69">
        <v>-2.4464760000000001</v>
      </c>
      <c r="H327" s="67">
        <v>-1153.66229</v>
      </c>
      <c r="I327" s="68">
        <f t="shared" si="4"/>
        <v>-1.8531195177030578E-3</v>
      </c>
      <c r="J327" s="68">
        <f>H327/'סכום נכסי הקרן'!$C$41</f>
        <v>-1.8410009842436905E-5</v>
      </c>
    </row>
    <row r="328" spans="1:10">
      <c r="A328" s="61" t="s">
        <v>3114</v>
      </c>
      <c r="B328" s="58" t="s">
        <v>3116</v>
      </c>
      <c r="C328" s="70" t="s">
        <v>1797</v>
      </c>
      <c r="D328" s="70" t="s">
        <v>138</v>
      </c>
      <c r="E328" s="77">
        <v>45183</v>
      </c>
      <c r="F328" s="67">
        <v>124718139.671121</v>
      </c>
      <c r="G328" s="69">
        <v>-2.4464760000000001</v>
      </c>
      <c r="H328" s="67">
        <v>-3051.1997895160002</v>
      </c>
      <c r="I328" s="68">
        <f t="shared" si="4"/>
        <v>-4.9011204850628876E-3</v>
      </c>
      <c r="J328" s="68">
        <f>H328/'סכום נכסי הקרן'!$C$41</f>
        <v>-4.8690694532653032E-5</v>
      </c>
    </row>
    <row r="329" spans="1:10">
      <c r="A329" s="61" t="s">
        <v>3114</v>
      </c>
      <c r="B329" s="58" t="s">
        <v>3117</v>
      </c>
      <c r="C329" s="70" t="s">
        <v>1797</v>
      </c>
      <c r="D329" s="70" t="s">
        <v>138</v>
      </c>
      <c r="E329" s="77">
        <v>45183</v>
      </c>
      <c r="F329" s="67">
        <v>9681287.3506349996</v>
      </c>
      <c r="G329" s="69">
        <v>-2.4464760000000001</v>
      </c>
      <c r="H329" s="67">
        <v>-236.850404951</v>
      </c>
      <c r="I329" s="68">
        <f t="shared" si="4"/>
        <v>-3.804511181435696E-4</v>
      </c>
      <c r="J329" s="68">
        <f>H329/'סכום נכסי הקרן'!$C$41</f>
        <v>-3.7796314607224242E-6</v>
      </c>
    </row>
    <row r="330" spans="1:10">
      <c r="A330" s="61" t="s">
        <v>3118</v>
      </c>
      <c r="B330" s="58" t="s">
        <v>3119</v>
      </c>
      <c r="C330" s="70" t="s">
        <v>1797</v>
      </c>
      <c r="D330" s="70" t="s">
        <v>138</v>
      </c>
      <c r="E330" s="77">
        <v>45183</v>
      </c>
      <c r="F330" s="67">
        <v>6294845.3433699999</v>
      </c>
      <c r="G330" s="69">
        <v>-2.4464760000000001</v>
      </c>
      <c r="H330" s="67">
        <v>-154.00190208999999</v>
      </c>
      <c r="I330" s="68">
        <f t="shared" ref="I330:I393" si="5">IFERROR(H330/$H$9,0)</f>
        <v>-2.4737215821310613E-4</v>
      </c>
      <c r="J330" s="68">
        <f>H330/'סכום נכסי הקרן'!$C$41</f>
        <v>-2.4575446019223741E-6</v>
      </c>
    </row>
    <row r="331" spans="1:10">
      <c r="A331" s="61" t="s">
        <v>3120</v>
      </c>
      <c r="B331" s="58" t="s">
        <v>3121</v>
      </c>
      <c r="C331" s="70" t="s">
        <v>1797</v>
      </c>
      <c r="D331" s="70" t="s">
        <v>138</v>
      </c>
      <c r="E331" s="77">
        <v>45183</v>
      </c>
      <c r="F331" s="67">
        <v>107760649.59628101</v>
      </c>
      <c r="G331" s="69">
        <v>-2.4417490000000002</v>
      </c>
      <c r="H331" s="67">
        <v>-2631.2443445489998</v>
      </c>
      <c r="I331" s="68">
        <f t="shared" si="5"/>
        <v>-4.2265490455872844E-3</v>
      </c>
      <c r="J331" s="68">
        <f>H331/'סכום נכסי הקרן'!$C$41</f>
        <v>-4.1989093949671814E-5</v>
      </c>
    </row>
    <row r="332" spans="1:10">
      <c r="A332" s="61" t="s">
        <v>3122</v>
      </c>
      <c r="B332" s="58" t="s">
        <v>3123</v>
      </c>
      <c r="C332" s="70" t="s">
        <v>1797</v>
      </c>
      <c r="D332" s="70" t="s">
        <v>138</v>
      </c>
      <c r="E332" s="77">
        <v>45161</v>
      </c>
      <c r="F332" s="67">
        <v>22035560.380188998</v>
      </c>
      <c r="G332" s="69">
        <v>-1.5385150000000001</v>
      </c>
      <c r="H332" s="67">
        <v>-339.020457153</v>
      </c>
      <c r="I332" s="68">
        <f t="shared" si="5"/>
        <v>-5.445661451331979E-4</v>
      </c>
      <c r="J332" s="68">
        <f>H332/'סכום נכסי הקרן'!$C$41</f>
        <v>-5.4100493767324136E-6</v>
      </c>
    </row>
    <row r="333" spans="1:10">
      <c r="A333" s="61" t="s">
        <v>3124</v>
      </c>
      <c r="B333" s="58" t="s">
        <v>3125</v>
      </c>
      <c r="C333" s="70" t="s">
        <v>1797</v>
      </c>
      <c r="D333" s="70" t="s">
        <v>138</v>
      </c>
      <c r="E333" s="77">
        <v>45148</v>
      </c>
      <c r="F333" s="67">
        <v>36339819.75</v>
      </c>
      <c r="G333" s="69">
        <v>0.40879900000000002</v>
      </c>
      <c r="H333" s="67">
        <v>148.55673000000002</v>
      </c>
      <c r="I333" s="68">
        <f t="shared" si="5"/>
        <v>2.386256170765046E-4</v>
      </c>
      <c r="J333" s="68">
        <f>H333/'סכום נכסי הקרן'!$C$41</f>
        <v>2.3706511733691516E-6</v>
      </c>
    </row>
    <row r="334" spans="1:10">
      <c r="A334" s="61" t="s">
        <v>3126</v>
      </c>
      <c r="B334" s="58" t="s">
        <v>3127</v>
      </c>
      <c r="C334" s="70" t="s">
        <v>1797</v>
      </c>
      <c r="D334" s="70" t="s">
        <v>138</v>
      </c>
      <c r="E334" s="77">
        <v>45148</v>
      </c>
      <c r="F334" s="67">
        <v>5162842.9229979999</v>
      </c>
      <c r="G334" s="69">
        <v>0.43294700000000003</v>
      </c>
      <c r="H334" s="67">
        <v>22.352376244999999</v>
      </c>
      <c r="I334" s="68">
        <f t="shared" si="5"/>
        <v>3.5904462723360476E-5</v>
      </c>
      <c r="J334" s="68">
        <f>H334/'סכום נכסי הקרן'!$C$41</f>
        <v>3.5669664358388873E-7</v>
      </c>
    </row>
    <row r="335" spans="1:10">
      <c r="A335" s="61" t="s">
        <v>3128</v>
      </c>
      <c r="B335" s="58" t="s">
        <v>3129</v>
      </c>
      <c r="C335" s="70" t="s">
        <v>1797</v>
      </c>
      <c r="D335" s="70" t="s">
        <v>138</v>
      </c>
      <c r="E335" s="77">
        <v>45148</v>
      </c>
      <c r="F335" s="67">
        <v>18001553.387317002</v>
      </c>
      <c r="G335" s="69">
        <v>0.56599999999999995</v>
      </c>
      <c r="H335" s="67">
        <v>101.888718334</v>
      </c>
      <c r="I335" s="68">
        <f t="shared" si="5"/>
        <v>1.6366312240169071E-4</v>
      </c>
      <c r="J335" s="68">
        <f>H335/'סכום נכסי הקרן'!$C$41</f>
        <v>1.6259284225734912E-6</v>
      </c>
    </row>
    <row r="336" spans="1:10">
      <c r="A336" s="61" t="s">
        <v>3128</v>
      </c>
      <c r="B336" s="58" t="s">
        <v>3130</v>
      </c>
      <c r="C336" s="70" t="s">
        <v>1797</v>
      </c>
      <c r="D336" s="70" t="s">
        <v>138</v>
      </c>
      <c r="E336" s="77">
        <v>45148</v>
      </c>
      <c r="F336" s="67">
        <v>64706260.32</v>
      </c>
      <c r="G336" s="69">
        <v>0.56599999999999995</v>
      </c>
      <c r="H336" s="67">
        <v>366.23716999999999</v>
      </c>
      <c r="I336" s="68">
        <f t="shared" si="5"/>
        <v>5.8828415708667462E-4</v>
      </c>
      <c r="J336" s="68">
        <f>H336/'סכום נכסי הקרן'!$C$41</f>
        <v>5.8443705431042891E-6</v>
      </c>
    </row>
    <row r="337" spans="1:10">
      <c r="A337" s="61" t="s">
        <v>3128</v>
      </c>
      <c r="B337" s="58" t="s">
        <v>3131</v>
      </c>
      <c r="C337" s="70" t="s">
        <v>1797</v>
      </c>
      <c r="D337" s="70" t="s">
        <v>138</v>
      </c>
      <c r="E337" s="77">
        <v>45148</v>
      </c>
      <c r="F337" s="67">
        <v>4134147.3950149999</v>
      </c>
      <c r="G337" s="69">
        <v>0.56599999999999995</v>
      </c>
      <c r="H337" s="67">
        <v>23.399257297999998</v>
      </c>
      <c r="I337" s="68">
        <f t="shared" si="5"/>
        <v>3.7586060300783093E-5</v>
      </c>
      <c r="J337" s="68">
        <f>H337/'סכום נכסי הקרן'!$C$41</f>
        <v>3.7340265075483534E-7</v>
      </c>
    </row>
    <row r="338" spans="1:10">
      <c r="A338" s="61" t="s">
        <v>3132</v>
      </c>
      <c r="B338" s="58" t="s">
        <v>3133</v>
      </c>
      <c r="C338" s="70" t="s">
        <v>1797</v>
      </c>
      <c r="D338" s="70" t="s">
        <v>138</v>
      </c>
      <c r="E338" s="77">
        <v>45148</v>
      </c>
      <c r="F338" s="67">
        <v>131103817.58</v>
      </c>
      <c r="G338" s="69">
        <v>0.65865799999999997</v>
      </c>
      <c r="H338" s="67">
        <v>863.52571</v>
      </c>
      <c r="I338" s="68">
        <f t="shared" si="5"/>
        <v>1.3870751961905512E-3</v>
      </c>
      <c r="J338" s="68">
        <f>H338/'סכום נכסי הקרן'!$C$41</f>
        <v>1.3780043742521321E-5</v>
      </c>
    </row>
    <row r="339" spans="1:10">
      <c r="A339" s="61" t="s">
        <v>3134</v>
      </c>
      <c r="B339" s="58" t="s">
        <v>3135</v>
      </c>
      <c r="C339" s="70" t="s">
        <v>1797</v>
      </c>
      <c r="D339" s="70" t="s">
        <v>138</v>
      </c>
      <c r="E339" s="77">
        <v>45133</v>
      </c>
      <c r="F339" s="67">
        <v>133670908.8</v>
      </c>
      <c r="G339" s="69">
        <v>0.88698100000000002</v>
      </c>
      <c r="H339" s="67">
        <v>1185.6361899999999</v>
      </c>
      <c r="I339" s="68">
        <f t="shared" si="5"/>
        <v>1.9044789654900577E-3</v>
      </c>
      <c r="J339" s="68">
        <f>H339/'סכום נכסי הקרן'!$C$41</f>
        <v>1.8920245653040625E-5</v>
      </c>
    </row>
    <row r="340" spans="1:10">
      <c r="A340" s="61" t="s">
        <v>3136</v>
      </c>
      <c r="B340" s="58" t="s">
        <v>3137</v>
      </c>
      <c r="C340" s="70" t="s">
        <v>1797</v>
      </c>
      <c r="D340" s="70" t="s">
        <v>138</v>
      </c>
      <c r="E340" s="77">
        <v>45133</v>
      </c>
      <c r="F340" s="67">
        <v>27052943.860107001</v>
      </c>
      <c r="G340" s="69">
        <v>0.80726500000000001</v>
      </c>
      <c r="H340" s="67">
        <v>218.388819179</v>
      </c>
      <c r="I340" s="68">
        <f t="shared" si="5"/>
        <v>3.507964044388837E-4</v>
      </c>
      <c r="J340" s="68">
        <f>H340/'סכום נכסי הקרן'!$C$41</f>
        <v>3.4850236030195316E-6</v>
      </c>
    </row>
    <row r="341" spans="1:10">
      <c r="A341" s="61" t="s">
        <v>3138</v>
      </c>
      <c r="B341" s="58" t="s">
        <v>3139</v>
      </c>
      <c r="C341" s="70" t="s">
        <v>1797</v>
      </c>
      <c r="D341" s="70" t="s">
        <v>138</v>
      </c>
      <c r="E341" s="77">
        <v>45133</v>
      </c>
      <c r="F341" s="67">
        <v>115112178.782199</v>
      </c>
      <c r="G341" s="69">
        <v>0.85164200000000001</v>
      </c>
      <c r="H341" s="67">
        <v>980.34376525699997</v>
      </c>
      <c r="I341" s="68">
        <f t="shared" si="5"/>
        <v>1.5747192061346233E-3</v>
      </c>
      <c r="J341" s="68">
        <f>H341/'סכום נכסי הקרן'!$C$41</f>
        <v>1.5644212802823802E-5</v>
      </c>
    </row>
    <row r="342" spans="1:10">
      <c r="A342" s="61" t="s">
        <v>3140</v>
      </c>
      <c r="B342" s="58" t="s">
        <v>3141</v>
      </c>
      <c r="C342" s="70" t="s">
        <v>1797</v>
      </c>
      <c r="D342" s="70" t="s">
        <v>138</v>
      </c>
      <c r="E342" s="77">
        <v>45133</v>
      </c>
      <c r="F342" s="67">
        <v>12431251.186991001</v>
      </c>
      <c r="G342" s="69">
        <v>0.85164200000000001</v>
      </c>
      <c r="H342" s="67">
        <v>105.86976774</v>
      </c>
      <c r="I342" s="68">
        <f t="shared" si="5"/>
        <v>1.7005785370143592E-4</v>
      </c>
      <c r="J342" s="68">
        <f>H342/'סכום נכסי הקרן'!$C$41</f>
        <v>1.6894575501032536E-6</v>
      </c>
    </row>
    <row r="343" spans="1:10">
      <c r="A343" s="61" t="s">
        <v>3142</v>
      </c>
      <c r="B343" s="58" t="s">
        <v>3143</v>
      </c>
      <c r="C343" s="70" t="s">
        <v>1797</v>
      </c>
      <c r="D343" s="70" t="s">
        <v>138</v>
      </c>
      <c r="E343" s="77">
        <v>45133</v>
      </c>
      <c r="F343" s="67">
        <v>107825965.88</v>
      </c>
      <c r="G343" s="69">
        <v>0.85341599999999995</v>
      </c>
      <c r="H343" s="67">
        <v>920.20443999999998</v>
      </c>
      <c r="I343" s="68">
        <f t="shared" si="5"/>
        <v>1.4781178364086185E-3</v>
      </c>
      <c r="J343" s="68">
        <f>H343/'סכום נכסי הקרן'!$C$41</f>
        <v>1.4684516382566463E-5</v>
      </c>
    </row>
    <row r="344" spans="1:10">
      <c r="A344" s="61" t="s">
        <v>3142</v>
      </c>
      <c r="B344" s="58" t="s">
        <v>3144</v>
      </c>
      <c r="C344" s="70" t="s">
        <v>1797</v>
      </c>
      <c r="D344" s="70" t="s">
        <v>138</v>
      </c>
      <c r="E344" s="77">
        <v>45133</v>
      </c>
      <c r="F344" s="67">
        <v>16575298.200436002</v>
      </c>
      <c r="G344" s="69">
        <v>0.85341599999999995</v>
      </c>
      <c r="H344" s="67">
        <v>141.45630810099999</v>
      </c>
      <c r="I344" s="68">
        <f t="shared" si="5"/>
        <v>2.2722025996375442E-4</v>
      </c>
      <c r="J344" s="68">
        <f>H344/'סכום נכסי הקרן'!$C$41</f>
        <v>2.2573434591627305E-6</v>
      </c>
    </row>
    <row r="345" spans="1:10">
      <c r="A345" s="61" t="s">
        <v>3145</v>
      </c>
      <c r="B345" s="58" t="s">
        <v>3146</v>
      </c>
      <c r="C345" s="70" t="s">
        <v>1797</v>
      </c>
      <c r="D345" s="70" t="s">
        <v>138</v>
      </c>
      <c r="E345" s="77">
        <v>45127</v>
      </c>
      <c r="F345" s="67">
        <v>36732035.603813998</v>
      </c>
      <c r="G345" s="69">
        <v>2.1140620000000001</v>
      </c>
      <c r="H345" s="67">
        <v>776.53787386399995</v>
      </c>
      <c r="I345" s="68">
        <f t="shared" si="5"/>
        <v>1.2473472547091867E-3</v>
      </c>
      <c r="J345" s="68">
        <f>H345/'סכום נכסי הקרן'!$C$41</f>
        <v>1.2391901880455212E-5</v>
      </c>
    </row>
    <row r="346" spans="1:10">
      <c r="A346" s="61" t="s">
        <v>3145</v>
      </c>
      <c r="B346" s="58" t="s">
        <v>3147</v>
      </c>
      <c r="C346" s="70" t="s">
        <v>1797</v>
      </c>
      <c r="D346" s="70" t="s">
        <v>138</v>
      </c>
      <c r="E346" s="77">
        <v>45127</v>
      </c>
      <c r="F346" s="67">
        <v>23982200.124573004</v>
      </c>
      <c r="G346" s="69">
        <v>2.1140620000000001</v>
      </c>
      <c r="H346" s="67">
        <v>506.99849265700004</v>
      </c>
      <c r="I346" s="68">
        <f t="shared" si="5"/>
        <v>8.1438806688282858E-4</v>
      </c>
      <c r="J346" s="68">
        <f>H346/'סכום נכסי הקרן'!$C$41</f>
        <v>8.0906235046618773E-6</v>
      </c>
    </row>
    <row r="347" spans="1:10">
      <c r="A347" s="61" t="s">
        <v>3148</v>
      </c>
      <c r="B347" s="58" t="s">
        <v>3149</v>
      </c>
      <c r="C347" s="70" t="s">
        <v>1797</v>
      </c>
      <c r="D347" s="70" t="s">
        <v>138</v>
      </c>
      <c r="E347" s="77">
        <v>45127</v>
      </c>
      <c r="F347" s="67">
        <v>8334082.6314329989</v>
      </c>
      <c r="G347" s="69">
        <v>2.1140620000000001</v>
      </c>
      <c r="H347" s="67">
        <v>176.187643498</v>
      </c>
      <c r="I347" s="68">
        <f t="shared" si="5"/>
        <v>2.8300895658490494E-4</v>
      </c>
      <c r="J347" s="68">
        <f>H347/'סכום נכסי הקרן'!$C$41</f>
        <v>2.8115821059852316E-6</v>
      </c>
    </row>
    <row r="348" spans="1:10">
      <c r="A348" s="61" t="s">
        <v>3150</v>
      </c>
      <c r="B348" s="58" t="s">
        <v>3151</v>
      </c>
      <c r="C348" s="70" t="s">
        <v>1797</v>
      </c>
      <c r="D348" s="70" t="s">
        <v>138</v>
      </c>
      <c r="E348" s="77">
        <v>45127</v>
      </c>
      <c r="F348" s="67">
        <v>63920278.895315997</v>
      </c>
      <c r="G348" s="69">
        <v>2.1486749999999999</v>
      </c>
      <c r="H348" s="67">
        <v>1373.4389063019999</v>
      </c>
      <c r="I348" s="68">
        <f t="shared" si="5"/>
        <v>2.2061451307739087E-3</v>
      </c>
      <c r="J348" s="68">
        <f>H348/'סכום נכסי הקרן'!$C$41</f>
        <v>2.191717975197542E-5</v>
      </c>
    </row>
    <row r="349" spans="1:10">
      <c r="A349" s="61" t="s">
        <v>3150</v>
      </c>
      <c r="B349" s="58" t="s">
        <v>3152</v>
      </c>
      <c r="C349" s="70" t="s">
        <v>1797</v>
      </c>
      <c r="D349" s="70" t="s">
        <v>138</v>
      </c>
      <c r="E349" s="77">
        <v>45127</v>
      </c>
      <c r="F349" s="67">
        <v>10257156</v>
      </c>
      <c r="G349" s="69">
        <v>2.1486749999999999</v>
      </c>
      <c r="H349" s="67">
        <v>220.39292</v>
      </c>
      <c r="I349" s="68">
        <f t="shared" si="5"/>
        <v>3.540155773103831E-4</v>
      </c>
      <c r="J349" s="68">
        <f>H349/'סכום נכסי הקרן'!$C$41</f>
        <v>3.5170048129105524E-6</v>
      </c>
    </row>
    <row r="350" spans="1:10">
      <c r="A350" s="61" t="s">
        <v>3153</v>
      </c>
      <c r="B350" s="58" t="s">
        <v>3154</v>
      </c>
      <c r="C350" s="70" t="s">
        <v>1797</v>
      </c>
      <c r="D350" s="70" t="s">
        <v>139</v>
      </c>
      <c r="E350" s="77">
        <v>45195</v>
      </c>
      <c r="F350" s="67">
        <v>14773290.312147999</v>
      </c>
      <c r="G350" s="69">
        <v>-4.4603770000000003</v>
      </c>
      <c r="H350" s="67">
        <v>-658.9444483179999</v>
      </c>
      <c r="I350" s="68">
        <f t="shared" si="5"/>
        <v>-1.0584577729936544E-3</v>
      </c>
      <c r="J350" s="68">
        <f>H350/'סכום נכסי הקרן'!$C$41</f>
        <v>-1.051535955045695E-5</v>
      </c>
    </row>
    <row r="351" spans="1:10">
      <c r="A351" s="61" t="s">
        <v>3155</v>
      </c>
      <c r="B351" s="58" t="s">
        <v>3156</v>
      </c>
      <c r="C351" s="70" t="s">
        <v>1797</v>
      </c>
      <c r="D351" s="70" t="s">
        <v>139</v>
      </c>
      <c r="E351" s="77">
        <v>45153</v>
      </c>
      <c r="F351" s="67">
        <v>94346784.379999995</v>
      </c>
      <c r="G351" s="69">
        <v>-0.432533</v>
      </c>
      <c r="H351" s="67">
        <v>-408.08092999999997</v>
      </c>
      <c r="I351" s="68">
        <f t="shared" si="5"/>
        <v>-6.5549749067850282E-4</v>
      </c>
      <c r="J351" s="68">
        <f>H351/'סכום נכסי הקרן'!$C$41</f>
        <v>-6.5121084419001033E-6</v>
      </c>
    </row>
    <row r="352" spans="1:10">
      <c r="A352" s="61" t="s">
        <v>3155</v>
      </c>
      <c r="B352" s="58" t="s">
        <v>3157</v>
      </c>
      <c r="C352" s="70" t="s">
        <v>1797</v>
      </c>
      <c r="D352" s="70" t="s">
        <v>139</v>
      </c>
      <c r="E352" s="77">
        <v>45153</v>
      </c>
      <c r="F352" s="67">
        <v>61457962.938628003</v>
      </c>
      <c r="G352" s="69">
        <v>-0.432533</v>
      </c>
      <c r="H352" s="67">
        <v>-265.82594034499999</v>
      </c>
      <c r="I352" s="68">
        <f t="shared" si="5"/>
        <v>-4.2699431422438901E-4</v>
      </c>
      <c r="J352" s="68">
        <f>H352/'סכום נכסי הקרן'!$C$41</f>
        <v>-4.2420197145617856E-6</v>
      </c>
    </row>
    <row r="353" spans="1:10">
      <c r="A353" s="61" t="s">
        <v>3158</v>
      </c>
      <c r="B353" s="58" t="s">
        <v>3159</v>
      </c>
      <c r="C353" s="70" t="s">
        <v>1797</v>
      </c>
      <c r="D353" s="70" t="s">
        <v>139</v>
      </c>
      <c r="E353" s="77">
        <v>45153</v>
      </c>
      <c r="F353" s="67">
        <v>20487682.844554</v>
      </c>
      <c r="G353" s="69">
        <v>-0.42422300000000002</v>
      </c>
      <c r="H353" s="67">
        <v>-86.913449178999997</v>
      </c>
      <c r="I353" s="68">
        <f t="shared" si="5"/>
        <v>-1.3960845424227023E-4</v>
      </c>
      <c r="J353" s="68">
        <f>H353/'סכום נכסי הקרן'!$C$41</f>
        <v>-1.3869548035808034E-6</v>
      </c>
    </row>
    <row r="354" spans="1:10">
      <c r="A354" s="61" t="s">
        <v>3158</v>
      </c>
      <c r="B354" s="58" t="s">
        <v>3160</v>
      </c>
      <c r="C354" s="70" t="s">
        <v>1797</v>
      </c>
      <c r="D354" s="70" t="s">
        <v>139</v>
      </c>
      <c r="E354" s="77">
        <v>45153</v>
      </c>
      <c r="F354" s="67">
        <v>147216176.06</v>
      </c>
      <c r="G354" s="69">
        <v>-0.42422300000000002</v>
      </c>
      <c r="H354" s="67">
        <v>-624.52478000000008</v>
      </c>
      <c r="I354" s="68">
        <f t="shared" si="5"/>
        <v>-1.0031697049811765E-3</v>
      </c>
      <c r="J354" s="68">
        <f>H354/'סכום נכסי הקרן'!$C$41</f>
        <v>-9.9660944509556126E-6</v>
      </c>
    </row>
    <row r="355" spans="1:10">
      <c r="A355" s="61" t="s">
        <v>3161</v>
      </c>
      <c r="B355" s="58" t="s">
        <v>3162</v>
      </c>
      <c r="C355" s="70" t="s">
        <v>1797</v>
      </c>
      <c r="D355" s="70" t="s">
        <v>139</v>
      </c>
      <c r="E355" s="77">
        <v>45152</v>
      </c>
      <c r="F355" s="67">
        <v>48335578.200000003</v>
      </c>
      <c r="G355" s="69">
        <v>-0.41677599999999998</v>
      </c>
      <c r="H355" s="67">
        <v>-201.45113000000001</v>
      </c>
      <c r="I355" s="68">
        <f t="shared" si="5"/>
        <v>-3.2358951497524983E-4</v>
      </c>
      <c r="J355" s="68">
        <f>H355/'סכום נכסי הקרן'!$C$41</f>
        <v>-3.2147339114898491E-6</v>
      </c>
    </row>
    <row r="356" spans="1:10">
      <c r="A356" s="61" t="s">
        <v>3161</v>
      </c>
      <c r="B356" s="58" t="s">
        <v>3163</v>
      </c>
      <c r="C356" s="70" t="s">
        <v>1797</v>
      </c>
      <c r="D356" s="70" t="s">
        <v>139</v>
      </c>
      <c r="E356" s="77">
        <v>45152</v>
      </c>
      <c r="F356" s="67">
        <v>7237583.5962049998</v>
      </c>
      <c r="G356" s="69">
        <v>-0.41677599999999998</v>
      </c>
      <c r="H356" s="67">
        <v>-30.164517398000001</v>
      </c>
      <c r="I356" s="68">
        <f t="shared" si="5"/>
        <v>-4.8453049403502006E-5</v>
      </c>
      <c r="J356" s="68">
        <f>H356/'סכום נכסי הקרן'!$C$41</f>
        <v>-4.8136189160654568E-7</v>
      </c>
    </row>
    <row r="357" spans="1:10">
      <c r="A357" s="61" t="s">
        <v>3164</v>
      </c>
      <c r="B357" s="58" t="s">
        <v>3165</v>
      </c>
      <c r="C357" s="70" t="s">
        <v>1797</v>
      </c>
      <c r="D357" s="70" t="s">
        <v>139</v>
      </c>
      <c r="E357" s="77">
        <v>45153</v>
      </c>
      <c r="F357" s="67">
        <v>44055460.356628001</v>
      </c>
      <c r="G357" s="69">
        <v>-0.40839799999999998</v>
      </c>
      <c r="H357" s="67">
        <v>-179.92167356299998</v>
      </c>
      <c r="I357" s="68">
        <f t="shared" si="5"/>
        <v>-2.890069024769749E-4</v>
      </c>
      <c r="J357" s="68">
        <f>H357/'סכום נכסי הקרן'!$C$41</f>
        <v>-2.871169327344963E-6</v>
      </c>
    </row>
    <row r="358" spans="1:10">
      <c r="A358" s="61" t="s">
        <v>3166</v>
      </c>
      <c r="B358" s="58" t="s">
        <v>3167</v>
      </c>
      <c r="C358" s="70" t="s">
        <v>1797</v>
      </c>
      <c r="D358" s="70" t="s">
        <v>139</v>
      </c>
      <c r="E358" s="77">
        <v>45152</v>
      </c>
      <c r="F358" s="67">
        <v>121107270.95999999</v>
      </c>
      <c r="G358" s="69">
        <v>-0.38513900000000001</v>
      </c>
      <c r="H358" s="67">
        <v>-466.43107000000003</v>
      </c>
      <c r="I358" s="68">
        <f t="shared" si="5"/>
        <v>-7.4922490487239657E-4</v>
      </c>
      <c r="J358" s="68">
        <f>H358/'סכום נכסי הקרן'!$C$41</f>
        <v>-7.4432532500636545E-6</v>
      </c>
    </row>
    <row r="359" spans="1:10">
      <c r="A359" s="61" t="s">
        <v>3168</v>
      </c>
      <c r="B359" s="58" t="s">
        <v>3169</v>
      </c>
      <c r="C359" s="70" t="s">
        <v>1797</v>
      </c>
      <c r="D359" s="70" t="s">
        <v>139</v>
      </c>
      <c r="E359" s="77">
        <v>45113</v>
      </c>
      <c r="F359" s="67">
        <v>1711464.009176</v>
      </c>
      <c r="G359" s="69">
        <v>-0.28002100000000002</v>
      </c>
      <c r="H359" s="67">
        <v>-4.7924615370000003</v>
      </c>
      <c r="I359" s="68">
        <f t="shared" si="5"/>
        <v>-7.6980968252467507E-6</v>
      </c>
      <c r="J359" s="68">
        <f>H359/'סכום נכסי הקרן'!$C$41</f>
        <v>-7.6477548785676534E-8</v>
      </c>
    </row>
    <row r="360" spans="1:10">
      <c r="A360" s="61" t="s">
        <v>3168</v>
      </c>
      <c r="B360" s="58" t="s">
        <v>3170</v>
      </c>
      <c r="C360" s="70" t="s">
        <v>1797</v>
      </c>
      <c r="D360" s="70" t="s">
        <v>139</v>
      </c>
      <c r="E360" s="77">
        <v>45113</v>
      </c>
      <c r="F360" s="67">
        <v>48994473.944871999</v>
      </c>
      <c r="G360" s="69">
        <v>-0.28002100000000002</v>
      </c>
      <c r="H360" s="67">
        <v>-137.19490115300002</v>
      </c>
      <c r="I360" s="68">
        <f t="shared" si="5"/>
        <v>-2.2037519234156997E-4</v>
      </c>
      <c r="J360" s="68">
        <f>H360/'סכום נכסי הקרן'!$C$41</f>
        <v>-2.1893404182942383E-6</v>
      </c>
    </row>
    <row r="361" spans="1:10">
      <c r="A361" s="61" t="s">
        <v>3171</v>
      </c>
      <c r="B361" s="58" t="s">
        <v>3172</v>
      </c>
      <c r="C361" s="70" t="s">
        <v>1797</v>
      </c>
      <c r="D361" s="70" t="s">
        <v>139</v>
      </c>
      <c r="E361" s="77">
        <v>45113</v>
      </c>
      <c r="F361" s="67">
        <v>51290647.613029003</v>
      </c>
      <c r="G361" s="69">
        <v>-0.26344899999999999</v>
      </c>
      <c r="H361" s="67">
        <v>-135.12494617199999</v>
      </c>
      <c r="I361" s="68">
        <f t="shared" si="5"/>
        <v>-2.1705023840200955E-4</v>
      </c>
      <c r="J361" s="68">
        <f>H361/'סכום נכסי הקרן'!$C$41</f>
        <v>-2.1563083153088733E-6</v>
      </c>
    </row>
    <row r="362" spans="1:10">
      <c r="A362" s="61" t="s">
        <v>3173</v>
      </c>
      <c r="B362" s="58" t="s">
        <v>3174</v>
      </c>
      <c r="C362" s="70" t="s">
        <v>1797</v>
      </c>
      <c r="D362" s="70" t="s">
        <v>139</v>
      </c>
      <c r="E362" s="77">
        <v>45113</v>
      </c>
      <c r="F362" s="67">
        <v>71825553.840024993</v>
      </c>
      <c r="G362" s="69">
        <v>-0.23741899999999999</v>
      </c>
      <c r="H362" s="67">
        <v>-170.527743746</v>
      </c>
      <c r="I362" s="68">
        <f t="shared" si="5"/>
        <v>-2.7391749993455896E-4</v>
      </c>
      <c r="J362" s="68">
        <f>H362/'סכום נכסי הקרן'!$C$41</f>
        <v>-2.7212620781532337E-6</v>
      </c>
    </row>
    <row r="363" spans="1:10">
      <c r="A363" s="61" t="s">
        <v>3175</v>
      </c>
      <c r="B363" s="58" t="s">
        <v>3176</v>
      </c>
      <c r="C363" s="70" t="s">
        <v>1797</v>
      </c>
      <c r="D363" s="70" t="s">
        <v>136</v>
      </c>
      <c r="E363" s="77">
        <v>45127</v>
      </c>
      <c r="F363" s="67">
        <v>37986900.909999996</v>
      </c>
      <c r="G363" s="69">
        <v>3.8848479999999999</v>
      </c>
      <c r="H363" s="67">
        <v>1475.7334699999999</v>
      </c>
      <c r="I363" s="68">
        <f t="shared" si="5"/>
        <v>2.3704601596925383E-3</v>
      </c>
      <c r="J363" s="68">
        <f>H363/'סכום נכסי הקרן'!$C$41</f>
        <v>2.3549584608086276E-5</v>
      </c>
    </row>
    <row r="364" spans="1:10">
      <c r="A364" s="61" t="s">
        <v>3177</v>
      </c>
      <c r="B364" s="58" t="s">
        <v>3178</v>
      </c>
      <c r="C364" s="70" t="s">
        <v>1797</v>
      </c>
      <c r="D364" s="70" t="s">
        <v>136</v>
      </c>
      <c r="E364" s="77">
        <v>45141</v>
      </c>
      <c r="F364" s="67">
        <v>32806413.693355002</v>
      </c>
      <c r="G364" s="69">
        <v>1.3473010000000001</v>
      </c>
      <c r="H364" s="67">
        <v>442.00122935100001</v>
      </c>
      <c r="I364" s="68">
        <f t="shared" si="5"/>
        <v>7.0998342587680818E-4</v>
      </c>
      <c r="J364" s="68">
        <f>H364/'סכום נכסי הקרן'!$C$41</f>
        <v>7.0534046689877697E-6</v>
      </c>
    </row>
    <row r="365" spans="1:10">
      <c r="A365" s="61" t="s">
        <v>3179</v>
      </c>
      <c r="B365" s="58" t="s">
        <v>3180</v>
      </c>
      <c r="C365" s="70" t="s">
        <v>1797</v>
      </c>
      <c r="D365" s="70" t="s">
        <v>138</v>
      </c>
      <c r="E365" s="77">
        <v>45236</v>
      </c>
      <c r="F365" s="67">
        <v>30356395.949183997</v>
      </c>
      <c r="G365" s="69">
        <v>2.554541</v>
      </c>
      <c r="H365" s="67">
        <v>775.46646052599999</v>
      </c>
      <c r="I365" s="68">
        <f t="shared" si="5"/>
        <v>1.2456262510971373E-3</v>
      </c>
      <c r="J365" s="68">
        <f>H365/'סכום נכסי הקרן'!$C$41</f>
        <v>1.2374804389908048E-5</v>
      </c>
    </row>
    <row r="366" spans="1:10">
      <c r="A366" s="61" t="s">
        <v>3181</v>
      </c>
      <c r="B366" s="58" t="s">
        <v>3182</v>
      </c>
      <c r="C366" s="70" t="s">
        <v>1797</v>
      </c>
      <c r="D366" s="70" t="s">
        <v>138</v>
      </c>
      <c r="E366" s="77">
        <v>45259</v>
      </c>
      <c r="F366" s="67">
        <v>22144762.199455</v>
      </c>
      <c r="G366" s="69">
        <v>0.51429800000000003</v>
      </c>
      <c r="H366" s="67">
        <v>113.89011789199998</v>
      </c>
      <c r="I366" s="68">
        <f t="shared" si="5"/>
        <v>1.8294088501338412E-4</v>
      </c>
      <c r="J366" s="68">
        <f>H366/'סכום נכסי הקרן'!$C$41</f>
        <v>1.8174453733319299E-6</v>
      </c>
    </row>
    <row r="367" spans="1:10">
      <c r="A367" s="61" t="s">
        <v>3181</v>
      </c>
      <c r="B367" s="58" t="s">
        <v>3183</v>
      </c>
      <c r="C367" s="70" t="s">
        <v>1797</v>
      </c>
      <c r="D367" s="70" t="s">
        <v>138</v>
      </c>
      <c r="E367" s="77">
        <v>45259</v>
      </c>
      <c r="F367" s="67">
        <v>386043.45216099999</v>
      </c>
      <c r="G367" s="69">
        <v>0.51429800000000003</v>
      </c>
      <c r="H367" s="67">
        <v>1.985414638</v>
      </c>
      <c r="I367" s="68">
        <f t="shared" si="5"/>
        <v>3.1891573888673701E-6</v>
      </c>
      <c r="J367" s="68">
        <f>H367/'סכום נכסי הקרן'!$C$41</f>
        <v>3.1683017936642709E-8</v>
      </c>
    </row>
    <row r="368" spans="1:10">
      <c r="A368" s="61" t="s">
        <v>3184</v>
      </c>
      <c r="B368" s="58" t="s">
        <v>3185</v>
      </c>
      <c r="C368" s="70" t="s">
        <v>1797</v>
      </c>
      <c r="D368" s="70" t="s">
        <v>138</v>
      </c>
      <c r="E368" s="77">
        <v>45259</v>
      </c>
      <c r="F368" s="67">
        <v>38207.976290999999</v>
      </c>
      <c r="G368" s="69">
        <v>0.51928099999999999</v>
      </c>
      <c r="H368" s="67">
        <v>0.19840686800000001</v>
      </c>
      <c r="I368" s="68">
        <f t="shared" si="5"/>
        <v>3.1869953861206149E-7</v>
      </c>
      <c r="J368" s="68">
        <f>H368/'סכום נכסי הקרן'!$C$41</f>
        <v>3.1661539294025814E-9</v>
      </c>
    </row>
    <row r="369" spans="1:10">
      <c r="A369" s="61" t="s">
        <v>3184</v>
      </c>
      <c r="B369" s="58" t="s">
        <v>3186</v>
      </c>
      <c r="C369" s="70" t="s">
        <v>1797</v>
      </c>
      <c r="D369" s="70" t="s">
        <v>138</v>
      </c>
      <c r="E369" s="77">
        <v>45259</v>
      </c>
      <c r="F369" s="67">
        <v>11687513.383045999</v>
      </c>
      <c r="G369" s="69">
        <v>0.51928099999999999</v>
      </c>
      <c r="H369" s="67">
        <v>60.691063666000005</v>
      </c>
      <c r="I369" s="68">
        <f t="shared" si="5"/>
        <v>9.7487623201780745E-5</v>
      </c>
      <c r="J369" s="68">
        <f>H369/'סכום נכסי הקרן'!$C$41</f>
        <v>9.6850099818988185E-7</v>
      </c>
    </row>
    <row r="370" spans="1:10">
      <c r="A370" s="61" t="s">
        <v>3187</v>
      </c>
      <c r="B370" s="58" t="s">
        <v>3188</v>
      </c>
      <c r="C370" s="70" t="s">
        <v>1797</v>
      </c>
      <c r="D370" s="70" t="s">
        <v>139</v>
      </c>
      <c r="E370" s="77">
        <v>45215</v>
      </c>
      <c r="F370" s="67">
        <v>1716135.6237059999</v>
      </c>
      <c r="G370" s="69">
        <v>4.3419639999999999</v>
      </c>
      <c r="H370" s="67">
        <v>74.513983818</v>
      </c>
      <c r="I370" s="68">
        <f t="shared" si="5"/>
        <v>1.1969128136705032E-4</v>
      </c>
      <c r="J370" s="68">
        <f>H370/'סכום נכסי הקרן'!$C$41</f>
        <v>1.1890855646226977E-6</v>
      </c>
    </row>
    <row r="371" spans="1:10">
      <c r="A371" s="61" t="s">
        <v>3189</v>
      </c>
      <c r="B371" s="58" t="s">
        <v>3190</v>
      </c>
      <c r="C371" s="70" t="s">
        <v>1797</v>
      </c>
      <c r="D371" s="70" t="s">
        <v>139</v>
      </c>
      <c r="E371" s="77">
        <v>45215</v>
      </c>
      <c r="F371" s="67">
        <v>959864.46115400002</v>
      </c>
      <c r="G371" s="69">
        <v>4.3319080000000003</v>
      </c>
      <c r="H371" s="67">
        <v>41.580441914000005</v>
      </c>
      <c r="I371" s="68">
        <f t="shared" si="5"/>
        <v>6.679036762617221E-5</v>
      </c>
      <c r="J371" s="68">
        <f>H371/'סכום נכסי הקרן'!$C$41</f>
        <v>6.635358991318128E-7</v>
      </c>
    </row>
    <row r="372" spans="1:10">
      <c r="A372" s="61" t="s">
        <v>3191</v>
      </c>
      <c r="B372" s="58" t="s">
        <v>3192</v>
      </c>
      <c r="C372" s="70" t="s">
        <v>1797</v>
      </c>
      <c r="D372" s="70" t="s">
        <v>136</v>
      </c>
      <c r="E372" s="77">
        <v>45211</v>
      </c>
      <c r="F372" s="67">
        <v>12839680.238399999</v>
      </c>
      <c r="G372" s="69">
        <v>3.9561730000000002</v>
      </c>
      <c r="H372" s="67">
        <v>507.95997540799999</v>
      </c>
      <c r="I372" s="68">
        <f t="shared" si="5"/>
        <v>8.1593248977612852E-4</v>
      </c>
      <c r="J372" s="68">
        <f>H372/'סכום נכסי הקרן'!$C$41</f>
        <v>8.1059667355732746E-6</v>
      </c>
    </row>
    <row r="373" spans="1:10">
      <c r="A373" s="61" t="s">
        <v>3193</v>
      </c>
      <c r="B373" s="58" t="s">
        <v>3194</v>
      </c>
      <c r="C373" s="70" t="s">
        <v>1797</v>
      </c>
      <c r="D373" s="70" t="s">
        <v>136</v>
      </c>
      <c r="E373" s="77">
        <v>45201</v>
      </c>
      <c r="F373" s="67">
        <v>8559786.8256000001</v>
      </c>
      <c r="G373" s="69">
        <v>4.054138</v>
      </c>
      <c r="H373" s="67">
        <v>347.02560495699998</v>
      </c>
      <c r="I373" s="68">
        <f t="shared" si="5"/>
        <v>5.5742475702185573E-4</v>
      </c>
      <c r="J373" s="68">
        <f>H373/'סכום נכסי הקרן'!$C$41</f>
        <v>5.5377946026440646E-6</v>
      </c>
    </row>
    <row r="374" spans="1:10">
      <c r="A374" s="61" t="s">
        <v>3195</v>
      </c>
      <c r="B374" s="58" t="s">
        <v>3196</v>
      </c>
      <c r="C374" s="70" t="s">
        <v>1797</v>
      </c>
      <c r="D374" s="70" t="s">
        <v>136</v>
      </c>
      <c r="E374" s="77">
        <v>45201</v>
      </c>
      <c r="F374" s="67">
        <v>8559786.8256000001</v>
      </c>
      <c r="G374" s="69">
        <v>4.1063049999999999</v>
      </c>
      <c r="H374" s="67">
        <v>351.49094483900001</v>
      </c>
      <c r="I374" s="68">
        <f t="shared" si="5"/>
        <v>5.6459740066310026E-4</v>
      </c>
      <c r="J374" s="68">
        <f>H374/'סכום נכסי הקרן'!$C$41</f>
        <v>5.6090519817662044E-6</v>
      </c>
    </row>
    <row r="375" spans="1:10">
      <c r="A375" s="61" t="s">
        <v>3197</v>
      </c>
      <c r="B375" s="58" t="s">
        <v>3198</v>
      </c>
      <c r="C375" s="70" t="s">
        <v>1797</v>
      </c>
      <c r="D375" s="70" t="s">
        <v>136</v>
      </c>
      <c r="E375" s="77">
        <v>45229</v>
      </c>
      <c r="F375" s="67">
        <v>13695658.92096</v>
      </c>
      <c r="G375" s="69">
        <v>4.6035870000000001</v>
      </c>
      <c r="H375" s="67">
        <v>630.49150769999994</v>
      </c>
      <c r="I375" s="68">
        <f t="shared" si="5"/>
        <v>1.0127540171785434E-3</v>
      </c>
      <c r="J375" s="68">
        <f>H375/'סכום נכסי הקרן'!$C$41</f>
        <v>1.0061310803814072E-5</v>
      </c>
    </row>
    <row r="376" spans="1:10">
      <c r="A376" s="61" t="s">
        <v>3199</v>
      </c>
      <c r="B376" s="58" t="s">
        <v>3200</v>
      </c>
      <c r="C376" s="70" t="s">
        <v>1797</v>
      </c>
      <c r="D376" s="70" t="s">
        <v>140</v>
      </c>
      <c r="E376" s="77">
        <v>45267</v>
      </c>
      <c r="F376" s="67">
        <v>7967068.9605379999</v>
      </c>
      <c r="G376" s="69">
        <v>-3.7832910000000002</v>
      </c>
      <c r="H376" s="67">
        <v>-301.41738039699999</v>
      </c>
      <c r="I376" s="68">
        <f t="shared" si="5"/>
        <v>-4.8416459082545527E-4</v>
      </c>
      <c r="J376" s="68">
        <f>H376/'סכום נכסי הקרן'!$C$41</f>
        <v>-4.8099838123254587E-6</v>
      </c>
    </row>
    <row r="377" spans="1:10">
      <c r="A377" s="61" t="s">
        <v>3201</v>
      </c>
      <c r="B377" s="58" t="s">
        <v>3202</v>
      </c>
      <c r="C377" s="70" t="s">
        <v>1797</v>
      </c>
      <c r="D377" s="70" t="s">
        <v>136</v>
      </c>
      <c r="E377" s="77">
        <v>45267</v>
      </c>
      <c r="F377" s="67">
        <v>8901716.3016010001</v>
      </c>
      <c r="G377" s="69">
        <v>-2.7613349999999999</v>
      </c>
      <c r="H377" s="67">
        <v>-245.806232575</v>
      </c>
      <c r="I377" s="68">
        <f t="shared" si="5"/>
        <v>-3.9483680025442249E-4</v>
      </c>
      <c r="J377" s="68">
        <f>H377/'סכום נכסי הקרן'!$C$41</f>
        <v>-3.9225475256178178E-6</v>
      </c>
    </row>
    <row r="378" spans="1:10">
      <c r="A378" s="61" t="s">
        <v>3203</v>
      </c>
      <c r="B378" s="58" t="s">
        <v>3204</v>
      </c>
      <c r="C378" s="70" t="s">
        <v>1797</v>
      </c>
      <c r="D378" s="70" t="s">
        <v>138</v>
      </c>
      <c r="E378" s="77">
        <v>45232</v>
      </c>
      <c r="F378" s="67">
        <v>87664090.709999993</v>
      </c>
      <c r="G378" s="69">
        <v>-4.0362830000000001</v>
      </c>
      <c r="H378" s="67">
        <v>-3538.37075</v>
      </c>
      <c r="I378" s="68">
        <f t="shared" si="5"/>
        <v>-5.6836597282681461E-3</v>
      </c>
      <c r="J378" s="68">
        <f>H378/'סכום נכסי הקרן'!$C$41</f>
        <v>-5.6464912564395998E-5</v>
      </c>
    </row>
    <row r="379" spans="1:10">
      <c r="A379" s="61" t="s">
        <v>3205</v>
      </c>
      <c r="B379" s="58" t="s">
        <v>3206</v>
      </c>
      <c r="C379" s="70" t="s">
        <v>1797</v>
      </c>
      <c r="D379" s="70" t="s">
        <v>138</v>
      </c>
      <c r="E379" s="77">
        <v>45232</v>
      </c>
      <c r="F379" s="67">
        <v>102585995.45999999</v>
      </c>
      <c r="G379" s="69">
        <v>-4.0343330000000002</v>
      </c>
      <c r="H379" s="67">
        <v>-4138.6611499999999</v>
      </c>
      <c r="I379" s="68">
        <f t="shared" si="5"/>
        <v>-6.6479019213017548E-3</v>
      </c>
      <c r="J379" s="68">
        <f>H379/'סכום נכסי הקרן'!$C$41</f>
        <v>-6.6044277572781932E-5</v>
      </c>
    </row>
    <row r="380" spans="1:10">
      <c r="A380" s="61" t="s">
        <v>3207</v>
      </c>
      <c r="B380" s="58" t="s">
        <v>3208</v>
      </c>
      <c r="C380" s="70" t="s">
        <v>1797</v>
      </c>
      <c r="D380" s="70" t="s">
        <v>138</v>
      </c>
      <c r="E380" s="77">
        <v>45210</v>
      </c>
      <c r="F380" s="67">
        <v>6931030.6031980002</v>
      </c>
      <c r="G380" s="69">
        <v>-3.9090379999999998</v>
      </c>
      <c r="H380" s="67">
        <v>-270.93664673000001</v>
      </c>
      <c r="I380" s="68">
        <f t="shared" si="5"/>
        <v>-4.3520360548179258E-4</v>
      </c>
      <c r="J380" s="68">
        <f>H380/'סכום נכסי הקרן'!$C$41</f>
        <v>-4.3235757779481129E-6</v>
      </c>
    </row>
    <row r="381" spans="1:10">
      <c r="A381" s="61" t="s">
        <v>3209</v>
      </c>
      <c r="B381" s="58" t="s">
        <v>3210</v>
      </c>
      <c r="C381" s="70" t="s">
        <v>1797</v>
      </c>
      <c r="D381" s="70" t="s">
        <v>138</v>
      </c>
      <c r="E381" s="77">
        <v>45232</v>
      </c>
      <c r="F381" s="67">
        <v>15498896.4</v>
      </c>
      <c r="G381" s="69">
        <v>-3.938898</v>
      </c>
      <c r="H381" s="67">
        <v>-610.48572999999999</v>
      </c>
      <c r="I381" s="68">
        <f t="shared" si="5"/>
        <v>-9.806188789807796E-4</v>
      </c>
      <c r="J381" s="68">
        <f>H381/'סכום נכסי הקרן'!$C$41</f>
        <v>-9.7420609093214615E-6</v>
      </c>
    </row>
    <row r="382" spans="1:10">
      <c r="A382" s="61" t="s">
        <v>3209</v>
      </c>
      <c r="B382" s="58" t="s">
        <v>3211</v>
      </c>
      <c r="C382" s="70" t="s">
        <v>1797</v>
      </c>
      <c r="D382" s="70" t="s">
        <v>138</v>
      </c>
      <c r="E382" s="77">
        <v>45232</v>
      </c>
      <c r="F382" s="67">
        <v>21559290.369224001</v>
      </c>
      <c r="G382" s="69">
        <v>-3.938898</v>
      </c>
      <c r="H382" s="67">
        <v>-849.19847007399994</v>
      </c>
      <c r="I382" s="68">
        <f t="shared" si="5"/>
        <v>-1.364061452765094E-3</v>
      </c>
      <c r="J382" s="68">
        <f>H382/'סכום נכסי הקרן'!$C$41</f>
        <v>-1.3551411299267398E-5</v>
      </c>
    </row>
    <row r="383" spans="1:10">
      <c r="A383" s="61" t="s">
        <v>3212</v>
      </c>
      <c r="B383" s="58" t="s">
        <v>3213</v>
      </c>
      <c r="C383" s="70" t="s">
        <v>1797</v>
      </c>
      <c r="D383" s="70" t="s">
        <v>138</v>
      </c>
      <c r="E383" s="77">
        <v>45232</v>
      </c>
      <c r="F383" s="67">
        <v>11571541.430392999</v>
      </c>
      <c r="G383" s="69">
        <v>-3.8902739999999998</v>
      </c>
      <c r="H383" s="67">
        <v>-450.164661991</v>
      </c>
      <c r="I383" s="68">
        <f t="shared" si="5"/>
        <v>-7.230962895699069E-4</v>
      </c>
      <c r="J383" s="68">
        <f>H383/'סכום נכסי הקרן'!$C$41</f>
        <v>-7.1836757860669888E-6</v>
      </c>
    </row>
    <row r="384" spans="1:10">
      <c r="A384" s="61" t="s">
        <v>3212</v>
      </c>
      <c r="B384" s="58" t="s">
        <v>3214</v>
      </c>
      <c r="C384" s="70" t="s">
        <v>1797</v>
      </c>
      <c r="D384" s="70" t="s">
        <v>138</v>
      </c>
      <c r="E384" s="77">
        <v>45232</v>
      </c>
      <c r="F384" s="67">
        <v>11492159.293457</v>
      </c>
      <c r="G384" s="69">
        <v>-3.8902739999999998</v>
      </c>
      <c r="H384" s="67">
        <v>-447.07647928299997</v>
      </c>
      <c r="I384" s="68">
        <f t="shared" si="5"/>
        <v>-7.1813576368635055E-4</v>
      </c>
      <c r="J384" s="68">
        <f>H384/'סכום נכסי הקרן'!$C$41</f>
        <v>-7.1343949223841488E-6</v>
      </c>
    </row>
    <row r="385" spans="1:10">
      <c r="A385" s="61" t="s">
        <v>3215</v>
      </c>
      <c r="B385" s="58" t="s">
        <v>3216</v>
      </c>
      <c r="C385" s="70" t="s">
        <v>1797</v>
      </c>
      <c r="D385" s="70" t="s">
        <v>138</v>
      </c>
      <c r="E385" s="77">
        <v>45266</v>
      </c>
      <c r="F385" s="67">
        <v>2278111.5943419999</v>
      </c>
      <c r="G385" s="69">
        <v>-2.3862839999999998</v>
      </c>
      <c r="H385" s="67">
        <v>-54.362208713000001</v>
      </c>
      <c r="I385" s="68">
        <f t="shared" si="5"/>
        <v>-8.7321628577724877E-5</v>
      </c>
      <c r="J385" s="68">
        <f>H385/'סכום נכסי הקרן'!$C$41</f>
        <v>-8.6750586037005624E-7</v>
      </c>
    </row>
    <row r="386" spans="1:10">
      <c r="A386" s="61" t="s">
        <v>3217</v>
      </c>
      <c r="B386" s="58" t="s">
        <v>3218</v>
      </c>
      <c r="C386" s="70" t="s">
        <v>1797</v>
      </c>
      <c r="D386" s="70" t="s">
        <v>138</v>
      </c>
      <c r="E386" s="77">
        <v>45274</v>
      </c>
      <c r="F386" s="67">
        <v>35206847.895286001</v>
      </c>
      <c r="G386" s="69">
        <v>-1.485609</v>
      </c>
      <c r="H386" s="67">
        <v>-523.03598119000003</v>
      </c>
      <c r="I386" s="68">
        <f t="shared" si="5"/>
        <v>-8.4014897046184845E-4</v>
      </c>
      <c r="J386" s="68">
        <f>H386/'סכום נכסי הקרן'!$C$41</f>
        <v>-8.3465478980478281E-6</v>
      </c>
    </row>
    <row r="387" spans="1:10">
      <c r="A387" s="61" t="s">
        <v>3219</v>
      </c>
      <c r="B387" s="58" t="s">
        <v>3220</v>
      </c>
      <c r="C387" s="70" t="s">
        <v>1797</v>
      </c>
      <c r="D387" s="70" t="s">
        <v>138</v>
      </c>
      <c r="E387" s="77">
        <v>45279</v>
      </c>
      <c r="F387" s="67">
        <v>13275219.318337001</v>
      </c>
      <c r="G387" s="69">
        <v>-0.93020800000000003</v>
      </c>
      <c r="H387" s="67">
        <v>-123.48713478500002</v>
      </c>
      <c r="I387" s="68">
        <f t="shared" si="5"/>
        <v>-1.9835650487918065E-4</v>
      </c>
      <c r="J387" s="68">
        <f>H387/'סכום נכסי הקרן'!$C$41</f>
        <v>-1.9705934626728445E-6</v>
      </c>
    </row>
    <row r="388" spans="1:10">
      <c r="A388" s="61" t="s">
        <v>3221</v>
      </c>
      <c r="B388" s="58" t="s">
        <v>3222</v>
      </c>
      <c r="C388" s="70" t="s">
        <v>1797</v>
      </c>
      <c r="D388" s="70" t="s">
        <v>138</v>
      </c>
      <c r="E388" s="77">
        <v>45279</v>
      </c>
      <c r="F388" s="67">
        <v>13286117.021977998</v>
      </c>
      <c r="G388" s="69">
        <v>-0.84742200000000001</v>
      </c>
      <c r="H388" s="67">
        <v>-112.58943114399999</v>
      </c>
      <c r="I388" s="68">
        <f t="shared" si="5"/>
        <v>-1.808516011562022E-4</v>
      </c>
      <c r="J388" s="68">
        <f>H388/'סכום נכסי הקרן'!$C$41</f>
        <v>-1.7966891641360767E-6</v>
      </c>
    </row>
    <row r="389" spans="1:10">
      <c r="A389" s="61" t="s">
        <v>3223</v>
      </c>
      <c r="B389" s="58" t="s">
        <v>3224</v>
      </c>
      <c r="C389" s="70" t="s">
        <v>1797</v>
      </c>
      <c r="D389" s="70" t="s">
        <v>138</v>
      </c>
      <c r="E389" s="77">
        <v>45280</v>
      </c>
      <c r="F389" s="67">
        <v>47861166.600000001</v>
      </c>
      <c r="G389" s="69">
        <v>-0.90759599999999996</v>
      </c>
      <c r="H389" s="67">
        <v>-434.3861</v>
      </c>
      <c r="I389" s="68">
        <f t="shared" si="5"/>
        <v>-6.9775129785070139E-4</v>
      </c>
      <c r="J389" s="68">
        <f>H389/'סכום נכסי הקרן'!$C$41</f>
        <v>-6.9318833125920948E-6</v>
      </c>
    </row>
    <row r="390" spans="1:10">
      <c r="A390" s="61" t="s">
        <v>3225</v>
      </c>
      <c r="B390" s="58" t="s">
        <v>3226</v>
      </c>
      <c r="C390" s="70" t="s">
        <v>1797</v>
      </c>
      <c r="D390" s="70" t="s">
        <v>138</v>
      </c>
      <c r="E390" s="77">
        <v>45288</v>
      </c>
      <c r="F390" s="67">
        <v>8964370.2911259998</v>
      </c>
      <c r="G390" s="69">
        <v>0.37514199999999998</v>
      </c>
      <c r="H390" s="67">
        <v>33.629118937999998</v>
      </c>
      <c r="I390" s="68">
        <f t="shared" si="5"/>
        <v>5.4018214175281158E-5</v>
      </c>
      <c r="J390" s="68">
        <f>H390/'סכום נכסי הקרן'!$C$41</f>
        <v>5.3664960362105739E-7</v>
      </c>
    </row>
    <row r="391" spans="1:10">
      <c r="A391" s="61" t="s">
        <v>3227</v>
      </c>
      <c r="B391" s="58" t="s">
        <v>3228</v>
      </c>
      <c r="C391" s="70" t="s">
        <v>1797</v>
      </c>
      <c r="D391" s="70" t="s">
        <v>138</v>
      </c>
      <c r="E391" s="77">
        <v>45288</v>
      </c>
      <c r="F391" s="67">
        <v>8972442.6641930006</v>
      </c>
      <c r="G391" s="69">
        <v>0.46477299999999999</v>
      </c>
      <c r="H391" s="67">
        <v>41.701492004999999</v>
      </c>
      <c r="I391" s="68">
        <f t="shared" si="5"/>
        <v>6.6984809524981101E-5</v>
      </c>
      <c r="J391" s="68">
        <f>H391/'סכום נכסי הקרן'!$C$41</f>
        <v>6.6546760253067983E-7</v>
      </c>
    </row>
    <row r="392" spans="1:10">
      <c r="A392" s="61" t="s">
        <v>3229</v>
      </c>
      <c r="B392" s="58" t="s">
        <v>3230</v>
      </c>
      <c r="C392" s="70" t="s">
        <v>1797</v>
      </c>
      <c r="D392" s="70" t="s">
        <v>139</v>
      </c>
      <c r="E392" s="77">
        <v>45280</v>
      </c>
      <c r="F392" s="67">
        <v>14843012.206234001</v>
      </c>
      <c r="G392" s="69">
        <v>-0.50404000000000004</v>
      </c>
      <c r="H392" s="67">
        <v>-74.814729105000012</v>
      </c>
      <c r="I392" s="68">
        <f t="shared" si="5"/>
        <v>-1.2017436637904022E-4</v>
      </c>
      <c r="J392" s="68">
        <f>H392/'סכום נכסי הקרן'!$C$41</f>
        <v>-1.1938848232460654E-6</v>
      </c>
    </row>
    <row r="393" spans="1:10">
      <c r="A393" s="61" t="s">
        <v>3231</v>
      </c>
      <c r="B393" s="58" t="s">
        <v>3232</v>
      </c>
      <c r="C393" s="70" t="s">
        <v>1797</v>
      </c>
      <c r="D393" s="70" t="s">
        <v>139</v>
      </c>
      <c r="E393" s="77">
        <v>45281</v>
      </c>
      <c r="F393" s="67">
        <v>15368789.273315001</v>
      </c>
      <c r="G393" s="69">
        <v>-0.41282000000000002</v>
      </c>
      <c r="H393" s="67">
        <v>-63.445487149999998</v>
      </c>
      <c r="I393" s="68">
        <f t="shared" si="5"/>
        <v>-1.0191203402153636E-4</v>
      </c>
      <c r="J393" s="68">
        <f>H393/'סכום נכסי הקרן'!$C$41</f>
        <v>-1.0124557706481887E-6</v>
      </c>
    </row>
    <row r="394" spans="1:10">
      <c r="A394" s="61" t="s">
        <v>3233</v>
      </c>
      <c r="B394" s="58" t="s">
        <v>3234</v>
      </c>
      <c r="C394" s="70" t="s">
        <v>1797</v>
      </c>
      <c r="D394" s="70" t="s">
        <v>136</v>
      </c>
      <c r="E394" s="77">
        <v>45251</v>
      </c>
      <c r="F394" s="67">
        <v>12142226.684596</v>
      </c>
      <c r="G394" s="69">
        <v>-3.6627640000000001</v>
      </c>
      <c r="H394" s="67">
        <v>-444.74106888699993</v>
      </c>
      <c r="I394" s="68">
        <f t="shared" ref="I394:I432" si="6">IFERROR(H394/$H$9,0)</f>
        <v>-7.1438441060478767E-4</v>
      </c>
      <c r="J394" s="68">
        <f>H394/'סכום נכסי הקרן'!$C$41</f>
        <v>-7.0971267124849667E-6</v>
      </c>
    </row>
    <row r="395" spans="1:10">
      <c r="A395" s="61" t="s">
        <v>3235</v>
      </c>
      <c r="B395" s="58" t="s">
        <v>3236</v>
      </c>
      <c r="C395" s="70" t="s">
        <v>1797</v>
      </c>
      <c r="D395" s="70" t="s">
        <v>136</v>
      </c>
      <c r="E395" s="77">
        <v>45251</v>
      </c>
      <c r="F395" s="67">
        <v>12127301.794884</v>
      </c>
      <c r="G395" s="69">
        <v>-3.7899940000000001</v>
      </c>
      <c r="H395" s="67">
        <v>-459.624065497</v>
      </c>
      <c r="I395" s="68">
        <f t="shared" si="6"/>
        <v>-7.3829086203252713E-4</v>
      </c>
      <c r="J395" s="68">
        <f>H395/'סכום נכסי הקרן'!$C$41</f>
        <v>-7.3346278568407008E-6</v>
      </c>
    </row>
    <row r="396" spans="1:10">
      <c r="A396" s="61" t="s">
        <v>3237</v>
      </c>
      <c r="B396" s="58" t="s">
        <v>3238</v>
      </c>
      <c r="C396" s="70" t="s">
        <v>1797</v>
      </c>
      <c r="D396" s="70" t="s">
        <v>136</v>
      </c>
      <c r="E396" s="77">
        <v>45251</v>
      </c>
      <c r="F396" s="67">
        <v>24792300.573971</v>
      </c>
      <c r="G396" s="69">
        <v>-3.8465410000000002</v>
      </c>
      <c r="H396" s="67">
        <v>-953.64612176699995</v>
      </c>
      <c r="I396" s="68">
        <f t="shared" si="6"/>
        <v>-1.5318349715914303E-3</v>
      </c>
      <c r="J396" s="68">
        <f>H396/'סכום נכסי הקרן'!$C$41</f>
        <v>-1.5218174885418378E-5</v>
      </c>
    </row>
    <row r="397" spans="1:10">
      <c r="A397" s="61" t="s">
        <v>3239</v>
      </c>
      <c r="B397" s="58" t="s">
        <v>3240</v>
      </c>
      <c r="C397" s="70" t="s">
        <v>1797</v>
      </c>
      <c r="D397" s="70" t="s">
        <v>136</v>
      </c>
      <c r="E397" s="77">
        <v>45250</v>
      </c>
      <c r="F397" s="67">
        <v>8230396.6805830002</v>
      </c>
      <c r="G397" s="69">
        <v>-4.2706439999999999</v>
      </c>
      <c r="H397" s="67">
        <v>-351.49094483900001</v>
      </c>
      <c r="I397" s="68">
        <f t="shared" si="6"/>
        <v>-5.6459740066310026E-4</v>
      </c>
      <c r="J397" s="68">
        <f>H397/'סכום נכסי הקרן'!$C$41</f>
        <v>-5.6090519817662044E-6</v>
      </c>
    </row>
    <row r="398" spans="1:10">
      <c r="A398" s="61" t="s">
        <v>3241</v>
      </c>
      <c r="B398" s="58" t="s">
        <v>3242</v>
      </c>
      <c r="C398" s="70" t="s">
        <v>1797</v>
      </c>
      <c r="D398" s="70" t="s">
        <v>136</v>
      </c>
      <c r="E398" s="77">
        <v>45250</v>
      </c>
      <c r="F398" s="67">
        <v>24686156.172665998</v>
      </c>
      <c r="G398" s="69">
        <v>-4.291849</v>
      </c>
      <c r="H398" s="67">
        <v>-1059.4925864039999</v>
      </c>
      <c r="I398" s="68">
        <f t="shared" si="6"/>
        <v>-1.7018553936845292E-3</v>
      </c>
      <c r="J398" s="68">
        <f>H398/'סכום נכסי הקרן'!$C$41</f>
        <v>-1.6907260567290078E-5</v>
      </c>
    </row>
    <row r="399" spans="1:10">
      <c r="A399" s="61" t="s">
        <v>3243</v>
      </c>
      <c r="B399" s="58" t="s">
        <v>3244</v>
      </c>
      <c r="C399" s="70" t="s">
        <v>1797</v>
      </c>
      <c r="D399" s="70" t="s">
        <v>136</v>
      </c>
      <c r="E399" s="77">
        <v>45253</v>
      </c>
      <c r="F399" s="67">
        <v>16361812.851549001</v>
      </c>
      <c r="G399" s="69">
        <v>-4.8997299999999999</v>
      </c>
      <c r="H399" s="67">
        <v>-801.68457122600012</v>
      </c>
      <c r="I399" s="68">
        <f t="shared" si="6"/>
        <v>-1.287740215535959E-3</v>
      </c>
      <c r="J399" s="68">
        <f>H399/'סכום נכסי הקרן'!$C$41</f>
        <v>-1.2793189978325869E-5</v>
      </c>
    </row>
    <row r="400" spans="1:10">
      <c r="A400" s="61" t="s">
        <v>3245</v>
      </c>
      <c r="B400" s="58" t="s">
        <v>3246</v>
      </c>
      <c r="C400" s="70" t="s">
        <v>1797</v>
      </c>
      <c r="D400" s="70" t="s">
        <v>136</v>
      </c>
      <c r="E400" s="77">
        <v>45252</v>
      </c>
      <c r="F400" s="67">
        <v>16339182.406571999</v>
      </c>
      <c r="G400" s="69">
        <v>-5.0446309999999999</v>
      </c>
      <c r="H400" s="67">
        <v>-824.25149439500001</v>
      </c>
      <c r="I400" s="68">
        <f t="shared" si="6"/>
        <v>-1.3239893034549019E-3</v>
      </c>
      <c r="J400" s="68">
        <f>H400/'סכום נכסי הקרן'!$C$41</f>
        <v>-1.315331033699236E-5</v>
      </c>
    </row>
    <row r="401" spans="1:10">
      <c r="A401" s="137" t="s">
        <v>3885</v>
      </c>
      <c r="B401" s="135" t="s">
        <v>3885</v>
      </c>
      <c r="C401" s="135" t="s">
        <v>3885</v>
      </c>
      <c r="D401" s="135" t="s">
        <v>3885</v>
      </c>
      <c r="E401" s="135" t="s">
        <v>3885</v>
      </c>
      <c r="F401" s="135" t="s">
        <v>3885</v>
      </c>
      <c r="G401" s="135" t="s">
        <v>3885</v>
      </c>
      <c r="H401" s="135" t="s">
        <v>3885</v>
      </c>
      <c r="I401" s="135" t="s">
        <v>3885</v>
      </c>
      <c r="J401" s="135" t="s">
        <v>3885</v>
      </c>
    </row>
    <row r="402" spans="1:10">
      <c r="A402" s="74" t="s">
        <v>186</v>
      </c>
      <c r="B402" s="134" t="s">
        <v>3885</v>
      </c>
      <c r="C402" s="134" t="s">
        <v>3885</v>
      </c>
      <c r="D402" s="134" t="s">
        <v>3885</v>
      </c>
      <c r="E402" s="134" t="s">
        <v>3885</v>
      </c>
      <c r="F402" s="134" t="s">
        <v>3885</v>
      </c>
      <c r="G402" s="134" t="s">
        <v>3885</v>
      </c>
      <c r="H402" s="64">
        <v>341.20032720600062</v>
      </c>
      <c r="I402" s="65">
        <f t="shared" si="6"/>
        <v>5.4806765486987475E-4</v>
      </c>
      <c r="J402" s="65">
        <f>H402/'סכום נכסי הקרן'!$C$41</f>
        <v>5.4448354917669748E-6</v>
      </c>
    </row>
    <row r="403" spans="1:10">
      <c r="A403" s="61" t="s">
        <v>3247</v>
      </c>
      <c r="B403" s="58" t="s">
        <v>3248</v>
      </c>
      <c r="C403" s="70" t="s">
        <v>1797</v>
      </c>
      <c r="D403" s="70" t="s">
        <v>137</v>
      </c>
      <c r="E403" s="77">
        <v>44889</v>
      </c>
      <c r="F403" s="67">
        <v>30000000</v>
      </c>
      <c r="G403" s="69">
        <v>-3.7807729999999999</v>
      </c>
      <c r="H403" s="67">
        <v>-1134.2319</v>
      </c>
      <c r="I403" s="68">
        <f t="shared" si="6"/>
        <v>-1.8219086206687251E-3</v>
      </c>
      <c r="J403" s="68">
        <f>H403/'סכום נכסי הקרן'!$C$41</f>
        <v>-1.8099941918536587E-5</v>
      </c>
    </row>
    <row r="404" spans="1:10">
      <c r="A404" s="61" t="s">
        <v>3249</v>
      </c>
      <c r="B404" s="58" t="s">
        <v>3250</v>
      </c>
      <c r="C404" s="70" t="s">
        <v>1797</v>
      </c>
      <c r="D404" s="70" t="s">
        <v>137</v>
      </c>
      <c r="E404" s="77">
        <v>44888</v>
      </c>
      <c r="F404" s="67">
        <v>20000000</v>
      </c>
      <c r="G404" s="69">
        <v>-3.4702099999999998</v>
      </c>
      <c r="H404" s="67">
        <v>-694.04200000000003</v>
      </c>
      <c r="I404" s="68">
        <f t="shared" si="6"/>
        <v>-1.114834720224465E-3</v>
      </c>
      <c r="J404" s="68">
        <f>H404/'סכום נכסי הקרן'!$C$41</f>
        <v>-1.1075442234542135E-5</v>
      </c>
    </row>
    <row r="405" spans="1:10">
      <c r="A405" s="61" t="s">
        <v>3251</v>
      </c>
      <c r="B405" s="58" t="s">
        <v>3252</v>
      </c>
      <c r="C405" s="70" t="s">
        <v>1797</v>
      </c>
      <c r="D405" s="70" t="s">
        <v>137</v>
      </c>
      <c r="E405" s="77">
        <v>44888</v>
      </c>
      <c r="F405" s="67">
        <v>30000000</v>
      </c>
      <c r="G405" s="69">
        <v>-3.3176990000000002</v>
      </c>
      <c r="H405" s="67">
        <v>-995.30969999999991</v>
      </c>
      <c r="I405" s="68">
        <f t="shared" si="6"/>
        <v>-1.5987588804945467E-3</v>
      </c>
      <c r="J405" s="68">
        <f>H405/'סכום נכסי הקרן'!$C$41</f>
        <v>-1.588303746434576E-5</v>
      </c>
    </row>
    <row r="406" spans="1:10">
      <c r="A406" s="61" t="s">
        <v>3253</v>
      </c>
      <c r="B406" s="58" t="s">
        <v>3254</v>
      </c>
      <c r="C406" s="70" t="s">
        <v>1797</v>
      </c>
      <c r="D406" s="70" t="s">
        <v>137</v>
      </c>
      <c r="E406" s="77">
        <v>44887</v>
      </c>
      <c r="F406" s="67">
        <v>30000000</v>
      </c>
      <c r="G406" s="69">
        <v>-3.098122</v>
      </c>
      <c r="H406" s="67">
        <v>-929.4366</v>
      </c>
      <c r="I406" s="68">
        <f t="shared" si="6"/>
        <v>-1.4929473892464403E-3</v>
      </c>
      <c r="J406" s="68">
        <f>H406/'סכום נכסי הקרן'!$C$41</f>
        <v>-1.4831842127665535E-5</v>
      </c>
    </row>
    <row r="407" spans="1:10">
      <c r="A407" s="61" t="s">
        <v>3255</v>
      </c>
      <c r="B407" s="58" t="s">
        <v>3256</v>
      </c>
      <c r="C407" s="70" t="s">
        <v>1797</v>
      </c>
      <c r="D407" s="70" t="s">
        <v>137</v>
      </c>
      <c r="E407" s="77">
        <v>44894</v>
      </c>
      <c r="F407" s="67">
        <v>45000000</v>
      </c>
      <c r="G407" s="69">
        <v>-3.2482510000000002</v>
      </c>
      <c r="H407" s="67">
        <v>-1461.7129499999999</v>
      </c>
      <c r="I407" s="68">
        <f t="shared" si="6"/>
        <v>-2.3479390982991334E-3</v>
      </c>
      <c r="J407" s="68">
        <f>H407/'סכום נכסי הקרן'!$C$41</f>
        <v>-2.3325846766056193E-5</v>
      </c>
    </row>
    <row r="408" spans="1:10">
      <c r="A408" s="61" t="s">
        <v>3257</v>
      </c>
      <c r="B408" s="58" t="s">
        <v>3258</v>
      </c>
      <c r="C408" s="70" t="s">
        <v>1797</v>
      </c>
      <c r="D408" s="70" t="s">
        <v>137</v>
      </c>
      <c r="E408" s="77">
        <v>44894</v>
      </c>
      <c r="F408" s="67">
        <v>30000000</v>
      </c>
      <c r="G408" s="69">
        <v>-3.2101199999999999</v>
      </c>
      <c r="H408" s="67">
        <v>-963.03599999999994</v>
      </c>
      <c r="I408" s="68">
        <f t="shared" si="6"/>
        <v>-1.5469178661033306E-3</v>
      </c>
      <c r="J408" s="68">
        <f>H408/'סכום נכסי הקרן'!$C$41</f>
        <v>-1.5368017479899658E-5</v>
      </c>
    </row>
    <row r="409" spans="1:10">
      <c r="A409" s="61" t="s">
        <v>3259</v>
      </c>
      <c r="B409" s="58" t="s">
        <v>3260</v>
      </c>
      <c r="C409" s="70" t="s">
        <v>1797</v>
      </c>
      <c r="D409" s="70" t="s">
        <v>137</v>
      </c>
      <c r="E409" s="77">
        <v>44894</v>
      </c>
      <c r="F409" s="67">
        <v>45000000</v>
      </c>
      <c r="G409" s="69">
        <v>-3.2101199999999999</v>
      </c>
      <c r="H409" s="67">
        <v>-1444.5540000000001</v>
      </c>
      <c r="I409" s="68">
        <f t="shared" si="6"/>
        <v>-2.3203767991549964E-3</v>
      </c>
      <c r="J409" s="68">
        <f>H409/'סכום נכסי הקרן'!$C$41</f>
        <v>-2.3052026219849489E-5</v>
      </c>
    </row>
    <row r="410" spans="1:10">
      <c r="A410" s="61" t="s">
        <v>3261</v>
      </c>
      <c r="B410" s="58" t="s">
        <v>3262</v>
      </c>
      <c r="C410" s="70" t="s">
        <v>1797</v>
      </c>
      <c r="D410" s="70" t="s">
        <v>137</v>
      </c>
      <c r="E410" s="77">
        <v>44895</v>
      </c>
      <c r="F410" s="67">
        <v>30000000</v>
      </c>
      <c r="G410" s="69">
        <v>-2.9355530000000001</v>
      </c>
      <c r="H410" s="67">
        <v>-880.66590000000008</v>
      </c>
      <c r="I410" s="68">
        <f t="shared" si="6"/>
        <v>-1.4146073612803357E-3</v>
      </c>
      <c r="J410" s="68">
        <f>H410/'סכום נכסי הקרן'!$C$41</f>
        <v>-1.4053564918810475E-5</v>
      </c>
    </row>
    <row r="411" spans="1:10">
      <c r="A411" s="61" t="s">
        <v>3263</v>
      </c>
      <c r="B411" s="58" t="s">
        <v>3264</v>
      </c>
      <c r="C411" s="70" t="s">
        <v>1797</v>
      </c>
      <c r="D411" s="70" t="s">
        <v>137</v>
      </c>
      <c r="E411" s="77">
        <v>45036</v>
      </c>
      <c r="F411" s="67">
        <v>85000000</v>
      </c>
      <c r="G411" s="69">
        <v>2.6846760000000001</v>
      </c>
      <c r="H411" s="67">
        <v>2281.9746</v>
      </c>
      <c r="I411" s="68">
        <f t="shared" si="6"/>
        <v>3.6655195431261156E-3</v>
      </c>
      <c r="J411" s="68">
        <f>H411/'סכום נכסי הקרן'!$C$41</f>
        <v>3.641548762609812E-5</v>
      </c>
    </row>
    <row r="412" spans="1:10">
      <c r="A412" s="61" t="s">
        <v>3265</v>
      </c>
      <c r="B412" s="58" t="s">
        <v>3266</v>
      </c>
      <c r="C412" s="70" t="s">
        <v>1797</v>
      </c>
      <c r="D412" s="70" t="s">
        <v>137</v>
      </c>
      <c r="E412" s="77">
        <v>45036</v>
      </c>
      <c r="F412" s="67">
        <v>25000000</v>
      </c>
      <c r="G412" s="69">
        <v>2.81229</v>
      </c>
      <c r="H412" s="67">
        <v>703.07249999999999</v>
      </c>
      <c r="I412" s="68">
        <f t="shared" si="6"/>
        <v>1.1293403480409185E-3</v>
      </c>
      <c r="J412" s="68">
        <f>H412/'סכום נכסי הקרן'!$C$41</f>
        <v>1.1219549912606332E-5</v>
      </c>
    </row>
    <row r="413" spans="1:10">
      <c r="A413" s="61" t="s">
        <v>3267</v>
      </c>
      <c r="B413" s="58" t="s">
        <v>3268</v>
      </c>
      <c r="C413" s="70" t="s">
        <v>1797</v>
      </c>
      <c r="D413" s="70" t="s">
        <v>137</v>
      </c>
      <c r="E413" s="77">
        <v>45036</v>
      </c>
      <c r="F413" s="67">
        <v>40000000</v>
      </c>
      <c r="G413" s="69">
        <v>2.81229</v>
      </c>
      <c r="H413" s="67">
        <v>1124.9159999999999</v>
      </c>
      <c r="I413" s="68">
        <f t="shared" si="6"/>
        <v>1.8069445568654695E-3</v>
      </c>
      <c r="J413" s="68">
        <f>H413/'סכום נכסי הקרן'!$C$41</f>
        <v>1.7951279860170131E-5</v>
      </c>
    </row>
    <row r="414" spans="1:10">
      <c r="A414" s="61" t="s">
        <v>3269</v>
      </c>
      <c r="B414" s="58" t="s">
        <v>3270</v>
      </c>
      <c r="C414" s="70" t="s">
        <v>1797</v>
      </c>
      <c r="D414" s="70" t="s">
        <v>137</v>
      </c>
      <c r="E414" s="77">
        <v>45034</v>
      </c>
      <c r="F414" s="67">
        <v>25000000</v>
      </c>
      <c r="G414" s="69">
        <v>3.0178970000000001</v>
      </c>
      <c r="H414" s="67">
        <v>754.47424999999998</v>
      </c>
      <c r="I414" s="68">
        <f t="shared" si="6"/>
        <v>1.211906612878346E-3</v>
      </c>
      <c r="J414" s="68">
        <f>H414/'סכום נכסי הקרן'!$C$41</f>
        <v>1.2039813114083154E-5</v>
      </c>
    </row>
    <row r="415" spans="1:10">
      <c r="A415" s="61" t="s">
        <v>3271</v>
      </c>
      <c r="B415" s="58" t="s">
        <v>3272</v>
      </c>
      <c r="C415" s="70" t="s">
        <v>1797</v>
      </c>
      <c r="D415" s="70" t="s">
        <v>137</v>
      </c>
      <c r="E415" s="77">
        <v>45034</v>
      </c>
      <c r="F415" s="67">
        <v>115000000</v>
      </c>
      <c r="G415" s="69">
        <v>3.2732260000000002</v>
      </c>
      <c r="H415" s="67">
        <v>3764.2098999999998</v>
      </c>
      <c r="I415" s="68">
        <f t="shared" si="6"/>
        <v>6.0464235460284269E-3</v>
      </c>
      <c r="J415" s="68">
        <f>H415/'סכום נכסי הקרן'!$C$41</f>
        <v>6.0068827687865601E-5</v>
      </c>
    </row>
    <row r="416" spans="1:10">
      <c r="A416" s="61" t="s">
        <v>3273</v>
      </c>
      <c r="B416" s="58" t="s">
        <v>3274</v>
      </c>
      <c r="C416" s="70" t="s">
        <v>1797</v>
      </c>
      <c r="D416" s="70" t="s">
        <v>137</v>
      </c>
      <c r="E416" s="77">
        <v>45280</v>
      </c>
      <c r="F416" s="67">
        <v>6603348</v>
      </c>
      <c r="G416" s="69">
        <v>0.80555399999999999</v>
      </c>
      <c r="H416" s="67">
        <v>53.193533947999995</v>
      </c>
      <c r="I416" s="68">
        <f t="shared" si="6"/>
        <v>8.5444394628378617E-5</v>
      </c>
      <c r="J416" s="68">
        <f>H416/'סכום נכסי הקרן'!$C$41</f>
        <v>8.4885628318204068E-7</v>
      </c>
    </row>
    <row r="417" spans="1:10">
      <c r="A417" s="61" t="s">
        <v>3275</v>
      </c>
      <c r="B417" s="58" t="s">
        <v>3276</v>
      </c>
      <c r="C417" s="70" t="s">
        <v>1797</v>
      </c>
      <c r="D417" s="70" t="s">
        <v>137</v>
      </c>
      <c r="E417" s="77">
        <v>45280</v>
      </c>
      <c r="F417" s="67">
        <v>13206696</v>
      </c>
      <c r="G417" s="69">
        <v>0.78289699999999995</v>
      </c>
      <c r="H417" s="67">
        <v>103.39482678299998</v>
      </c>
      <c r="I417" s="68">
        <f t="shared" si="6"/>
        <v>1.6608237367375867E-4</v>
      </c>
      <c r="J417" s="68">
        <f>H417/'סכום נכסי הקרן'!$C$41</f>
        <v>1.6499627275951688E-6</v>
      </c>
    </row>
    <row r="418" spans="1:10">
      <c r="A418" s="61" t="s">
        <v>3277</v>
      </c>
      <c r="B418" s="58" t="s">
        <v>3278</v>
      </c>
      <c r="C418" s="70" t="s">
        <v>1797</v>
      </c>
      <c r="D418" s="70" t="s">
        <v>137</v>
      </c>
      <c r="E418" s="77">
        <v>45279</v>
      </c>
      <c r="F418" s="67">
        <v>13206696</v>
      </c>
      <c r="G418" s="69">
        <v>0.44639299999999998</v>
      </c>
      <c r="H418" s="67">
        <v>58.953766474999995</v>
      </c>
      <c r="I418" s="68">
        <f t="shared" si="6"/>
        <v>9.4697015100433495E-5</v>
      </c>
      <c r="J418" s="68">
        <f>H418/'סכום נכסי הקרן'!$C$41</f>
        <v>9.4077740987223986E-7</v>
      </c>
    </row>
    <row r="419" spans="1:10">
      <c r="A419" s="137" t="s">
        <v>3885</v>
      </c>
      <c r="B419" s="135" t="s">
        <v>3885</v>
      </c>
      <c r="C419" s="135" t="s">
        <v>3885</v>
      </c>
      <c r="D419" s="135" t="s">
        <v>3885</v>
      </c>
      <c r="E419" s="135" t="s">
        <v>3885</v>
      </c>
      <c r="F419" s="135" t="s">
        <v>3885</v>
      </c>
      <c r="G419" s="135" t="s">
        <v>3885</v>
      </c>
      <c r="H419" s="135" t="s">
        <v>3885</v>
      </c>
      <c r="I419" s="135" t="s">
        <v>3885</v>
      </c>
      <c r="J419" s="135" t="s">
        <v>3885</v>
      </c>
    </row>
    <row r="420" spans="1:10">
      <c r="A420" s="55" t="s">
        <v>198</v>
      </c>
      <c r="B420" s="134" t="s">
        <v>3885</v>
      </c>
      <c r="C420" s="134" t="s">
        <v>3885</v>
      </c>
      <c r="D420" s="134" t="s">
        <v>3885</v>
      </c>
      <c r="E420" s="134" t="s">
        <v>3885</v>
      </c>
      <c r="F420" s="134" t="s">
        <v>3885</v>
      </c>
      <c r="G420" s="134" t="s">
        <v>3885</v>
      </c>
      <c r="H420" s="64">
        <v>150477.53814443998</v>
      </c>
      <c r="I420" s="65">
        <f t="shared" si="6"/>
        <v>0.24171099751502503</v>
      </c>
      <c r="J420" s="65">
        <f>H420/'סכום נכסי הקרן'!$C$41</f>
        <v>2.4013032083286825E-3</v>
      </c>
    </row>
    <row r="421" spans="1:10">
      <c r="A421" s="74" t="s">
        <v>185</v>
      </c>
      <c r="B421" s="134" t="s">
        <v>3885</v>
      </c>
      <c r="C421" s="134" t="s">
        <v>3885</v>
      </c>
      <c r="D421" s="134" t="s">
        <v>3885</v>
      </c>
      <c r="E421" s="134" t="s">
        <v>3885</v>
      </c>
      <c r="F421" s="134" t="s">
        <v>3885</v>
      </c>
      <c r="G421" s="134" t="s">
        <v>3885</v>
      </c>
      <c r="H421" s="64">
        <v>145187.45428367599</v>
      </c>
      <c r="I421" s="65">
        <f t="shared" si="6"/>
        <v>0.23321357349619221</v>
      </c>
      <c r="J421" s="65">
        <f>H421/'סכום נכסי הקרן'!$C$41</f>
        <v>2.316884659860758E-3</v>
      </c>
    </row>
    <row r="422" spans="1:10">
      <c r="A422" s="61" t="s">
        <v>3279</v>
      </c>
      <c r="B422" s="58" t="s">
        <v>3280</v>
      </c>
      <c r="C422" s="70" t="s">
        <v>1797</v>
      </c>
      <c r="D422" s="70" t="s">
        <v>136</v>
      </c>
      <c r="E422" s="77">
        <v>44972</v>
      </c>
      <c r="F422" s="67">
        <v>402347320.81896698</v>
      </c>
      <c r="G422" s="69">
        <v>6.601216</v>
      </c>
      <c r="H422" s="67">
        <v>26559.814803709</v>
      </c>
      <c r="I422" s="68">
        <f t="shared" si="6"/>
        <v>4.2662841306299222E-2</v>
      </c>
      <c r="J422" s="68">
        <f>H422/'סכום נכסי הקרן'!$C$41</f>
        <v>4.2383846311695261E-4</v>
      </c>
    </row>
    <row r="423" spans="1:10">
      <c r="A423" s="61" t="s">
        <v>3281</v>
      </c>
      <c r="B423" s="58" t="s">
        <v>3282</v>
      </c>
      <c r="C423" s="70" t="s">
        <v>1797</v>
      </c>
      <c r="D423" s="70" t="s">
        <v>145</v>
      </c>
      <c r="E423" s="77">
        <v>44972</v>
      </c>
      <c r="F423" s="67">
        <v>200424870.78944999</v>
      </c>
      <c r="G423" s="69">
        <v>21.096354000000002</v>
      </c>
      <c r="H423" s="67">
        <v>42282.340301131</v>
      </c>
      <c r="I423" s="68">
        <f t="shared" si="6"/>
        <v>6.7917822005076067E-2</v>
      </c>
      <c r="J423" s="68">
        <f>H423/'סכום נכסי הקרן'!$C$41</f>
        <v>6.747367126865942E-4</v>
      </c>
    </row>
    <row r="424" spans="1:10">
      <c r="A424" s="61" t="s">
        <v>3283</v>
      </c>
      <c r="B424" s="58" t="s">
        <v>3284</v>
      </c>
      <c r="C424" s="70" t="s">
        <v>1797</v>
      </c>
      <c r="D424" s="70" t="s">
        <v>136</v>
      </c>
      <c r="E424" s="77">
        <v>45068</v>
      </c>
      <c r="F424" s="67">
        <v>40493915.046329997</v>
      </c>
      <c r="G424" s="69">
        <v>14.887363000000001</v>
      </c>
      <c r="H424" s="67">
        <v>6028.476062615</v>
      </c>
      <c r="I424" s="68">
        <f t="shared" si="6"/>
        <v>9.6834981523384427E-3</v>
      </c>
      <c r="J424" s="68">
        <f>H424/'סכום נכסי הקרן'!$C$41</f>
        <v>9.6201726111405997E-5</v>
      </c>
    </row>
    <row r="425" spans="1:10">
      <c r="A425" s="61" t="s">
        <v>3279</v>
      </c>
      <c r="B425" s="58" t="s">
        <v>3285</v>
      </c>
      <c r="C425" s="70" t="s">
        <v>1797</v>
      </c>
      <c r="D425" s="70" t="s">
        <v>136</v>
      </c>
      <c r="E425" s="77">
        <v>45069</v>
      </c>
      <c r="F425" s="67">
        <v>319352862.25458902</v>
      </c>
      <c r="G425" s="69">
        <v>12.757655</v>
      </c>
      <c r="H425" s="67">
        <v>40741.935450492005</v>
      </c>
      <c r="I425" s="68">
        <f t="shared" si="6"/>
        <v>6.544348066738391E-2</v>
      </c>
      <c r="J425" s="68">
        <f>H425/'סכום נכסי הקרן'!$C$41</f>
        <v>6.5015510964086976E-4</v>
      </c>
    </row>
    <row r="426" spans="1:10">
      <c r="A426" s="61" t="s">
        <v>3281</v>
      </c>
      <c r="B426" s="58" t="s">
        <v>3286</v>
      </c>
      <c r="C426" s="70" t="s">
        <v>1797</v>
      </c>
      <c r="D426" s="70" t="s">
        <v>145</v>
      </c>
      <c r="E426" s="77">
        <v>45082</v>
      </c>
      <c r="F426" s="67">
        <v>104591922.576013</v>
      </c>
      <c r="G426" s="69">
        <v>7.888477</v>
      </c>
      <c r="H426" s="67">
        <v>8250.7100451269998</v>
      </c>
      <c r="I426" s="68">
        <f t="shared" si="6"/>
        <v>1.3253056767187493E-2</v>
      </c>
      <c r="J426" s="68">
        <f>H426/'סכום נכסי הקרן'!$C$41</f>
        <v>1.3166387984986586E-4</v>
      </c>
    </row>
    <row r="427" spans="1:10">
      <c r="A427" s="61" t="s">
        <v>3279</v>
      </c>
      <c r="B427" s="58" t="s">
        <v>3287</v>
      </c>
      <c r="C427" s="70" t="s">
        <v>1797</v>
      </c>
      <c r="D427" s="70" t="s">
        <v>136</v>
      </c>
      <c r="E427" s="77">
        <v>45153</v>
      </c>
      <c r="F427" s="67">
        <v>428242598.11928594</v>
      </c>
      <c r="G427" s="69">
        <v>5.9078999999999997</v>
      </c>
      <c r="H427" s="67">
        <v>25300.142644213</v>
      </c>
      <c r="I427" s="68">
        <f t="shared" si="6"/>
        <v>4.0639438890442157E-2</v>
      </c>
      <c r="J427" s="68">
        <f>H427/'סכום נכסי הקרן'!$C$41</f>
        <v>4.0373675999673961E-4</v>
      </c>
    </row>
    <row r="428" spans="1:10">
      <c r="A428" s="61" t="s">
        <v>3288</v>
      </c>
      <c r="B428" s="58" t="s">
        <v>3289</v>
      </c>
      <c r="C428" s="70" t="s">
        <v>1797</v>
      </c>
      <c r="D428" s="70" t="s">
        <v>136</v>
      </c>
      <c r="E428" s="77">
        <v>45126</v>
      </c>
      <c r="F428" s="67">
        <v>54569366.750030003</v>
      </c>
      <c r="G428" s="69">
        <v>-7.2860750000000003</v>
      </c>
      <c r="H428" s="67">
        <v>-3975.9650236109997</v>
      </c>
      <c r="I428" s="68">
        <f t="shared" si="6"/>
        <v>-6.3865642925350734E-3</v>
      </c>
      <c r="J428" s="68">
        <f>H428/'סכום נכסי הקרן'!$C$41</f>
        <v>-6.3447991541669779E-5</v>
      </c>
    </row>
    <row r="429" spans="1:10">
      <c r="A429" s="137" t="s">
        <v>3885</v>
      </c>
      <c r="B429" s="135" t="s">
        <v>3885</v>
      </c>
      <c r="C429" s="135" t="s">
        <v>3885</v>
      </c>
      <c r="D429" s="135" t="s">
        <v>3885</v>
      </c>
      <c r="E429" s="135" t="s">
        <v>3885</v>
      </c>
      <c r="F429" s="135" t="s">
        <v>3885</v>
      </c>
      <c r="G429" s="135" t="s">
        <v>3885</v>
      </c>
      <c r="H429" s="135" t="s">
        <v>3885</v>
      </c>
      <c r="I429" s="135" t="s">
        <v>3885</v>
      </c>
      <c r="J429" s="135" t="s">
        <v>3885</v>
      </c>
    </row>
    <row r="430" spans="1:10">
      <c r="A430" s="57" t="s">
        <v>186</v>
      </c>
      <c r="B430" s="135" t="s">
        <v>3885</v>
      </c>
      <c r="C430" s="135" t="s">
        <v>3885</v>
      </c>
      <c r="D430" s="135" t="s">
        <v>3885</v>
      </c>
      <c r="E430" s="135" t="s">
        <v>3885</v>
      </c>
      <c r="F430" s="135" t="s">
        <v>3885</v>
      </c>
      <c r="G430" s="135" t="s">
        <v>3885</v>
      </c>
      <c r="H430" s="67">
        <v>5290.0838607640007</v>
      </c>
      <c r="I430" s="68">
        <f t="shared" si="6"/>
        <v>8.4974240188328554E-3</v>
      </c>
      <c r="J430" s="68">
        <f>H430/'סכום נכסי הקרן'!$C$41</f>
        <v>8.4418548467924591E-5</v>
      </c>
    </row>
    <row r="431" spans="1:10">
      <c r="A431" s="61" t="s">
        <v>3290</v>
      </c>
      <c r="B431" s="102">
        <v>10001064</v>
      </c>
      <c r="C431" s="70" t="s">
        <v>1797</v>
      </c>
      <c r="D431" s="70" t="s">
        <v>136</v>
      </c>
      <c r="E431" s="77">
        <v>45195</v>
      </c>
      <c r="F431" s="67">
        <v>55456765.356361002</v>
      </c>
      <c r="G431" s="69">
        <v>6.3506020000000003</v>
      </c>
      <c r="H431" s="67">
        <v>3521.8386541339996</v>
      </c>
      <c r="I431" s="68">
        <f t="shared" si="6"/>
        <v>5.6571043404537247E-3</v>
      </c>
      <c r="J431" s="68">
        <f>H431/'סכום נכסי הקרן'!$C$41</f>
        <v>5.6201095284202863E-5</v>
      </c>
    </row>
    <row r="432" spans="1:10">
      <c r="A432" s="61" t="s">
        <v>3290</v>
      </c>
      <c r="B432" s="58" t="s">
        <v>3291</v>
      </c>
      <c r="C432" s="70" t="s">
        <v>1797</v>
      </c>
      <c r="D432" s="70" t="s">
        <v>136</v>
      </c>
      <c r="E432" s="77">
        <v>45252</v>
      </c>
      <c r="F432" s="67">
        <v>37105737.041467004</v>
      </c>
      <c r="G432" s="69">
        <v>4.7654230000000002</v>
      </c>
      <c r="H432" s="67">
        <v>1768.24520663</v>
      </c>
      <c r="I432" s="68">
        <f t="shared" si="6"/>
        <v>2.8403196783791289E-3</v>
      </c>
      <c r="J432" s="68">
        <f>H432/'סכום נכסי הקרן'!$C$41</f>
        <v>2.8217453183721711E-5</v>
      </c>
    </row>
    <row r="433" spans="1:10">
      <c r="A433" s="139" t="s">
        <v>3885</v>
      </c>
      <c r="B433" s="140" t="s">
        <v>3885</v>
      </c>
      <c r="C433" s="140" t="s">
        <v>3885</v>
      </c>
      <c r="D433" s="140" t="s">
        <v>3885</v>
      </c>
      <c r="E433" s="140" t="s">
        <v>3885</v>
      </c>
      <c r="F433" s="140" t="s">
        <v>3885</v>
      </c>
      <c r="G433" s="140" t="s">
        <v>3885</v>
      </c>
      <c r="H433" s="140" t="s">
        <v>3885</v>
      </c>
      <c r="I433" s="140" t="s">
        <v>3885</v>
      </c>
      <c r="J433" s="140" t="s">
        <v>3885</v>
      </c>
    </row>
    <row r="434" spans="1:10">
      <c r="A434" s="139" t="s">
        <v>3885</v>
      </c>
      <c r="B434" s="140" t="s">
        <v>3885</v>
      </c>
      <c r="C434" s="140" t="s">
        <v>3885</v>
      </c>
      <c r="D434" s="140" t="s">
        <v>3885</v>
      </c>
      <c r="E434" s="140" t="s">
        <v>3885</v>
      </c>
      <c r="F434" s="140" t="s">
        <v>3885</v>
      </c>
      <c r="G434" s="140" t="s">
        <v>3885</v>
      </c>
      <c r="H434" s="140" t="s">
        <v>3885</v>
      </c>
      <c r="I434" s="140" t="s">
        <v>3885</v>
      </c>
      <c r="J434" s="140" t="s">
        <v>3885</v>
      </c>
    </row>
    <row r="435" spans="1:10">
      <c r="A435" s="139" t="s">
        <v>3885</v>
      </c>
      <c r="B435" s="140" t="s">
        <v>3885</v>
      </c>
      <c r="C435" s="140" t="s">
        <v>3885</v>
      </c>
      <c r="D435" s="140" t="s">
        <v>3885</v>
      </c>
      <c r="E435" s="140" t="s">
        <v>3885</v>
      </c>
      <c r="F435" s="140" t="s">
        <v>3885</v>
      </c>
      <c r="G435" s="140" t="s">
        <v>3885</v>
      </c>
      <c r="H435" s="140" t="s">
        <v>3885</v>
      </c>
      <c r="I435" s="140" t="s">
        <v>3885</v>
      </c>
      <c r="J435" s="140" t="s">
        <v>3885</v>
      </c>
    </row>
    <row r="436" spans="1:10">
      <c r="A436" s="101" t="s">
        <v>217</v>
      </c>
      <c r="B436" s="140" t="s">
        <v>3885</v>
      </c>
      <c r="C436" s="140" t="s">
        <v>3885</v>
      </c>
      <c r="D436" s="140" t="s">
        <v>3885</v>
      </c>
      <c r="E436" s="140" t="s">
        <v>3885</v>
      </c>
      <c r="F436" s="140" t="s">
        <v>3885</v>
      </c>
      <c r="G436" s="140" t="s">
        <v>3885</v>
      </c>
      <c r="H436" s="140" t="s">
        <v>3885</v>
      </c>
      <c r="I436" s="140" t="s">
        <v>3885</v>
      </c>
      <c r="J436" s="140" t="s">
        <v>3885</v>
      </c>
    </row>
    <row r="437" spans="1:10">
      <c r="A437" s="101" t="s">
        <v>117</v>
      </c>
      <c r="B437" s="140" t="s">
        <v>3885</v>
      </c>
      <c r="C437" s="140" t="s">
        <v>3885</v>
      </c>
      <c r="D437" s="140" t="s">
        <v>3885</v>
      </c>
      <c r="E437" s="140" t="s">
        <v>3885</v>
      </c>
      <c r="F437" s="140" t="s">
        <v>3885</v>
      </c>
      <c r="G437" s="140" t="s">
        <v>3885</v>
      </c>
      <c r="H437" s="140" t="s">
        <v>3885</v>
      </c>
      <c r="I437" s="140" t="s">
        <v>3885</v>
      </c>
      <c r="J437" s="140" t="s">
        <v>3885</v>
      </c>
    </row>
    <row r="438" spans="1:10">
      <c r="A438" s="101" t="s">
        <v>200</v>
      </c>
      <c r="B438" s="140" t="s">
        <v>3885</v>
      </c>
      <c r="C438" s="140" t="s">
        <v>3885</v>
      </c>
      <c r="D438" s="140" t="s">
        <v>3885</v>
      </c>
      <c r="E438" s="140" t="s">
        <v>3885</v>
      </c>
      <c r="F438" s="140" t="s">
        <v>3885</v>
      </c>
      <c r="G438" s="140" t="s">
        <v>3885</v>
      </c>
      <c r="H438" s="140" t="s">
        <v>3885</v>
      </c>
      <c r="I438" s="140" t="s">
        <v>3885</v>
      </c>
      <c r="J438" s="140" t="s">
        <v>3885</v>
      </c>
    </row>
    <row r="439" spans="1:10">
      <c r="A439" s="101" t="s">
        <v>208</v>
      </c>
      <c r="B439" s="140" t="s">
        <v>3885</v>
      </c>
      <c r="C439" s="140" t="s">
        <v>3885</v>
      </c>
      <c r="D439" s="140" t="s">
        <v>3885</v>
      </c>
      <c r="E439" s="140" t="s">
        <v>3885</v>
      </c>
      <c r="F439" s="140" t="s">
        <v>3885</v>
      </c>
      <c r="G439" s="140" t="s">
        <v>3885</v>
      </c>
      <c r="H439" s="140" t="s">
        <v>3885</v>
      </c>
      <c r="I439" s="140" t="s">
        <v>3885</v>
      </c>
      <c r="J439" s="140" t="s">
        <v>3885</v>
      </c>
    </row>
    <row r="440" spans="1:10" hidden="1">
      <c r="B440" s="1"/>
      <c r="C440" s="1"/>
    </row>
    <row r="441" spans="1:10" hidden="1">
      <c r="B441" s="1"/>
      <c r="C441" s="1"/>
    </row>
    <row r="442" spans="1:10" hidden="1">
      <c r="B442" s="1"/>
      <c r="C442" s="1"/>
    </row>
    <row r="443" spans="1:10" hidden="1">
      <c r="B443" s="1"/>
      <c r="C443" s="1"/>
    </row>
    <row r="444" spans="1:10" hidden="1">
      <c r="B444" s="1"/>
      <c r="C444" s="1"/>
    </row>
    <row r="445" spans="1:10" hidden="1">
      <c r="B445" s="1"/>
      <c r="C445" s="1"/>
    </row>
    <row r="446" spans="1:10" hidden="1">
      <c r="B446" s="1"/>
      <c r="C446" s="1"/>
    </row>
    <row r="447" spans="1:10" hidden="1">
      <c r="B447" s="1"/>
      <c r="C447" s="1"/>
    </row>
    <row r="448" spans="1:10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B5:B430 B432:B1048576 A1:A1048576 C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8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150</v>
      </c>
      <c r="B1" s="36" t="s" vm="1">
        <v>225</v>
      </c>
    </row>
    <row r="2" spans="1:16">
      <c r="A2" s="36" t="s">
        <v>149</v>
      </c>
      <c r="B2" s="36" t="s">
        <v>226</v>
      </c>
    </row>
    <row r="3" spans="1:16">
      <c r="A3" s="36" t="s">
        <v>151</v>
      </c>
      <c r="B3" s="36" t="s">
        <v>227</v>
      </c>
    </row>
    <row r="4" spans="1:16">
      <c r="A4" s="36" t="s">
        <v>152</v>
      </c>
      <c r="B4" s="36">
        <v>2102</v>
      </c>
    </row>
    <row r="5" spans="1:16" ht="18.75">
      <c r="A5" s="166" t="s">
        <v>107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8"/>
    </row>
    <row r="6" spans="1:16" s="3" customFormat="1">
      <c r="A6" s="37" t="s">
        <v>121</v>
      </c>
      <c r="B6" s="38" t="s">
        <v>48</v>
      </c>
      <c r="C6" s="38" t="s">
        <v>55</v>
      </c>
      <c r="D6" s="38" t="s">
        <v>14</v>
      </c>
      <c r="E6" s="38" t="s">
        <v>71</v>
      </c>
      <c r="F6" s="38" t="s">
        <v>109</v>
      </c>
      <c r="G6" s="38" t="s">
        <v>17</v>
      </c>
      <c r="H6" s="38" t="s">
        <v>108</v>
      </c>
      <c r="I6" s="38" t="s">
        <v>16</v>
      </c>
      <c r="J6" s="38" t="s">
        <v>18</v>
      </c>
      <c r="K6" s="38" t="s">
        <v>202</v>
      </c>
      <c r="L6" s="38" t="s">
        <v>201</v>
      </c>
      <c r="M6" s="38" t="s">
        <v>116</v>
      </c>
      <c r="N6" s="38" t="s">
        <v>63</v>
      </c>
      <c r="O6" s="38" t="s">
        <v>153</v>
      </c>
      <c r="P6" s="40" t="s">
        <v>155</v>
      </c>
    </row>
    <row r="7" spans="1:16" s="3" customFormat="1">
      <c r="A7" s="130" t="s">
        <v>3885</v>
      </c>
      <c r="B7" s="131" t="s">
        <v>3885</v>
      </c>
      <c r="C7" s="131" t="s">
        <v>3885</v>
      </c>
      <c r="D7" s="131" t="s">
        <v>3885</v>
      </c>
      <c r="E7" s="131" t="s">
        <v>3885</v>
      </c>
      <c r="F7" s="12" t="s">
        <v>21</v>
      </c>
      <c r="G7" s="12" t="s">
        <v>20</v>
      </c>
      <c r="H7" s="131" t="s">
        <v>3885</v>
      </c>
      <c r="I7" s="12" t="s">
        <v>19</v>
      </c>
      <c r="J7" s="12" t="s">
        <v>19</v>
      </c>
      <c r="K7" s="12" t="s">
        <v>209</v>
      </c>
      <c r="L7" s="131" t="s">
        <v>3885</v>
      </c>
      <c r="M7" s="12" t="s">
        <v>205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32" t="s">
        <v>3885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118</v>
      </c>
    </row>
    <row r="9" spans="1:16" s="4" customFormat="1" ht="20.25">
      <c r="A9" s="103" t="s">
        <v>3589</v>
      </c>
      <c r="B9" s="135" t="s">
        <v>3885</v>
      </c>
      <c r="C9" s="135" t="s">
        <v>3885</v>
      </c>
      <c r="D9" s="135" t="s">
        <v>3885</v>
      </c>
      <c r="E9" s="135" t="s">
        <v>3885</v>
      </c>
      <c r="F9" s="135" t="s">
        <v>3885</v>
      </c>
      <c r="G9" s="135" t="s">
        <v>3885</v>
      </c>
      <c r="H9" s="135" t="s">
        <v>3885</v>
      </c>
      <c r="I9" s="135" t="s">
        <v>3885</v>
      </c>
      <c r="J9" s="135" t="s">
        <v>3885</v>
      </c>
      <c r="K9" s="135" t="s">
        <v>3885</v>
      </c>
      <c r="L9" s="135" t="s">
        <v>3885</v>
      </c>
      <c r="M9" s="104">
        <v>0</v>
      </c>
      <c r="N9" s="135" t="s">
        <v>3885</v>
      </c>
      <c r="O9" s="105">
        <v>0</v>
      </c>
      <c r="P9" s="105">
        <v>0</v>
      </c>
    </row>
    <row r="10" spans="1:16">
      <c r="A10" s="101" t="s">
        <v>217</v>
      </c>
      <c r="B10" s="135" t="s">
        <v>3885</v>
      </c>
      <c r="C10" s="135" t="s">
        <v>3885</v>
      </c>
      <c r="D10" s="135" t="s">
        <v>3885</v>
      </c>
      <c r="E10" s="135" t="s">
        <v>3885</v>
      </c>
      <c r="F10" s="135" t="s">
        <v>3885</v>
      </c>
      <c r="G10" s="135" t="s">
        <v>3885</v>
      </c>
      <c r="H10" s="135" t="s">
        <v>3885</v>
      </c>
      <c r="I10" s="135" t="s">
        <v>3885</v>
      </c>
      <c r="J10" s="135" t="s">
        <v>3885</v>
      </c>
      <c r="K10" s="135" t="s">
        <v>3885</v>
      </c>
      <c r="L10" s="135" t="s">
        <v>3885</v>
      </c>
      <c r="M10" s="135" t="s">
        <v>3885</v>
      </c>
      <c r="N10" s="135" t="s">
        <v>3885</v>
      </c>
      <c r="O10" s="135" t="s">
        <v>3885</v>
      </c>
      <c r="P10" s="135" t="s">
        <v>3885</v>
      </c>
    </row>
    <row r="11" spans="1:16">
      <c r="A11" s="101" t="s">
        <v>117</v>
      </c>
      <c r="B11" s="135" t="s">
        <v>3885</v>
      </c>
      <c r="C11" s="135" t="s">
        <v>3885</v>
      </c>
      <c r="D11" s="135" t="s">
        <v>3885</v>
      </c>
      <c r="E11" s="135" t="s">
        <v>3885</v>
      </c>
      <c r="F11" s="135" t="s">
        <v>3885</v>
      </c>
      <c r="G11" s="135" t="s">
        <v>3885</v>
      </c>
      <c r="H11" s="135" t="s">
        <v>3885</v>
      </c>
      <c r="I11" s="135" t="s">
        <v>3885</v>
      </c>
      <c r="J11" s="135" t="s">
        <v>3885</v>
      </c>
      <c r="K11" s="135" t="s">
        <v>3885</v>
      </c>
      <c r="L11" s="135" t="s">
        <v>3885</v>
      </c>
      <c r="M11" s="135" t="s">
        <v>3885</v>
      </c>
      <c r="N11" s="135" t="s">
        <v>3885</v>
      </c>
      <c r="O11" s="135" t="s">
        <v>3885</v>
      </c>
      <c r="P11" s="135" t="s">
        <v>3885</v>
      </c>
    </row>
    <row r="12" spans="1:16">
      <c r="A12" s="101" t="s">
        <v>200</v>
      </c>
      <c r="B12" s="135" t="s">
        <v>3885</v>
      </c>
      <c r="C12" s="135" t="s">
        <v>3885</v>
      </c>
      <c r="D12" s="135" t="s">
        <v>3885</v>
      </c>
      <c r="E12" s="135" t="s">
        <v>3885</v>
      </c>
      <c r="F12" s="135" t="s">
        <v>3885</v>
      </c>
      <c r="G12" s="135" t="s">
        <v>3885</v>
      </c>
      <c r="H12" s="135" t="s">
        <v>3885</v>
      </c>
      <c r="I12" s="135" t="s">
        <v>3885</v>
      </c>
      <c r="J12" s="135" t="s">
        <v>3885</v>
      </c>
      <c r="K12" s="135" t="s">
        <v>3885</v>
      </c>
      <c r="L12" s="135" t="s">
        <v>3885</v>
      </c>
      <c r="M12" s="135" t="s">
        <v>3885</v>
      </c>
      <c r="N12" s="135" t="s">
        <v>3885</v>
      </c>
      <c r="O12" s="135" t="s">
        <v>3885</v>
      </c>
      <c r="P12" s="135" t="s">
        <v>3885</v>
      </c>
    </row>
    <row r="13" spans="1:16">
      <c r="A13" s="101" t="s">
        <v>208</v>
      </c>
      <c r="B13" s="135" t="s">
        <v>3885</v>
      </c>
      <c r="C13" s="135" t="s">
        <v>3885</v>
      </c>
      <c r="D13" s="135" t="s">
        <v>3885</v>
      </c>
      <c r="E13" s="135" t="s">
        <v>3885</v>
      </c>
      <c r="F13" s="135" t="s">
        <v>3885</v>
      </c>
      <c r="G13" s="135" t="s">
        <v>3885</v>
      </c>
      <c r="H13" s="135" t="s">
        <v>3885</v>
      </c>
      <c r="I13" s="135" t="s">
        <v>3885</v>
      </c>
      <c r="J13" s="135" t="s">
        <v>3885</v>
      </c>
      <c r="K13" s="135" t="s">
        <v>3885</v>
      </c>
      <c r="L13" s="135" t="s">
        <v>3885</v>
      </c>
      <c r="M13" s="135" t="s">
        <v>3885</v>
      </c>
      <c r="N13" s="135" t="s">
        <v>3885</v>
      </c>
      <c r="O13" s="135" t="s">
        <v>3885</v>
      </c>
      <c r="P13" s="135" t="s">
        <v>3885</v>
      </c>
    </row>
    <row r="14" spans="1:16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6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spans="1:16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6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</row>
    <row r="21" spans="1:16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6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16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1:16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</row>
    <row r="27" spans="1:16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</row>
    <row r="29" spans="1:16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16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6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</row>
    <row r="33" spans="1:16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16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6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  <row r="41" spans="1:16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6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1:16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spans="1:16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6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spans="1:16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  <row r="48" spans="1:16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spans="1:16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spans="1:16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1:16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1:16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1:16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</row>
    <row r="57" spans="1:16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</row>
    <row r="58" spans="1:16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59" spans="1:16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spans="1:16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spans="1:16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</row>
    <row r="62" spans="1:16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spans="1:16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spans="1:16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</row>
    <row r="65" spans="1:16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1:16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1:16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</row>
    <row r="68" spans="1:16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</row>
    <row r="69" spans="1:16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</row>
    <row r="70" spans="1:16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spans="1:16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</row>
    <row r="72" spans="1:16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</row>
    <row r="74" spans="1:16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  <row r="75" spans="1:16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</row>
    <row r="76" spans="1:16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</row>
    <row r="77" spans="1:16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</row>
    <row r="78" spans="1:16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</row>
    <row r="79" spans="1:16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1:16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</row>
    <row r="81" spans="1:16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  <row r="82" spans="1:16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</row>
    <row r="83" spans="1:16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</row>
    <row r="84" spans="1:16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</row>
    <row r="85" spans="1:16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</row>
    <row r="86" spans="1:16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1:16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</row>
    <row r="88" spans="1:16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</row>
    <row r="89" spans="1:16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</row>
    <row r="90" spans="1:16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  <row r="91" spans="1:16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</row>
    <row r="92" spans="1:16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</row>
    <row r="93" spans="1:16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</row>
    <row r="94" spans="1:16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</row>
    <row r="95" spans="1:16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</row>
    <row r="96" spans="1:16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</row>
    <row r="97" spans="1:16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</row>
    <row r="98" spans="1:16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</row>
    <row r="99" spans="1:16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</row>
    <row r="100" spans="1:16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</row>
    <row r="101" spans="1:16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</row>
    <row r="102" spans="1:16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</row>
    <row r="103" spans="1:16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</row>
    <row r="104" spans="1:16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</row>
    <row r="105" spans="1:16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</row>
    <row r="106" spans="1:16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</row>
    <row r="107" spans="1:16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</row>
    <row r="108" spans="1:16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6.7109375" style="2" bestFit="1" customWidth="1"/>
    <col min="2" max="2" width="48.42578125" style="2" bestFit="1" customWidth="1"/>
    <col min="3" max="3" width="12" style="2" customWidth="1"/>
    <col min="4" max="4" width="15.42578125" style="2" bestFit="1" customWidth="1"/>
    <col min="5" max="5" width="7.5703125" style="1" customWidth="1"/>
    <col min="6" max="6" width="14.7109375" style="1" customWidth="1"/>
    <col min="7" max="7" width="11.140625" style="1" bestFit="1" customWidth="1"/>
    <col min="8" max="8" width="8" style="1" customWidth="1"/>
    <col min="9" max="9" width="44" style="1" bestFit="1" customWidth="1"/>
    <col min="10" max="10" width="16.28515625" style="1" bestFit="1" customWidth="1"/>
    <col min="11" max="11" width="19.140625" style="1" customWidth="1"/>
    <col min="12" max="12" width="15.5703125" style="1" customWidth="1"/>
    <col min="13" max="13" width="17.7109375" style="1" customWidth="1"/>
    <col min="14" max="14" width="11.7109375" style="1" bestFit="1" customWidth="1"/>
    <col min="15" max="15" width="16.85546875" style="1" bestFit="1" customWidth="1"/>
    <col min="16" max="16" width="25.85546875" style="1" customWidth="1"/>
    <col min="17" max="17" width="24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150</v>
      </c>
      <c r="B1" s="36" t="s" vm="1">
        <v>225</v>
      </c>
    </row>
    <row r="2" spans="1:17">
      <c r="A2" s="36" t="s">
        <v>149</v>
      </c>
      <c r="B2" s="36" t="s">
        <v>226</v>
      </c>
    </row>
    <row r="3" spans="1:17">
      <c r="A3" s="36" t="s">
        <v>151</v>
      </c>
      <c r="B3" s="36" t="s">
        <v>227</v>
      </c>
    </row>
    <row r="4" spans="1:17">
      <c r="A4" s="36" t="s">
        <v>152</v>
      </c>
      <c r="B4" s="36">
        <v>2102</v>
      </c>
    </row>
    <row r="5" spans="1:17" s="3" customFormat="1">
      <c r="A5" s="37" t="s">
        <v>121</v>
      </c>
      <c r="B5" s="38" t="s">
        <v>181</v>
      </c>
      <c r="C5" s="38" t="s">
        <v>48</v>
      </c>
      <c r="D5" s="38" t="s">
        <v>122</v>
      </c>
      <c r="E5" s="38" t="s">
        <v>14</v>
      </c>
      <c r="F5" s="38" t="s">
        <v>109</v>
      </c>
      <c r="G5" s="38" t="s">
        <v>71</v>
      </c>
      <c r="H5" s="38" t="s">
        <v>17</v>
      </c>
      <c r="I5" s="38" t="s">
        <v>224</v>
      </c>
      <c r="J5" s="38" t="s">
        <v>108</v>
      </c>
      <c r="K5" s="38" t="s">
        <v>35</v>
      </c>
      <c r="L5" s="38" t="s">
        <v>18</v>
      </c>
      <c r="M5" s="38" t="s">
        <v>202</v>
      </c>
      <c r="N5" s="38" t="s">
        <v>201</v>
      </c>
      <c r="O5" s="38" t="s">
        <v>116</v>
      </c>
      <c r="P5" s="38" t="s">
        <v>153</v>
      </c>
      <c r="Q5" s="40" t="s">
        <v>155</v>
      </c>
    </row>
    <row r="6" spans="1:17" s="3" customFormat="1">
      <c r="A6" s="130" t="s">
        <v>3885</v>
      </c>
      <c r="B6" s="156" t="s">
        <v>3885</v>
      </c>
      <c r="C6" s="131" t="s">
        <v>3885</v>
      </c>
      <c r="D6" s="131" t="s">
        <v>3885</v>
      </c>
      <c r="E6" s="131" t="s">
        <v>3885</v>
      </c>
      <c r="F6" s="12" t="s">
        <v>21</v>
      </c>
      <c r="G6" s="131" t="s">
        <v>3885</v>
      </c>
      <c r="H6" s="12" t="s">
        <v>20</v>
      </c>
      <c r="I6" s="131" t="s">
        <v>3885</v>
      </c>
      <c r="J6" s="131" t="s">
        <v>3885</v>
      </c>
      <c r="K6" s="12" t="s">
        <v>19</v>
      </c>
      <c r="L6" s="12" t="s">
        <v>19</v>
      </c>
      <c r="M6" s="12" t="s">
        <v>209</v>
      </c>
      <c r="N6" s="131" t="s">
        <v>3885</v>
      </c>
      <c r="O6" s="12" t="s">
        <v>205</v>
      </c>
      <c r="P6" s="12" t="s">
        <v>19</v>
      </c>
      <c r="Q6" s="13" t="s">
        <v>19</v>
      </c>
    </row>
    <row r="7" spans="1:17" s="4" customFormat="1" ht="20.25">
      <c r="A7" s="132" t="s">
        <v>3885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118</v>
      </c>
      <c r="Q7" s="15" t="s">
        <v>119</v>
      </c>
    </row>
    <row r="8" spans="1:17" s="4" customFormat="1" ht="20.25">
      <c r="A8" s="54" t="s">
        <v>41</v>
      </c>
      <c r="B8" s="133" t="s">
        <v>3885</v>
      </c>
      <c r="C8" s="133" t="s">
        <v>3885</v>
      </c>
      <c r="D8" s="133" t="s">
        <v>3885</v>
      </c>
      <c r="E8" s="133" t="s">
        <v>3885</v>
      </c>
      <c r="F8" s="133" t="s">
        <v>3885</v>
      </c>
      <c r="G8" s="133" t="s">
        <v>3885</v>
      </c>
      <c r="H8" s="62">
        <v>3.3477856301976487</v>
      </c>
      <c r="I8" s="133" t="s">
        <v>3885</v>
      </c>
      <c r="J8" s="133" t="s">
        <v>3885</v>
      </c>
      <c r="K8" s="133" t="s">
        <v>3885</v>
      </c>
      <c r="L8" s="75">
        <v>5.8648250875918718E-2</v>
      </c>
      <c r="M8" s="133" t="s">
        <v>3885</v>
      </c>
      <c r="N8" s="133" t="s">
        <v>3885</v>
      </c>
      <c r="O8" s="62">
        <f>O9+O231</f>
        <v>1236736.8760596958</v>
      </c>
      <c r="P8" s="63">
        <f>IFERROR(O8/$O$8,0)</f>
        <v>1</v>
      </c>
      <c r="Q8" s="63">
        <f>O8/'סכום נכסי הקרן'!$C$41</f>
        <v>1.9735704510861381E-2</v>
      </c>
    </row>
    <row r="9" spans="1:17">
      <c r="A9" s="55" t="s">
        <v>39</v>
      </c>
      <c r="B9" s="134" t="s">
        <v>3885</v>
      </c>
      <c r="C9" s="134" t="s">
        <v>3885</v>
      </c>
      <c r="D9" s="134" t="s">
        <v>3885</v>
      </c>
      <c r="E9" s="134" t="s">
        <v>3885</v>
      </c>
      <c r="F9" s="134" t="s">
        <v>3885</v>
      </c>
      <c r="G9" s="134" t="s">
        <v>3885</v>
      </c>
      <c r="H9" s="64">
        <v>2.6076712542141549</v>
      </c>
      <c r="I9" s="134" t="s">
        <v>3885</v>
      </c>
      <c r="J9" s="134" t="s">
        <v>3885</v>
      </c>
      <c r="K9" s="134" t="s">
        <v>3885</v>
      </c>
      <c r="L9" s="76">
        <v>4.7201759518665752E-2</v>
      </c>
      <c r="M9" s="134" t="s">
        <v>3885</v>
      </c>
      <c r="N9" s="134" t="s">
        <v>3885</v>
      </c>
      <c r="O9" s="64">
        <f>O10+O14+O34+O228</f>
        <v>742905.57203668787</v>
      </c>
      <c r="P9" s="65">
        <f t="shared" ref="P9:P72" si="0">IFERROR(O9/$O$8,0)</f>
        <v>0.60069816499983519</v>
      </c>
      <c r="Q9" s="65">
        <f>O9/'סכום נכסי הקרן'!$C$41</f>
        <v>1.1855201484653402E-2</v>
      </c>
    </row>
    <row r="10" spans="1:17">
      <c r="A10" s="74" t="s">
        <v>90</v>
      </c>
      <c r="B10" s="134" t="s">
        <v>3885</v>
      </c>
      <c r="C10" s="134" t="s">
        <v>3885</v>
      </c>
      <c r="D10" s="134" t="s">
        <v>3885</v>
      </c>
      <c r="E10" s="134" t="s">
        <v>3885</v>
      </c>
      <c r="F10" s="134" t="s">
        <v>3885</v>
      </c>
      <c r="G10" s="134" t="s">
        <v>3885</v>
      </c>
      <c r="H10" s="64">
        <v>2.58189321601479</v>
      </c>
      <c r="I10" s="134" t="s">
        <v>3885</v>
      </c>
      <c r="J10" s="134" t="s">
        <v>3885</v>
      </c>
      <c r="K10" s="134" t="s">
        <v>3885</v>
      </c>
      <c r="L10" s="76">
        <v>4.9664015398058689E-2</v>
      </c>
      <c r="M10" s="134" t="s">
        <v>3885</v>
      </c>
      <c r="N10" s="134" t="s">
        <v>3885</v>
      </c>
      <c r="O10" s="64">
        <f>SUM(O11:O12)</f>
        <v>593183.70221999998</v>
      </c>
      <c r="P10" s="65">
        <f t="shared" si="0"/>
        <v>0.47963614063964216</v>
      </c>
      <c r="Q10" s="65">
        <f>O10/'סכום נכסי הקרן'!$C$41</f>
        <v>9.4659571443939296E-3</v>
      </c>
    </row>
    <row r="11" spans="1:17">
      <c r="A11" s="112" t="s">
        <v>3600</v>
      </c>
      <c r="B11" s="70" t="s">
        <v>3304</v>
      </c>
      <c r="C11" s="58" t="s">
        <v>3305</v>
      </c>
      <c r="D11" s="135" t="s">
        <v>3885</v>
      </c>
      <c r="E11" s="58" t="s">
        <v>3306</v>
      </c>
      <c r="F11" s="135" t="s">
        <v>3885</v>
      </c>
      <c r="G11" s="58" t="s">
        <v>3303</v>
      </c>
      <c r="H11" s="67">
        <v>2.4300000000000002</v>
      </c>
      <c r="I11" s="70" t="s">
        <v>27</v>
      </c>
      <c r="J11" s="113" t="s">
        <v>137</v>
      </c>
      <c r="K11" s="87">
        <v>6.9599999999999995E-2</v>
      </c>
      <c r="L11" s="71">
        <v>6.9599999999999995E-2</v>
      </c>
      <c r="M11" s="67">
        <v>208762684.62999931</v>
      </c>
      <c r="N11" s="69">
        <v>105.4664635158465</v>
      </c>
      <c r="O11" s="67">
        <v>220174.62061999991</v>
      </c>
      <c r="P11" s="68">
        <f t="shared" si="0"/>
        <v>0.17802866954326374</v>
      </c>
      <c r="Q11" s="68">
        <f>O11/'סכום נכסי הקרן'!$C$41</f>
        <v>3.5135212165676405E-3</v>
      </c>
    </row>
    <row r="12" spans="1:17">
      <c r="A12" s="112" t="s">
        <v>3601</v>
      </c>
      <c r="B12" s="70" t="s">
        <v>3304</v>
      </c>
      <c r="C12" s="58" t="s">
        <v>3307</v>
      </c>
      <c r="D12" s="135" t="s">
        <v>3885</v>
      </c>
      <c r="E12" s="58" t="s">
        <v>3306</v>
      </c>
      <c r="F12" s="135" t="s">
        <v>3885</v>
      </c>
      <c r="G12" s="58" t="s">
        <v>3303</v>
      </c>
      <c r="H12" s="67">
        <v>2.67</v>
      </c>
      <c r="I12" s="70" t="s">
        <v>27</v>
      </c>
      <c r="J12" s="113" t="s">
        <v>137</v>
      </c>
      <c r="K12" s="87">
        <v>3.8100000000000002E-2</v>
      </c>
      <c r="L12" s="71">
        <v>3.8100000000000002E-2</v>
      </c>
      <c r="M12" s="67">
        <v>361572294.77999938</v>
      </c>
      <c r="N12" s="69">
        <v>103.16307056295877</v>
      </c>
      <c r="O12" s="67">
        <v>373009.08160000003</v>
      </c>
      <c r="P12" s="68">
        <f t="shared" si="0"/>
        <v>0.30160747109637842</v>
      </c>
      <c r="Q12" s="68">
        <f>O12/'סכום נכסי הקרן'!$C$41</f>
        <v>5.9524359278262896E-3</v>
      </c>
    </row>
    <row r="13" spans="1:17">
      <c r="A13" s="137" t="s">
        <v>3885</v>
      </c>
      <c r="B13" s="135" t="s">
        <v>3885</v>
      </c>
      <c r="C13" s="135" t="s">
        <v>3885</v>
      </c>
      <c r="D13" s="135" t="s">
        <v>3885</v>
      </c>
      <c r="E13" s="135" t="s">
        <v>3885</v>
      </c>
      <c r="F13" s="135" t="s">
        <v>3885</v>
      </c>
      <c r="G13" s="135" t="s">
        <v>3885</v>
      </c>
      <c r="H13" s="135" t="s">
        <v>3885</v>
      </c>
      <c r="I13" s="135" t="s">
        <v>3885</v>
      </c>
      <c r="J13" s="135" t="s">
        <v>3885</v>
      </c>
      <c r="K13" s="135" t="s">
        <v>3885</v>
      </c>
      <c r="L13" s="135" t="s">
        <v>3885</v>
      </c>
      <c r="M13" s="135" t="s">
        <v>3885</v>
      </c>
      <c r="N13" s="135" t="s">
        <v>3885</v>
      </c>
      <c r="O13" s="135" t="s">
        <v>3885</v>
      </c>
      <c r="P13" s="135" t="s">
        <v>3885</v>
      </c>
      <c r="Q13" s="135" t="s">
        <v>3885</v>
      </c>
    </row>
    <row r="14" spans="1:17">
      <c r="A14" s="74" t="s">
        <v>36</v>
      </c>
      <c r="B14" s="134" t="s">
        <v>3885</v>
      </c>
      <c r="C14" s="134" t="s">
        <v>3885</v>
      </c>
      <c r="D14" s="134" t="s">
        <v>3885</v>
      </c>
      <c r="E14" s="134" t="s">
        <v>3885</v>
      </c>
      <c r="F14" s="134" t="s">
        <v>3885</v>
      </c>
      <c r="G14" s="134" t="s">
        <v>3885</v>
      </c>
      <c r="H14" s="64">
        <v>11.21764529759324</v>
      </c>
      <c r="I14" s="134" t="s">
        <v>3885</v>
      </c>
      <c r="J14" s="134" t="s">
        <v>3885</v>
      </c>
      <c r="K14" s="134" t="s">
        <v>3885</v>
      </c>
      <c r="L14" s="76">
        <v>3.3829156901516361E-2</v>
      </c>
      <c r="M14" s="134" t="s">
        <v>3885</v>
      </c>
      <c r="N14" s="134" t="s">
        <v>3885</v>
      </c>
      <c r="O14" s="64">
        <f>SUM(O15:O32)</f>
        <v>3926.2191644680001</v>
      </c>
      <c r="P14" s="65">
        <f t="shared" si="0"/>
        <v>3.174660059443789E-3</v>
      </c>
      <c r="Q14" s="65">
        <f>O14/'סכום נכסי הקרן'!$C$41</f>
        <v>6.2654152855616253E-5</v>
      </c>
    </row>
    <row r="15" spans="1:17">
      <c r="A15" s="61" t="s">
        <v>3781</v>
      </c>
      <c r="B15" s="70" t="s">
        <v>3304</v>
      </c>
      <c r="C15" s="58">
        <v>6868</v>
      </c>
      <c r="D15" s="135" t="s">
        <v>3885</v>
      </c>
      <c r="E15" s="58" t="s">
        <v>634</v>
      </c>
      <c r="F15" s="77">
        <v>43555</v>
      </c>
      <c r="G15" s="135" t="s">
        <v>3885</v>
      </c>
      <c r="H15" s="67">
        <v>5.6699999999954134</v>
      </c>
      <c r="I15" s="70" t="s">
        <v>27</v>
      </c>
      <c r="J15" s="70" t="s">
        <v>137</v>
      </c>
      <c r="K15" s="71">
        <v>1.8900000000020262E-2</v>
      </c>
      <c r="L15" s="71">
        <v>1.8900000000020262E-2</v>
      </c>
      <c r="M15" s="67">
        <v>70513.579972000007</v>
      </c>
      <c r="N15" s="69">
        <v>132.97999999999999</v>
      </c>
      <c r="O15" s="67">
        <v>93.768947329000014</v>
      </c>
      <c r="P15" s="68">
        <f t="shared" si="0"/>
        <v>7.5819642111547988E-5</v>
      </c>
      <c r="Q15" s="68">
        <f>O15/'סכום נכסי הקרן'!$C$41</f>
        <v>1.4963540528327731E-6</v>
      </c>
    </row>
    <row r="16" spans="1:17">
      <c r="A16" s="61" t="s">
        <v>3781</v>
      </c>
      <c r="B16" s="70" t="s">
        <v>3304</v>
      </c>
      <c r="C16" s="58">
        <v>6867</v>
      </c>
      <c r="D16" s="135" t="s">
        <v>3885</v>
      </c>
      <c r="E16" s="58" t="s">
        <v>634</v>
      </c>
      <c r="F16" s="77">
        <v>43555</v>
      </c>
      <c r="G16" s="135" t="s">
        <v>3885</v>
      </c>
      <c r="H16" s="67">
        <v>4.980000000007295</v>
      </c>
      <c r="I16" s="70" t="s">
        <v>27</v>
      </c>
      <c r="J16" s="70" t="s">
        <v>137</v>
      </c>
      <c r="K16" s="71">
        <v>3.8700000000047849E-2</v>
      </c>
      <c r="L16" s="71">
        <v>3.8700000000047849E-2</v>
      </c>
      <c r="M16" s="67">
        <v>169782.18206200001</v>
      </c>
      <c r="N16" s="69">
        <v>124.32</v>
      </c>
      <c r="O16" s="67">
        <v>211.07318287700002</v>
      </c>
      <c r="P16" s="68">
        <f t="shared" si="0"/>
        <v>1.7066943418836956E-4</v>
      </c>
      <c r="Q16" s="68">
        <f>O16/'סכום נכסי הקרן'!$C$41</f>
        <v>3.3682815221775649E-6</v>
      </c>
    </row>
    <row r="17" spans="1:17">
      <c r="A17" s="61" t="s">
        <v>3781</v>
      </c>
      <c r="B17" s="70" t="s">
        <v>3304</v>
      </c>
      <c r="C17" s="58">
        <v>6866</v>
      </c>
      <c r="D17" s="135" t="s">
        <v>3885</v>
      </c>
      <c r="E17" s="58" t="s">
        <v>634</v>
      </c>
      <c r="F17" s="77">
        <v>43555</v>
      </c>
      <c r="G17" s="135" t="s">
        <v>3885</v>
      </c>
      <c r="H17" s="67">
        <v>5.8899999999933765</v>
      </c>
      <c r="I17" s="70" t="s">
        <v>27</v>
      </c>
      <c r="J17" s="70" t="s">
        <v>137</v>
      </c>
      <c r="K17" s="71">
        <v>3.6599999999957937E-2</v>
      </c>
      <c r="L17" s="71">
        <v>3.6599999999957937E-2</v>
      </c>
      <c r="M17" s="67">
        <v>261878.82502300001</v>
      </c>
      <c r="N17" s="69">
        <v>121.64</v>
      </c>
      <c r="O17" s="67">
        <v>318.54936539900001</v>
      </c>
      <c r="P17" s="68">
        <f t="shared" si="0"/>
        <v>2.5757246473794319E-4</v>
      </c>
      <c r="Q17" s="68">
        <f>O17/'סכום נכסי הקרן'!$C$41</f>
        <v>5.0833740542023092E-6</v>
      </c>
    </row>
    <row r="18" spans="1:17">
      <c r="A18" s="61" t="s">
        <v>3781</v>
      </c>
      <c r="B18" s="70" t="s">
        <v>3304</v>
      </c>
      <c r="C18" s="58">
        <v>6865</v>
      </c>
      <c r="D18" s="135" t="s">
        <v>3885</v>
      </c>
      <c r="E18" s="58" t="s">
        <v>634</v>
      </c>
      <c r="F18" s="77">
        <v>43555</v>
      </c>
      <c r="G18" s="135" t="s">
        <v>3885</v>
      </c>
      <c r="H18" s="67">
        <v>3.9700000000052253</v>
      </c>
      <c r="I18" s="70" t="s">
        <v>27</v>
      </c>
      <c r="J18" s="70" t="s">
        <v>137</v>
      </c>
      <c r="K18" s="71">
        <v>2.7700000000039512E-2</v>
      </c>
      <c r="L18" s="71">
        <v>2.7700000000039512E-2</v>
      </c>
      <c r="M18" s="67">
        <v>127350.58971799999</v>
      </c>
      <c r="N18" s="69">
        <v>123.23</v>
      </c>
      <c r="O18" s="67">
        <v>156.934145994</v>
      </c>
      <c r="P18" s="68">
        <f t="shared" si="0"/>
        <v>1.2689372253053526E-4</v>
      </c>
      <c r="Q18" s="68">
        <f>O18/'סכום נכסי הקרן'!$C$41</f>
        <v>2.5043370121458772E-6</v>
      </c>
    </row>
    <row r="19" spans="1:17">
      <c r="A19" s="61" t="s">
        <v>3782</v>
      </c>
      <c r="B19" s="70" t="s">
        <v>3304</v>
      </c>
      <c r="C19" s="58" t="s">
        <v>3308</v>
      </c>
      <c r="D19" s="135" t="s">
        <v>3885</v>
      </c>
      <c r="E19" s="58" t="s">
        <v>634</v>
      </c>
      <c r="F19" s="77">
        <v>45107</v>
      </c>
      <c r="G19" s="135" t="s">
        <v>3885</v>
      </c>
      <c r="H19" s="67">
        <v>11.189999999827618</v>
      </c>
      <c r="I19" s="70" t="s">
        <v>27</v>
      </c>
      <c r="J19" s="70" t="s">
        <v>137</v>
      </c>
      <c r="K19" s="71">
        <v>3.5399999999388934E-2</v>
      </c>
      <c r="L19" s="71">
        <v>3.5399999999388934E-2</v>
      </c>
      <c r="M19" s="67">
        <v>18786.135859000002</v>
      </c>
      <c r="N19" s="69">
        <v>141.12</v>
      </c>
      <c r="O19" s="67">
        <v>26.510991003000001</v>
      </c>
      <c r="P19" s="68">
        <f t="shared" si="0"/>
        <v>2.1436242030289673E-5</v>
      </c>
      <c r="Q19" s="68">
        <f>O19/'סכום נכסי הקרן'!$C$41</f>
        <v>4.2305933853310423E-7</v>
      </c>
    </row>
    <row r="20" spans="1:17">
      <c r="A20" s="61" t="s">
        <v>3782</v>
      </c>
      <c r="B20" s="70" t="s">
        <v>3304</v>
      </c>
      <c r="C20" s="58" t="s">
        <v>3309</v>
      </c>
      <c r="D20" s="135" t="s">
        <v>3885</v>
      </c>
      <c r="E20" s="58" t="s">
        <v>634</v>
      </c>
      <c r="F20" s="77">
        <v>45107</v>
      </c>
      <c r="G20" s="135" t="s">
        <v>3885</v>
      </c>
      <c r="H20" s="67">
        <v>10.420000000033761</v>
      </c>
      <c r="I20" s="70" t="s">
        <v>27</v>
      </c>
      <c r="J20" s="70" t="s">
        <v>137</v>
      </c>
      <c r="K20" s="71">
        <v>3.1800000000069335E-2</v>
      </c>
      <c r="L20" s="71">
        <v>3.1800000000069335E-2</v>
      </c>
      <c r="M20" s="67">
        <v>93502.895657999994</v>
      </c>
      <c r="N20" s="69">
        <v>141.91999999999999</v>
      </c>
      <c r="O20" s="67">
        <v>132.69931520599999</v>
      </c>
      <c r="P20" s="68">
        <f t="shared" si="0"/>
        <v>1.0729793683259975E-4</v>
      </c>
      <c r="Q20" s="68">
        <f>O20/'סכום נכסי הקרן'!$C$41</f>
        <v>2.1176003759532585E-6</v>
      </c>
    </row>
    <row r="21" spans="1:17">
      <c r="A21" s="61" t="s">
        <v>3782</v>
      </c>
      <c r="B21" s="70" t="s">
        <v>3304</v>
      </c>
      <c r="C21" s="58" t="s">
        <v>3310</v>
      </c>
      <c r="D21" s="135" t="s">
        <v>3885</v>
      </c>
      <c r="E21" s="58" t="s">
        <v>634</v>
      </c>
      <c r="F21" s="77">
        <v>45107</v>
      </c>
      <c r="G21" s="135" t="s">
        <v>3885</v>
      </c>
      <c r="H21" s="67">
        <v>10.509999999960145</v>
      </c>
      <c r="I21" s="70" t="s">
        <v>27</v>
      </c>
      <c r="J21" s="70" t="s">
        <v>137</v>
      </c>
      <c r="K21" s="71">
        <v>3.4299999999829807E-2</v>
      </c>
      <c r="L21" s="71">
        <v>3.4299999999829807E-2</v>
      </c>
      <c r="M21" s="67">
        <v>72968.090358999994</v>
      </c>
      <c r="N21" s="69">
        <v>129.63999999999999</v>
      </c>
      <c r="O21" s="67">
        <v>94.595822427000002</v>
      </c>
      <c r="P21" s="68">
        <f t="shared" si="0"/>
        <v>7.6488236308103717E-5</v>
      </c>
      <c r="Q21" s="68">
        <f>O21/'סכום נכסי הקרן'!$C$41</f>
        <v>1.509549230333674E-6</v>
      </c>
    </row>
    <row r="22" spans="1:17">
      <c r="A22" s="61" t="s">
        <v>3782</v>
      </c>
      <c r="B22" s="70" t="s">
        <v>3304</v>
      </c>
      <c r="C22" s="58" t="s">
        <v>3311</v>
      </c>
      <c r="D22" s="135" t="s">
        <v>3885</v>
      </c>
      <c r="E22" s="58" t="s">
        <v>634</v>
      </c>
      <c r="F22" s="77">
        <v>45107</v>
      </c>
      <c r="G22" s="135" t="s">
        <v>3885</v>
      </c>
      <c r="H22" s="67">
        <v>10.009999999985776</v>
      </c>
      <c r="I22" s="70" t="s">
        <v>27</v>
      </c>
      <c r="J22" s="70" t="s">
        <v>137</v>
      </c>
      <c r="K22" s="71">
        <v>3.3899999999953058E-2</v>
      </c>
      <c r="L22" s="71">
        <v>3.3899999999953058E-2</v>
      </c>
      <c r="M22" s="67">
        <v>275934.19761899998</v>
      </c>
      <c r="N22" s="69">
        <v>103.45</v>
      </c>
      <c r="O22" s="67">
        <v>285.45388440600004</v>
      </c>
      <c r="P22" s="68">
        <f t="shared" si="0"/>
        <v>2.3081213953567075E-4</v>
      </c>
      <c r="Q22" s="68">
        <f>O22/'סכום נכסי הקרן'!$C$41</f>
        <v>4.5552401833957039E-6</v>
      </c>
    </row>
    <row r="23" spans="1:17">
      <c r="A23" s="61" t="s">
        <v>3781</v>
      </c>
      <c r="B23" s="70" t="s">
        <v>3304</v>
      </c>
      <c r="C23" s="58">
        <v>5023</v>
      </c>
      <c r="D23" s="135" t="s">
        <v>3885</v>
      </c>
      <c r="E23" s="58" t="s">
        <v>634</v>
      </c>
      <c r="F23" s="77">
        <v>42551</v>
      </c>
      <c r="G23" s="135" t="s">
        <v>3885</v>
      </c>
      <c r="H23" s="67">
        <v>7.2600000000041129</v>
      </c>
      <c r="I23" s="70" t="s">
        <v>27</v>
      </c>
      <c r="J23" s="70" t="s">
        <v>137</v>
      </c>
      <c r="K23" s="71">
        <v>5.620000000003518E-2</v>
      </c>
      <c r="L23" s="71">
        <v>5.620000000003518E-2</v>
      </c>
      <c r="M23" s="67">
        <v>351637.65711899998</v>
      </c>
      <c r="N23" s="69">
        <v>114.79</v>
      </c>
      <c r="O23" s="67">
        <v>403.64468345899996</v>
      </c>
      <c r="P23" s="68">
        <f t="shared" si="0"/>
        <v>3.2637878862723952E-4</v>
      </c>
      <c r="Q23" s="68">
        <f>O23/'סכום נכסי הקרן'!$C$41</f>
        <v>6.4413153309600839E-6</v>
      </c>
    </row>
    <row r="24" spans="1:17">
      <c r="A24" s="61" t="s">
        <v>3781</v>
      </c>
      <c r="B24" s="70" t="s">
        <v>3304</v>
      </c>
      <c r="C24" s="58">
        <v>5210</v>
      </c>
      <c r="D24" s="135" t="s">
        <v>3885</v>
      </c>
      <c r="E24" s="58" t="s">
        <v>634</v>
      </c>
      <c r="F24" s="77">
        <v>42643</v>
      </c>
      <c r="G24" s="135" t="s">
        <v>3885</v>
      </c>
      <c r="H24" s="67">
        <v>6.8399999999986045</v>
      </c>
      <c r="I24" s="70" t="s">
        <v>27</v>
      </c>
      <c r="J24" s="70" t="s">
        <v>137</v>
      </c>
      <c r="K24" s="71">
        <v>4.4999999999984143E-2</v>
      </c>
      <c r="L24" s="71">
        <v>4.4999999999984143E-2</v>
      </c>
      <c r="M24" s="67">
        <v>263438.44214499998</v>
      </c>
      <c r="N24" s="69">
        <v>119.75</v>
      </c>
      <c r="O24" s="67">
        <v>315.46740074100001</v>
      </c>
      <c r="P24" s="68">
        <f t="shared" si="0"/>
        <v>2.5508045150727176E-4</v>
      </c>
      <c r="Q24" s="68">
        <f>O24/'סכום נכסי הקרן'!$C$41</f>
        <v>5.0341924174446211E-6</v>
      </c>
    </row>
    <row r="25" spans="1:17">
      <c r="A25" s="61" t="s">
        <v>3781</v>
      </c>
      <c r="B25" s="70" t="s">
        <v>3304</v>
      </c>
      <c r="C25" s="58">
        <v>6025</v>
      </c>
      <c r="D25" s="135" t="s">
        <v>3885</v>
      </c>
      <c r="E25" s="58" t="s">
        <v>634</v>
      </c>
      <c r="F25" s="77">
        <v>43100</v>
      </c>
      <c r="G25" s="135" t="s">
        <v>3885</v>
      </c>
      <c r="H25" s="67">
        <v>7.7100000000056532</v>
      </c>
      <c r="I25" s="70" t="s">
        <v>27</v>
      </c>
      <c r="J25" s="70" t="s">
        <v>137</v>
      </c>
      <c r="K25" s="71">
        <v>5.050000000003687E-2</v>
      </c>
      <c r="L25" s="71">
        <v>5.050000000003687E-2</v>
      </c>
      <c r="M25" s="67">
        <v>337272.63770600001</v>
      </c>
      <c r="N25" s="69">
        <v>120.63</v>
      </c>
      <c r="O25" s="67">
        <v>406.85193366999999</v>
      </c>
      <c r="P25" s="68">
        <f t="shared" si="0"/>
        <v>3.2897210517911468E-4</v>
      </c>
      <c r="Q25" s="68">
        <f>O25/'סכום נכסי הקרן'!$C$41</f>
        <v>6.4924962601310187E-6</v>
      </c>
    </row>
    <row r="26" spans="1:17">
      <c r="A26" s="61" t="s">
        <v>3781</v>
      </c>
      <c r="B26" s="70" t="s">
        <v>3304</v>
      </c>
      <c r="C26" s="58">
        <v>5022</v>
      </c>
      <c r="D26" s="135" t="s">
        <v>3885</v>
      </c>
      <c r="E26" s="58" t="s">
        <v>634</v>
      </c>
      <c r="F26" s="77">
        <v>42551</v>
      </c>
      <c r="G26" s="135" t="s">
        <v>3885</v>
      </c>
      <c r="H26" s="67">
        <v>6.8100000000049334</v>
      </c>
      <c r="I26" s="70" t="s">
        <v>27</v>
      </c>
      <c r="J26" s="70" t="s">
        <v>137</v>
      </c>
      <c r="K26" s="71">
        <v>2.5800000000028408E-2</v>
      </c>
      <c r="L26" s="71">
        <v>2.5800000000028408E-2</v>
      </c>
      <c r="M26" s="67">
        <v>234459.66500499996</v>
      </c>
      <c r="N26" s="69">
        <v>114.1</v>
      </c>
      <c r="O26" s="67">
        <v>267.51840652800001</v>
      </c>
      <c r="P26" s="68">
        <f t="shared" si="0"/>
        <v>2.163098810317088E-4</v>
      </c>
      <c r="Q26" s="68">
        <f>O26/'סכום נכסי הקרן'!$C$41</f>
        <v>4.2690278948213847E-6</v>
      </c>
    </row>
    <row r="27" spans="1:17">
      <c r="A27" s="61" t="s">
        <v>3781</v>
      </c>
      <c r="B27" s="70" t="s">
        <v>3304</v>
      </c>
      <c r="C27" s="58">
        <v>6024</v>
      </c>
      <c r="D27" s="135" t="s">
        <v>3885</v>
      </c>
      <c r="E27" s="58" t="s">
        <v>634</v>
      </c>
      <c r="F27" s="77">
        <v>43100</v>
      </c>
      <c r="G27" s="135" t="s">
        <v>3885</v>
      </c>
      <c r="H27" s="67">
        <v>7.090000000011579</v>
      </c>
      <c r="I27" s="70" t="s">
        <v>27</v>
      </c>
      <c r="J27" s="70" t="s">
        <v>137</v>
      </c>
      <c r="K27" s="71">
        <v>2.3500000000037186E-2</v>
      </c>
      <c r="L27" s="71">
        <v>2.3500000000037186E-2</v>
      </c>
      <c r="M27" s="67">
        <v>243516.82194600001</v>
      </c>
      <c r="N27" s="69">
        <v>114.94048994901381</v>
      </c>
      <c r="O27" s="67">
        <v>279.899428253</v>
      </c>
      <c r="P27" s="68">
        <f t="shared" si="0"/>
        <v>2.2632092053790235E-4</v>
      </c>
      <c r="Q27" s="68">
        <f>O27/'סכום נכסי הקרן'!$C$41</f>
        <v>4.4666028123621796E-6</v>
      </c>
    </row>
    <row r="28" spans="1:17">
      <c r="A28" s="61" t="s">
        <v>3781</v>
      </c>
      <c r="B28" s="70" t="s">
        <v>3304</v>
      </c>
      <c r="C28" s="58">
        <v>5209</v>
      </c>
      <c r="D28" s="135" t="s">
        <v>3885</v>
      </c>
      <c r="E28" s="58" t="s">
        <v>634</v>
      </c>
      <c r="F28" s="77">
        <v>42643</v>
      </c>
      <c r="G28" s="135" t="s">
        <v>3885</v>
      </c>
      <c r="H28" s="67">
        <v>5.879999999994868</v>
      </c>
      <c r="I28" s="70" t="s">
        <v>27</v>
      </c>
      <c r="J28" s="70" t="s">
        <v>137</v>
      </c>
      <c r="K28" s="71">
        <v>2.3499999999972862E-2</v>
      </c>
      <c r="L28" s="71">
        <v>2.3499999999972862E-2</v>
      </c>
      <c r="M28" s="67">
        <v>176375.394424</v>
      </c>
      <c r="N28" s="69">
        <v>114.91</v>
      </c>
      <c r="O28" s="67">
        <v>202.67302493300002</v>
      </c>
      <c r="P28" s="68">
        <f t="shared" si="0"/>
        <v>1.6387723925458274E-4</v>
      </c>
      <c r="Q28" s="68">
        <f>O28/'סכום נכסי הקרן'!$C$41</f>
        <v>3.2342327699841787E-6</v>
      </c>
    </row>
    <row r="29" spans="1:17">
      <c r="A29" s="61" t="s">
        <v>3782</v>
      </c>
      <c r="B29" s="70" t="s">
        <v>3304</v>
      </c>
      <c r="C29" s="58">
        <v>9897</v>
      </c>
      <c r="D29" s="135" t="s">
        <v>3885</v>
      </c>
      <c r="E29" s="58" t="s">
        <v>634</v>
      </c>
      <c r="F29" s="77">
        <v>45286</v>
      </c>
      <c r="G29" s="135" t="s">
        <v>3885</v>
      </c>
      <c r="H29" s="67">
        <v>8.8800000000000008</v>
      </c>
      <c r="I29" s="70" t="s">
        <v>27</v>
      </c>
      <c r="J29" s="70" t="s">
        <v>137</v>
      </c>
      <c r="K29" s="71">
        <v>4.6600000000000003E-2</v>
      </c>
      <c r="L29" s="71">
        <v>4.6600000000000003E-2</v>
      </c>
      <c r="M29" s="67">
        <v>192853.95309</v>
      </c>
      <c r="N29" s="69">
        <v>139.14890399999999</v>
      </c>
      <c r="O29" s="67">
        <v>268.35413930600004</v>
      </c>
      <c r="P29" s="68">
        <f t="shared" si="0"/>
        <v>2.1698563736612225E-4</v>
      </c>
      <c r="Q29" s="68">
        <f>O29/'סכום נכסי הקרן'!$C$41</f>
        <v>4.2823644221587109E-6</v>
      </c>
    </row>
    <row r="30" spans="1:17">
      <c r="A30" s="61" t="s">
        <v>3782</v>
      </c>
      <c r="B30" s="70" t="s">
        <v>3304</v>
      </c>
      <c r="C30" s="58">
        <v>9896</v>
      </c>
      <c r="D30" s="135" t="s">
        <v>3885</v>
      </c>
      <c r="E30" s="58" t="s">
        <v>634</v>
      </c>
      <c r="F30" s="77">
        <v>45286</v>
      </c>
      <c r="G30" s="135" t="s">
        <v>3885</v>
      </c>
      <c r="H30" s="67">
        <v>9.57</v>
      </c>
      <c r="I30" s="70" t="s">
        <v>27</v>
      </c>
      <c r="J30" s="70" t="s">
        <v>137</v>
      </c>
      <c r="K30" s="71">
        <v>4.4600000000000001E-2</v>
      </c>
      <c r="L30" s="71">
        <v>4.4600000000000001E-2</v>
      </c>
      <c r="M30" s="67">
        <v>296084.17657499999</v>
      </c>
      <c r="N30" s="69">
        <v>105.39944300000001</v>
      </c>
      <c r="O30" s="67">
        <v>312.07111113400003</v>
      </c>
      <c r="P30" s="68">
        <f t="shared" si="0"/>
        <v>2.523342815880722E-4</v>
      </c>
      <c r="Q30" s="68">
        <f>O30/'סכום נכסי הקרן'!$C$41</f>
        <v>4.9799948193826824E-6</v>
      </c>
    </row>
    <row r="31" spans="1:17">
      <c r="A31" s="61" t="s">
        <v>3782</v>
      </c>
      <c r="B31" s="70" t="s">
        <v>3304</v>
      </c>
      <c r="C31" s="58">
        <v>9898</v>
      </c>
      <c r="D31" s="135" t="s">
        <v>3885</v>
      </c>
      <c r="E31" s="58" t="s">
        <v>634</v>
      </c>
      <c r="F31" s="77">
        <v>45286</v>
      </c>
      <c r="G31" s="135" t="s">
        <v>3885</v>
      </c>
      <c r="H31" s="67">
        <v>9.99</v>
      </c>
      <c r="I31" s="70" t="s">
        <v>27</v>
      </c>
      <c r="J31" s="70" t="s">
        <v>137</v>
      </c>
      <c r="K31" s="71">
        <v>2.5899999999999999E-2</v>
      </c>
      <c r="L31" s="71">
        <v>2.5899999999999999E-2</v>
      </c>
      <c r="M31" s="67">
        <v>54301.928375000003</v>
      </c>
      <c r="N31" s="69">
        <v>130.05219399999999</v>
      </c>
      <c r="O31" s="67">
        <v>70.620839056999998</v>
      </c>
      <c r="P31" s="68">
        <f t="shared" si="0"/>
        <v>5.7102557887657915E-5</v>
      </c>
      <c r="Q31" s="68">
        <f>O31/'סכום נכסי הקרן'!$C$41</f>
        <v>1.1269592092851737E-6</v>
      </c>
    </row>
    <row r="32" spans="1:17">
      <c r="A32" s="61" t="s">
        <v>3782</v>
      </c>
      <c r="B32" s="70" t="s">
        <v>3304</v>
      </c>
      <c r="C32" s="58">
        <v>9899</v>
      </c>
      <c r="D32" s="135" t="s">
        <v>3885</v>
      </c>
      <c r="E32" s="58" t="s">
        <v>634</v>
      </c>
      <c r="F32" s="77">
        <v>45286</v>
      </c>
      <c r="G32" s="135" t="s">
        <v>3885</v>
      </c>
      <c r="H32" s="67">
        <v>9.58</v>
      </c>
      <c r="I32" s="70" t="s">
        <v>27</v>
      </c>
      <c r="J32" s="70" t="s">
        <v>137</v>
      </c>
      <c r="K32" s="71">
        <v>2.9899999999999999E-2</v>
      </c>
      <c r="L32" s="71">
        <v>2.9899999999999999E-2</v>
      </c>
      <c r="M32" s="67">
        <v>63208.049338999997</v>
      </c>
      <c r="N32" s="69">
        <v>125.826601</v>
      </c>
      <c r="O32" s="67">
        <v>79.532542746000004</v>
      </c>
      <c r="P32" s="68">
        <f t="shared" si="0"/>
        <v>6.4308378189057133E-5</v>
      </c>
      <c r="Q32" s="68">
        <f>O32/'סכום נכסי הקרן'!$C$41</f>
        <v>1.2691711495119547E-6</v>
      </c>
    </row>
    <row r="33" spans="1:17">
      <c r="A33" s="137" t="s">
        <v>3885</v>
      </c>
      <c r="B33" s="135" t="s">
        <v>3885</v>
      </c>
      <c r="C33" s="135" t="s">
        <v>3885</v>
      </c>
      <c r="D33" s="135" t="s">
        <v>3885</v>
      </c>
      <c r="E33" s="135" t="s">
        <v>3885</v>
      </c>
      <c r="F33" s="135" t="s">
        <v>3885</v>
      </c>
      <c r="G33" s="135" t="s">
        <v>3885</v>
      </c>
      <c r="H33" s="135" t="s">
        <v>3885</v>
      </c>
      <c r="I33" s="135" t="s">
        <v>3885</v>
      </c>
      <c r="J33" s="135" t="s">
        <v>3885</v>
      </c>
      <c r="K33" s="135" t="s">
        <v>3885</v>
      </c>
      <c r="L33" s="135" t="s">
        <v>3885</v>
      </c>
      <c r="M33" s="135" t="s">
        <v>3885</v>
      </c>
      <c r="N33" s="135" t="s">
        <v>3885</v>
      </c>
      <c r="O33" s="135" t="s">
        <v>3885</v>
      </c>
      <c r="P33" s="135" t="s">
        <v>3885</v>
      </c>
      <c r="Q33" s="135" t="s">
        <v>3885</v>
      </c>
    </row>
    <row r="34" spans="1:17">
      <c r="A34" s="74" t="s">
        <v>38</v>
      </c>
      <c r="B34" s="134" t="s">
        <v>3885</v>
      </c>
      <c r="C34" s="134" t="s">
        <v>3885</v>
      </c>
      <c r="D34" s="134" t="s">
        <v>3885</v>
      </c>
      <c r="E34" s="134" t="s">
        <v>3885</v>
      </c>
      <c r="F34" s="134" t="s">
        <v>3885</v>
      </c>
      <c r="G34" s="134" t="s">
        <v>3885</v>
      </c>
      <c r="H34" s="64">
        <v>2.4784548305856693</v>
      </c>
      <c r="I34" s="134" t="s">
        <v>3885</v>
      </c>
      <c r="J34" s="134" t="s">
        <v>3885</v>
      </c>
      <c r="K34" s="134" t="s">
        <v>3885</v>
      </c>
      <c r="L34" s="76">
        <v>3.751205419365404E-2</v>
      </c>
      <c r="M34" s="134" t="s">
        <v>3885</v>
      </c>
      <c r="N34" s="134" t="s">
        <v>3885</v>
      </c>
      <c r="O34" s="64">
        <f>SUM(O35:O226)</f>
        <v>144263.87823323897</v>
      </c>
      <c r="P34" s="65">
        <f t="shared" si="0"/>
        <v>0.11664880462921971</v>
      </c>
      <c r="Q34" s="65">
        <f>O34/'סכום נכסי הקרן'!$C$41</f>
        <v>2.3021463397074793E-3</v>
      </c>
    </row>
    <row r="35" spans="1:17">
      <c r="A35" s="61" t="s">
        <v>3783</v>
      </c>
      <c r="B35" s="70" t="s">
        <v>3312</v>
      </c>
      <c r="C35" s="58" t="s">
        <v>3313</v>
      </c>
      <c r="D35" s="135" t="s">
        <v>3885</v>
      </c>
      <c r="E35" s="58" t="s">
        <v>328</v>
      </c>
      <c r="F35" s="77">
        <v>42368</v>
      </c>
      <c r="G35" s="58" t="s">
        <v>300</v>
      </c>
      <c r="H35" s="67">
        <v>6.8199999999803387</v>
      </c>
      <c r="I35" s="70" t="s">
        <v>133</v>
      </c>
      <c r="J35" s="70" t="s">
        <v>137</v>
      </c>
      <c r="K35" s="71">
        <v>3.1699999999999999E-2</v>
      </c>
      <c r="L35" s="71">
        <v>2.3899999999856102E-2</v>
      </c>
      <c r="M35" s="67">
        <v>59151.355212000002</v>
      </c>
      <c r="N35" s="69">
        <v>118.66</v>
      </c>
      <c r="O35" s="67">
        <v>70.18900385900001</v>
      </c>
      <c r="P35" s="68">
        <f t="shared" si="0"/>
        <v>5.6753384828813066E-5</v>
      </c>
      <c r="Q35" s="68">
        <f>O35/'סכום נכסי הקרן'!$C$41</f>
        <v>1.120068032972658E-6</v>
      </c>
    </row>
    <row r="36" spans="1:17">
      <c r="A36" s="61" t="s">
        <v>3783</v>
      </c>
      <c r="B36" s="70" t="s">
        <v>3312</v>
      </c>
      <c r="C36" s="58" t="s">
        <v>3314</v>
      </c>
      <c r="D36" s="135" t="s">
        <v>3885</v>
      </c>
      <c r="E36" s="58" t="s">
        <v>328</v>
      </c>
      <c r="F36" s="77">
        <v>42388</v>
      </c>
      <c r="G36" s="58" t="s">
        <v>300</v>
      </c>
      <c r="H36" s="67">
        <v>6.8199999999892285</v>
      </c>
      <c r="I36" s="70" t="s">
        <v>133</v>
      </c>
      <c r="J36" s="70" t="s">
        <v>137</v>
      </c>
      <c r="K36" s="71">
        <v>3.1899999999999998E-2</v>
      </c>
      <c r="L36" s="71">
        <v>2.409999999989533E-2</v>
      </c>
      <c r="M36" s="67">
        <v>82811.897968999998</v>
      </c>
      <c r="N36" s="69">
        <v>118.83</v>
      </c>
      <c r="O36" s="67">
        <v>98.405378283000005</v>
      </c>
      <c r="P36" s="68">
        <f t="shared" si="0"/>
        <v>7.9568564815924589E-5</v>
      </c>
      <c r="Q36" s="68">
        <f>O36/'סכום נכסי הקרן'!$C$41</f>
        <v>1.5703416835604092E-6</v>
      </c>
    </row>
    <row r="37" spans="1:17">
      <c r="A37" s="61" t="s">
        <v>3783</v>
      </c>
      <c r="B37" s="70" t="s">
        <v>3312</v>
      </c>
      <c r="C37" s="58" t="s">
        <v>3315</v>
      </c>
      <c r="D37" s="135" t="s">
        <v>3885</v>
      </c>
      <c r="E37" s="58" t="s">
        <v>328</v>
      </c>
      <c r="F37" s="77">
        <v>42509</v>
      </c>
      <c r="G37" s="58" t="s">
        <v>300</v>
      </c>
      <c r="H37" s="67">
        <v>6.8799999999713313</v>
      </c>
      <c r="I37" s="70" t="s">
        <v>133</v>
      </c>
      <c r="J37" s="70" t="s">
        <v>137</v>
      </c>
      <c r="K37" s="71">
        <v>2.7400000000000001E-2</v>
      </c>
      <c r="L37" s="71">
        <v>2.5899999999898816E-2</v>
      </c>
      <c r="M37" s="67">
        <v>82811.897968999998</v>
      </c>
      <c r="N37" s="69">
        <v>114.57</v>
      </c>
      <c r="O37" s="67">
        <v>94.877590943999991</v>
      </c>
      <c r="P37" s="68">
        <f t="shared" si="0"/>
        <v>7.6716068535357852E-5</v>
      </c>
      <c r="Q37" s="68">
        <f>O37/'סכום נכסי הקרן'!$C$41</f>
        <v>1.5140456598488127E-6</v>
      </c>
    </row>
    <row r="38" spans="1:17">
      <c r="A38" s="61" t="s">
        <v>3783</v>
      </c>
      <c r="B38" s="70" t="s">
        <v>3312</v>
      </c>
      <c r="C38" s="58" t="s">
        <v>3316</v>
      </c>
      <c r="D38" s="135" t="s">
        <v>3885</v>
      </c>
      <c r="E38" s="58" t="s">
        <v>328</v>
      </c>
      <c r="F38" s="77">
        <v>42723</v>
      </c>
      <c r="G38" s="58" t="s">
        <v>300</v>
      </c>
      <c r="H38" s="67">
        <v>6.7900000001442322</v>
      </c>
      <c r="I38" s="70" t="s">
        <v>133</v>
      </c>
      <c r="J38" s="70" t="s">
        <v>137</v>
      </c>
      <c r="K38" s="71">
        <v>3.15E-2</v>
      </c>
      <c r="L38" s="71">
        <v>2.7500000000364223E-2</v>
      </c>
      <c r="M38" s="67">
        <v>11830.270904999999</v>
      </c>
      <c r="N38" s="69">
        <v>116.04</v>
      </c>
      <c r="O38" s="67">
        <v>13.727846938000001</v>
      </c>
      <c r="P38" s="68">
        <f t="shared" si="0"/>
        <v>1.1100054671077321E-5</v>
      </c>
      <c r="Q38" s="68">
        <f>O38/'סכום נכסי הקרן'!$C$41</f>
        <v>2.1906739904278864E-7</v>
      </c>
    </row>
    <row r="39" spans="1:17">
      <c r="A39" s="61" t="s">
        <v>3783</v>
      </c>
      <c r="B39" s="70" t="s">
        <v>3312</v>
      </c>
      <c r="C39" s="58" t="s">
        <v>3317</v>
      </c>
      <c r="D39" s="135" t="s">
        <v>3885</v>
      </c>
      <c r="E39" s="58" t="s">
        <v>328</v>
      </c>
      <c r="F39" s="77">
        <v>42918</v>
      </c>
      <c r="G39" s="58" t="s">
        <v>300</v>
      </c>
      <c r="H39" s="67">
        <v>6.760000000036265</v>
      </c>
      <c r="I39" s="70" t="s">
        <v>133</v>
      </c>
      <c r="J39" s="70" t="s">
        <v>137</v>
      </c>
      <c r="K39" s="71">
        <v>3.1899999999999998E-2</v>
      </c>
      <c r="L39" s="71">
        <v>2.9900000000120386E-2</v>
      </c>
      <c r="M39" s="67">
        <v>59151.355212000002</v>
      </c>
      <c r="N39" s="69">
        <v>113.75</v>
      </c>
      <c r="O39" s="67">
        <v>67.284666180999992</v>
      </c>
      <c r="P39" s="68">
        <f t="shared" si="0"/>
        <v>5.4404997120626196E-5</v>
      </c>
      <c r="Q39" s="68">
        <f>O39/'סכום נכסי הקרן'!$C$41</f>
        <v>1.0737209470869429E-6</v>
      </c>
    </row>
    <row r="40" spans="1:17">
      <c r="A40" s="61" t="s">
        <v>3783</v>
      </c>
      <c r="B40" s="70" t="s">
        <v>3312</v>
      </c>
      <c r="C40" s="58" t="s">
        <v>3318</v>
      </c>
      <c r="D40" s="135" t="s">
        <v>3885</v>
      </c>
      <c r="E40" s="58" t="s">
        <v>328</v>
      </c>
      <c r="F40" s="77">
        <v>43915</v>
      </c>
      <c r="G40" s="58" t="s">
        <v>300</v>
      </c>
      <c r="H40" s="67">
        <v>6.7899999999799707</v>
      </c>
      <c r="I40" s="70" t="s">
        <v>133</v>
      </c>
      <c r="J40" s="70" t="s">
        <v>137</v>
      </c>
      <c r="K40" s="71">
        <v>2.6600000000000002E-2</v>
      </c>
      <c r="L40" s="71">
        <v>3.5599999999871568E-2</v>
      </c>
      <c r="M40" s="67">
        <v>124529.169522</v>
      </c>
      <c r="N40" s="69">
        <v>105.04</v>
      </c>
      <c r="O40" s="67">
        <v>130.80545037799999</v>
      </c>
      <c r="P40" s="68">
        <f t="shared" si="0"/>
        <v>1.0576659668688181E-4</v>
      </c>
      <c r="Q40" s="68">
        <f>O40/'סכום נכסי הקרן'!$C$41</f>
        <v>2.0873782993317501E-6</v>
      </c>
    </row>
    <row r="41" spans="1:17">
      <c r="A41" s="61" t="s">
        <v>3783</v>
      </c>
      <c r="B41" s="70" t="s">
        <v>3312</v>
      </c>
      <c r="C41" s="58" t="s">
        <v>3319</v>
      </c>
      <c r="D41" s="135" t="s">
        <v>3885</v>
      </c>
      <c r="E41" s="58" t="s">
        <v>328</v>
      </c>
      <c r="F41" s="77">
        <v>44168</v>
      </c>
      <c r="G41" s="58" t="s">
        <v>300</v>
      </c>
      <c r="H41" s="67">
        <v>6.9100000000164741</v>
      </c>
      <c r="I41" s="70" t="s">
        <v>133</v>
      </c>
      <c r="J41" s="70" t="s">
        <v>137</v>
      </c>
      <c r="K41" s="71">
        <v>1.89E-2</v>
      </c>
      <c r="L41" s="71">
        <v>3.8100000000059239E-2</v>
      </c>
      <c r="M41" s="67">
        <v>126122.29303</v>
      </c>
      <c r="N41" s="69">
        <v>97.7</v>
      </c>
      <c r="O41" s="67">
        <v>123.221470467</v>
      </c>
      <c r="P41" s="68">
        <f t="shared" si="0"/>
        <v>9.9634346522915724E-5</v>
      </c>
      <c r="Q41" s="68">
        <f>O41/'סכום נכסי הקרן'!$C$41</f>
        <v>1.9663540221090337E-6</v>
      </c>
    </row>
    <row r="42" spans="1:17">
      <c r="A42" s="61" t="s">
        <v>3783</v>
      </c>
      <c r="B42" s="70" t="s">
        <v>3312</v>
      </c>
      <c r="C42" s="58" t="s">
        <v>3320</v>
      </c>
      <c r="D42" s="135" t="s">
        <v>3885</v>
      </c>
      <c r="E42" s="58" t="s">
        <v>328</v>
      </c>
      <c r="F42" s="77">
        <v>44277</v>
      </c>
      <c r="G42" s="58" t="s">
        <v>300</v>
      </c>
      <c r="H42" s="67">
        <v>6.8200000000056216</v>
      </c>
      <c r="I42" s="70" t="s">
        <v>133</v>
      </c>
      <c r="J42" s="70" t="s">
        <v>137</v>
      </c>
      <c r="K42" s="71">
        <v>1.9E-2</v>
      </c>
      <c r="L42" s="71">
        <v>4.6200000000056217E-2</v>
      </c>
      <c r="M42" s="67">
        <v>191790.39912399999</v>
      </c>
      <c r="N42" s="69">
        <v>92.75</v>
      </c>
      <c r="O42" s="67">
        <v>177.8855877</v>
      </c>
      <c r="P42" s="68">
        <f t="shared" si="0"/>
        <v>1.4383462735157715E-4</v>
      </c>
      <c r="Q42" s="68">
        <f>O42/'סכום נכסי הקרן'!$C$41</f>
        <v>2.8386777038405872E-6</v>
      </c>
    </row>
    <row r="43" spans="1:17">
      <c r="A43" s="61" t="s">
        <v>3784</v>
      </c>
      <c r="B43" s="70" t="s">
        <v>3312</v>
      </c>
      <c r="C43" s="58" t="s">
        <v>3321</v>
      </c>
      <c r="D43" s="135" t="s">
        <v>3885</v>
      </c>
      <c r="E43" s="58" t="s">
        <v>305</v>
      </c>
      <c r="F43" s="77">
        <v>42186</v>
      </c>
      <c r="G43" s="58" t="s">
        <v>135</v>
      </c>
      <c r="H43" s="67">
        <v>1.94</v>
      </c>
      <c r="I43" s="70" t="s">
        <v>133</v>
      </c>
      <c r="J43" s="70" t="s">
        <v>136</v>
      </c>
      <c r="K43" s="71">
        <v>9.8519999999999996E-2</v>
      </c>
      <c r="L43" s="71">
        <v>5.9000000000000004E-2</v>
      </c>
      <c r="M43" s="67">
        <v>3964480.13</v>
      </c>
      <c r="N43" s="69">
        <v>107.75</v>
      </c>
      <c r="O43" s="67">
        <v>15493.555060000001</v>
      </c>
      <c r="P43" s="68">
        <f t="shared" si="0"/>
        <v>1.2527769940331387E-2</v>
      </c>
      <c r="Q43" s="68">
        <f>O43/'סכום נכסי הקרן'!$C$41</f>
        <v>2.4724436572243176E-4</v>
      </c>
    </row>
    <row r="44" spans="1:17">
      <c r="A44" s="61" t="s">
        <v>3784</v>
      </c>
      <c r="B44" s="70" t="s">
        <v>3312</v>
      </c>
      <c r="C44" s="58" t="s">
        <v>3322</v>
      </c>
      <c r="D44" s="135" t="s">
        <v>3885</v>
      </c>
      <c r="E44" s="58" t="s">
        <v>305</v>
      </c>
      <c r="F44" s="77">
        <v>43100</v>
      </c>
      <c r="G44" s="58" t="s">
        <v>135</v>
      </c>
      <c r="H44" s="67">
        <v>1.9400000000000002</v>
      </c>
      <c r="I44" s="70" t="s">
        <v>133</v>
      </c>
      <c r="J44" s="70" t="s">
        <v>136</v>
      </c>
      <c r="K44" s="71">
        <v>9.8519999999999996E-2</v>
      </c>
      <c r="L44" s="71">
        <v>5.8999999999999997E-2</v>
      </c>
      <c r="M44" s="67">
        <v>8153088.2199999997</v>
      </c>
      <c r="N44" s="69">
        <v>107.75</v>
      </c>
      <c r="O44" s="67">
        <v>31863.022940000003</v>
      </c>
      <c r="P44" s="68">
        <f t="shared" si="0"/>
        <v>2.5763784970589017E-2</v>
      </c>
      <c r="Q44" s="68">
        <f>O44/'סכום נכסי הקרן'!$C$41</f>
        <v>5.084664472609163E-4</v>
      </c>
    </row>
    <row r="45" spans="1:17">
      <c r="A45" s="61" t="s">
        <v>3784</v>
      </c>
      <c r="B45" s="70" t="s">
        <v>3312</v>
      </c>
      <c r="C45" s="58" t="s">
        <v>3323</v>
      </c>
      <c r="D45" s="135" t="s">
        <v>3885</v>
      </c>
      <c r="E45" s="58" t="s">
        <v>305</v>
      </c>
      <c r="F45" s="77">
        <v>38533</v>
      </c>
      <c r="G45" s="58" t="s">
        <v>135</v>
      </c>
      <c r="H45" s="67">
        <v>1.9500000000000002</v>
      </c>
      <c r="I45" s="70" t="s">
        <v>133</v>
      </c>
      <c r="J45" s="70" t="s">
        <v>137</v>
      </c>
      <c r="K45" s="71">
        <v>3.8450999999999999E-2</v>
      </c>
      <c r="L45" s="71">
        <v>1.8800000000000001E-2</v>
      </c>
      <c r="M45" s="67">
        <v>23621379.530000001</v>
      </c>
      <c r="N45" s="69">
        <v>148.19</v>
      </c>
      <c r="O45" s="67">
        <v>35004.536610000003</v>
      </c>
      <c r="P45" s="68">
        <f t="shared" si="0"/>
        <v>2.8303948307522104E-2</v>
      </c>
      <c r="Q45" s="68">
        <f>O45/'סכום נכסי הקרן'!$C$41</f>
        <v>5.5859836028795138E-4</v>
      </c>
    </row>
    <row r="46" spans="1:17">
      <c r="A46" s="61" t="s">
        <v>3785</v>
      </c>
      <c r="B46" s="70" t="s">
        <v>3304</v>
      </c>
      <c r="C46" s="58">
        <v>4069</v>
      </c>
      <c r="D46" s="135" t="s">
        <v>3885</v>
      </c>
      <c r="E46" s="58" t="s">
        <v>334</v>
      </c>
      <c r="F46" s="77">
        <v>42052</v>
      </c>
      <c r="G46" s="58" t="s">
        <v>135</v>
      </c>
      <c r="H46" s="67">
        <v>4.010000000001944</v>
      </c>
      <c r="I46" s="70" t="s">
        <v>641</v>
      </c>
      <c r="J46" s="70" t="s">
        <v>137</v>
      </c>
      <c r="K46" s="71">
        <v>2.9779E-2</v>
      </c>
      <c r="L46" s="71">
        <v>2.030000000000972E-2</v>
      </c>
      <c r="M46" s="67">
        <v>174932.81563299999</v>
      </c>
      <c r="N46" s="69">
        <v>117.59</v>
      </c>
      <c r="O46" s="67">
        <v>205.70350046000001</v>
      </c>
      <c r="P46" s="68">
        <f t="shared" si="0"/>
        <v>1.6632761943298838E-4</v>
      </c>
      <c r="Q46" s="68">
        <f>O46/'סכום נכסי הקרן'!$C$41</f>
        <v>3.2825927491244643E-6</v>
      </c>
    </row>
    <row r="47" spans="1:17">
      <c r="A47" s="61" t="s">
        <v>3786</v>
      </c>
      <c r="B47" s="70" t="s">
        <v>3312</v>
      </c>
      <c r="C47" s="58" t="s">
        <v>3324</v>
      </c>
      <c r="D47" s="135" t="s">
        <v>3885</v>
      </c>
      <c r="E47" s="58" t="s">
        <v>334</v>
      </c>
      <c r="F47" s="77">
        <v>42122</v>
      </c>
      <c r="G47" s="58" t="s">
        <v>135</v>
      </c>
      <c r="H47" s="67">
        <v>4.1300000000006634</v>
      </c>
      <c r="I47" s="70" t="s">
        <v>304</v>
      </c>
      <c r="J47" s="70" t="s">
        <v>137</v>
      </c>
      <c r="K47" s="71">
        <v>2.98E-2</v>
      </c>
      <c r="L47" s="71">
        <v>2.6400000000008337E-2</v>
      </c>
      <c r="M47" s="67">
        <v>1130722.6303989999</v>
      </c>
      <c r="N47" s="69">
        <v>114.6</v>
      </c>
      <c r="O47" s="67">
        <v>1295.808170478</v>
      </c>
      <c r="P47" s="68">
        <f t="shared" si="0"/>
        <v>1.0477638336511062E-3</v>
      </c>
      <c r="Q47" s="68">
        <f>O47/'סכום נכסי הקרן'!$C$41</f>
        <v>2.0678357418105553E-5</v>
      </c>
    </row>
    <row r="48" spans="1:17">
      <c r="A48" s="61" t="s">
        <v>3784</v>
      </c>
      <c r="B48" s="70" t="s">
        <v>3312</v>
      </c>
      <c r="C48" s="58" t="s">
        <v>3325</v>
      </c>
      <c r="D48" s="135" t="s">
        <v>3885</v>
      </c>
      <c r="E48" s="58" t="s">
        <v>334</v>
      </c>
      <c r="F48" s="77">
        <v>39261</v>
      </c>
      <c r="G48" s="58" t="s">
        <v>135</v>
      </c>
      <c r="H48" s="67">
        <v>1.9299999999999997</v>
      </c>
      <c r="I48" s="70" t="s">
        <v>133</v>
      </c>
      <c r="J48" s="70" t="s">
        <v>137</v>
      </c>
      <c r="K48" s="71">
        <v>4.7039999999999998E-2</v>
      </c>
      <c r="L48" s="71">
        <v>4.3799999999999999E-2</v>
      </c>
      <c r="M48" s="67">
        <v>9298671.1099999994</v>
      </c>
      <c r="N48" s="69">
        <v>135.16999999999999</v>
      </c>
      <c r="O48" s="67">
        <v>12569.01376</v>
      </c>
      <c r="P48" s="68">
        <f t="shared" si="0"/>
        <v>1.0163045998956134E-2</v>
      </c>
      <c r="Q48" s="68">
        <f>O48/'סכום נכסי הקרן'!$C$41</f>
        <v>2.0057487276569031E-4</v>
      </c>
    </row>
    <row r="49" spans="1:17">
      <c r="A49" s="61" t="s">
        <v>3787</v>
      </c>
      <c r="B49" s="70" t="s">
        <v>3304</v>
      </c>
      <c r="C49" s="58">
        <v>4099</v>
      </c>
      <c r="D49" s="135" t="s">
        <v>3885</v>
      </c>
      <c r="E49" s="58" t="s">
        <v>334</v>
      </c>
      <c r="F49" s="77">
        <v>42052</v>
      </c>
      <c r="G49" s="58" t="s">
        <v>135</v>
      </c>
      <c r="H49" s="67">
        <v>3.9400000000002713</v>
      </c>
      <c r="I49" s="70" t="s">
        <v>641</v>
      </c>
      <c r="J49" s="70" t="s">
        <v>137</v>
      </c>
      <c r="K49" s="71">
        <v>2.9779E-2</v>
      </c>
      <c r="L49" s="71">
        <v>2.9200000000048895E-2</v>
      </c>
      <c r="M49" s="67">
        <v>129648.360484</v>
      </c>
      <c r="N49" s="69">
        <v>113.58</v>
      </c>
      <c r="O49" s="67">
        <v>147.25460983400001</v>
      </c>
      <c r="P49" s="68">
        <f t="shared" si="0"/>
        <v>1.190670486863466E-4</v>
      </c>
      <c r="Q49" s="68">
        <f>O49/'סכום נכסי הקרן'!$C$41</f>
        <v>2.3498720898540824E-6</v>
      </c>
    </row>
    <row r="50" spans="1:17">
      <c r="A50" s="61" t="s">
        <v>3787</v>
      </c>
      <c r="B50" s="70" t="s">
        <v>3304</v>
      </c>
      <c r="C50" s="58" t="s">
        <v>3326</v>
      </c>
      <c r="D50" s="135" t="s">
        <v>3885</v>
      </c>
      <c r="E50" s="58" t="s">
        <v>334</v>
      </c>
      <c r="F50" s="77">
        <v>42054</v>
      </c>
      <c r="G50" s="58" t="s">
        <v>135</v>
      </c>
      <c r="H50" s="67">
        <v>3.9399999996253996</v>
      </c>
      <c r="I50" s="70" t="s">
        <v>641</v>
      </c>
      <c r="J50" s="70" t="s">
        <v>137</v>
      </c>
      <c r="K50" s="71">
        <v>2.9779E-2</v>
      </c>
      <c r="L50" s="71">
        <v>2.9199999997406616E-2</v>
      </c>
      <c r="M50" s="67">
        <v>3666.526124</v>
      </c>
      <c r="N50" s="69">
        <v>113.58</v>
      </c>
      <c r="O50" s="67">
        <v>4.1644404240000004</v>
      </c>
      <c r="P50" s="68">
        <f t="shared" si="0"/>
        <v>3.3672808700166774E-6</v>
      </c>
      <c r="Q50" s="68">
        <f>O50/'סכום נכסי הקרן'!$C$41</f>
        <v>6.6455660255725382E-8</v>
      </c>
    </row>
    <row r="51" spans="1:17">
      <c r="A51" s="61" t="s">
        <v>3788</v>
      </c>
      <c r="B51" s="70" t="s">
        <v>3312</v>
      </c>
      <c r="C51" s="58" t="s">
        <v>3327</v>
      </c>
      <c r="D51" s="135" t="s">
        <v>3885</v>
      </c>
      <c r="E51" s="58" t="s">
        <v>2087</v>
      </c>
      <c r="F51" s="77">
        <v>40742</v>
      </c>
      <c r="G51" s="58" t="s">
        <v>3303</v>
      </c>
      <c r="H51" s="67">
        <v>2.9599999999975601</v>
      </c>
      <c r="I51" s="70" t="s">
        <v>321</v>
      </c>
      <c r="J51" s="70" t="s">
        <v>137</v>
      </c>
      <c r="K51" s="71">
        <v>4.4999999999999998E-2</v>
      </c>
      <c r="L51" s="71">
        <v>1.6599999999992756E-2</v>
      </c>
      <c r="M51" s="67">
        <v>416242.71601500007</v>
      </c>
      <c r="N51" s="69">
        <v>126.06</v>
      </c>
      <c r="O51" s="67">
        <v>524.71557874300004</v>
      </c>
      <c r="P51" s="68">
        <f t="shared" si="0"/>
        <v>4.2427422429156436E-4</v>
      </c>
      <c r="Q51" s="68">
        <f>O51/'סכום נכסי הקרן'!$C$41</f>
        <v>8.3733507221932403E-6</v>
      </c>
    </row>
    <row r="52" spans="1:17">
      <c r="A52" s="61" t="s">
        <v>3789</v>
      </c>
      <c r="B52" s="70" t="s">
        <v>3312</v>
      </c>
      <c r="C52" s="58" t="s">
        <v>3328</v>
      </c>
      <c r="D52" s="135" t="s">
        <v>3885</v>
      </c>
      <c r="E52" s="58" t="s">
        <v>2087</v>
      </c>
      <c r="F52" s="77">
        <v>41534</v>
      </c>
      <c r="G52" s="58" t="s">
        <v>3303</v>
      </c>
      <c r="H52" s="67">
        <v>5.2699999999980838</v>
      </c>
      <c r="I52" s="70" t="s">
        <v>527</v>
      </c>
      <c r="J52" s="70" t="s">
        <v>137</v>
      </c>
      <c r="K52" s="71">
        <v>3.9842000000000002E-2</v>
      </c>
      <c r="L52" s="71">
        <v>3.3599999999990415E-2</v>
      </c>
      <c r="M52" s="67">
        <v>1258447.72719</v>
      </c>
      <c r="N52" s="69">
        <v>116.09</v>
      </c>
      <c r="O52" s="67">
        <v>1460.93186294</v>
      </c>
      <c r="P52" s="68">
        <f t="shared" si="0"/>
        <v>1.1812794550079241E-3</v>
      </c>
      <c r="Q52" s="68">
        <f>O52/'סכום נכסי הקרן'!$C$41</f>
        <v>2.3313382268787763E-5</v>
      </c>
    </row>
    <row r="53" spans="1:17">
      <c r="A53" s="61" t="s">
        <v>3790</v>
      </c>
      <c r="B53" s="70" t="s">
        <v>3312</v>
      </c>
      <c r="C53" s="58" t="s">
        <v>3329</v>
      </c>
      <c r="D53" s="135" t="s">
        <v>3885</v>
      </c>
      <c r="E53" s="58" t="s">
        <v>441</v>
      </c>
      <c r="F53" s="77">
        <v>43431</v>
      </c>
      <c r="G53" s="58" t="s">
        <v>300</v>
      </c>
      <c r="H53" s="67">
        <v>7.6999999999375426</v>
      </c>
      <c r="I53" s="70" t="s">
        <v>304</v>
      </c>
      <c r="J53" s="70" t="s">
        <v>137</v>
      </c>
      <c r="K53" s="71">
        <v>3.6600000000000001E-2</v>
      </c>
      <c r="L53" s="71">
        <v>3.4199999999673297E-2</v>
      </c>
      <c r="M53" s="67">
        <v>36777.369863</v>
      </c>
      <c r="N53" s="69">
        <v>113.19</v>
      </c>
      <c r="O53" s="67">
        <v>41.628303608000003</v>
      </c>
      <c r="P53" s="68">
        <f t="shared" si="0"/>
        <v>3.3659790060299501E-5</v>
      </c>
      <c r="Q53" s="68">
        <f>O53/'סכום נכסי הקרן'!$C$41</f>
        <v>6.6429967052769994E-7</v>
      </c>
    </row>
    <row r="54" spans="1:17">
      <c r="A54" s="61" t="s">
        <v>3790</v>
      </c>
      <c r="B54" s="70" t="s">
        <v>3312</v>
      </c>
      <c r="C54" s="58" t="s">
        <v>3330</v>
      </c>
      <c r="D54" s="135" t="s">
        <v>3885</v>
      </c>
      <c r="E54" s="58" t="s">
        <v>441</v>
      </c>
      <c r="F54" s="77">
        <v>43276</v>
      </c>
      <c r="G54" s="58" t="s">
        <v>300</v>
      </c>
      <c r="H54" s="67">
        <v>7.7500000000995293</v>
      </c>
      <c r="I54" s="70" t="s">
        <v>304</v>
      </c>
      <c r="J54" s="70" t="s">
        <v>137</v>
      </c>
      <c r="K54" s="71">
        <v>3.2599999999999997E-2</v>
      </c>
      <c r="L54" s="71">
        <v>3.5100000000378211E-2</v>
      </c>
      <c r="M54" s="67">
        <v>36642.360073999997</v>
      </c>
      <c r="N54" s="69">
        <v>109.68</v>
      </c>
      <c r="O54" s="67">
        <v>40.189340947999995</v>
      </c>
      <c r="P54" s="68">
        <f t="shared" si="0"/>
        <v>3.2496274450912472E-5</v>
      </c>
      <c r="Q54" s="68">
        <f>O54/'סכום נכסי הקרן'!$C$41</f>
        <v>6.4133687026706274E-7</v>
      </c>
    </row>
    <row r="55" spans="1:17">
      <c r="A55" s="61" t="s">
        <v>3790</v>
      </c>
      <c r="B55" s="70" t="s">
        <v>3312</v>
      </c>
      <c r="C55" s="58" t="s">
        <v>3331</v>
      </c>
      <c r="D55" s="135" t="s">
        <v>3885</v>
      </c>
      <c r="E55" s="58" t="s">
        <v>441</v>
      </c>
      <c r="F55" s="77">
        <v>43222</v>
      </c>
      <c r="G55" s="58" t="s">
        <v>300</v>
      </c>
      <c r="H55" s="67">
        <v>7.7599999999964764</v>
      </c>
      <c r="I55" s="70" t="s">
        <v>304</v>
      </c>
      <c r="J55" s="70" t="s">
        <v>137</v>
      </c>
      <c r="K55" s="71">
        <v>3.2199999999999999E-2</v>
      </c>
      <c r="L55" s="71">
        <v>3.5100000000016576E-2</v>
      </c>
      <c r="M55" s="67">
        <v>175101.699952</v>
      </c>
      <c r="N55" s="69">
        <v>110.26</v>
      </c>
      <c r="O55" s="67">
        <v>193.06714596800001</v>
      </c>
      <c r="P55" s="68">
        <f t="shared" si="0"/>
        <v>1.5611012310324358E-4</v>
      </c>
      <c r="Q55" s="68">
        <f>O55/'סכום נכסי הקרן'!$C$41</f>
        <v>3.0809432607198097E-6</v>
      </c>
    </row>
    <row r="56" spans="1:17">
      <c r="A56" s="61" t="s">
        <v>3790</v>
      </c>
      <c r="B56" s="70" t="s">
        <v>3312</v>
      </c>
      <c r="C56" s="58" t="s">
        <v>3332</v>
      </c>
      <c r="D56" s="135" t="s">
        <v>3885</v>
      </c>
      <c r="E56" s="58" t="s">
        <v>441</v>
      </c>
      <c r="F56" s="77">
        <v>43922</v>
      </c>
      <c r="G56" s="58" t="s">
        <v>300</v>
      </c>
      <c r="H56" s="67">
        <v>7.8900000000486399</v>
      </c>
      <c r="I56" s="70" t="s">
        <v>304</v>
      </c>
      <c r="J56" s="70" t="s">
        <v>137</v>
      </c>
      <c r="K56" s="71">
        <v>2.7699999999999999E-2</v>
      </c>
      <c r="L56" s="71">
        <v>3.2600000000176876E-2</v>
      </c>
      <c r="M56" s="67">
        <v>42129.416011000008</v>
      </c>
      <c r="N56" s="69">
        <v>107.36</v>
      </c>
      <c r="O56" s="67">
        <v>45.230139719999997</v>
      </c>
      <c r="P56" s="68">
        <f t="shared" si="0"/>
        <v>3.6572160655632293E-5</v>
      </c>
      <c r="Q56" s="68">
        <f>O56/'סכום נכסי הקרן'!$C$41</f>
        <v>7.2177735602330933E-7</v>
      </c>
    </row>
    <row r="57" spans="1:17">
      <c r="A57" s="61" t="s">
        <v>3790</v>
      </c>
      <c r="B57" s="70" t="s">
        <v>3312</v>
      </c>
      <c r="C57" s="58" t="s">
        <v>3333</v>
      </c>
      <c r="D57" s="135" t="s">
        <v>3885</v>
      </c>
      <c r="E57" s="58" t="s">
        <v>441</v>
      </c>
      <c r="F57" s="77">
        <v>43978</v>
      </c>
      <c r="G57" s="58" t="s">
        <v>300</v>
      </c>
      <c r="H57" s="67">
        <v>7.9199999998460928</v>
      </c>
      <c r="I57" s="70" t="s">
        <v>304</v>
      </c>
      <c r="J57" s="70" t="s">
        <v>137</v>
      </c>
      <c r="K57" s="71">
        <v>2.3E-2</v>
      </c>
      <c r="L57" s="71">
        <v>3.6799999999502057E-2</v>
      </c>
      <c r="M57" s="67">
        <v>17673.052721</v>
      </c>
      <c r="N57" s="69">
        <v>100</v>
      </c>
      <c r="O57" s="67">
        <v>17.673053841000002</v>
      </c>
      <c r="P57" s="68">
        <f t="shared" si="0"/>
        <v>1.4290067825346338E-5</v>
      </c>
      <c r="Q57" s="68">
        <f>O57/'סכום נכסי הקרן'!$C$41</f>
        <v>2.8202455604120285E-7</v>
      </c>
    </row>
    <row r="58" spans="1:17">
      <c r="A58" s="61" t="s">
        <v>3790</v>
      </c>
      <c r="B58" s="70" t="s">
        <v>3312</v>
      </c>
      <c r="C58" s="58" t="s">
        <v>3334</v>
      </c>
      <c r="D58" s="135" t="s">
        <v>3885</v>
      </c>
      <c r="E58" s="58" t="s">
        <v>441</v>
      </c>
      <c r="F58" s="77">
        <v>44010</v>
      </c>
      <c r="G58" s="58" t="s">
        <v>300</v>
      </c>
      <c r="H58" s="67">
        <v>7.9800000001409712</v>
      </c>
      <c r="I58" s="70" t="s">
        <v>304</v>
      </c>
      <c r="J58" s="70" t="s">
        <v>137</v>
      </c>
      <c r="K58" s="71">
        <v>2.2000000000000002E-2</v>
      </c>
      <c r="L58" s="71">
        <v>3.4300000000662141E-2</v>
      </c>
      <c r="M58" s="67">
        <v>27711.249055</v>
      </c>
      <c r="N58" s="69">
        <v>101.37</v>
      </c>
      <c r="O58" s="67">
        <v>28.090893597999997</v>
      </c>
      <c r="P58" s="68">
        <f t="shared" si="0"/>
        <v>2.271371877217647E-5</v>
      </c>
      <c r="Q58" s="68">
        <f>O58/'סכום נכסי הקרן'!$C$41</f>
        <v>4.4827124203047999E-7</v>
      </c>
    </row>
    <row r="59" spans="1:17">
      <c r="A59" s="61" t="s">
        <v>3790</v>
      </c>
      <c r="B59" s="70" t="s">
        <v>3312</v>
      </c>
      <c r="C59" s="58" t="s">
        <v>3335</v>
      </c>
      <c r="D59" s="135" t="s">
        <v>3885</v>
      </c>
      <c r="E59" s="58" t="s">
        <v>441</v>
      </c>
      <c r="F59" s="77">
        <v>44133</v>
      </c>
      <c r="G59" s="58" t="s">
        <v>300</v>
      </c>
      <c r="H59" s="67">
        <v>7.8900000000984507</v>
      </c>
      <c r="I59" s="70" t="s">
        <v>304</v>
      </c>
      <c r="J59" s="70" t="s">
        <v>137</v>
      </c>
      <c r="K59" s="71">
        <v>2.3799999999999998E-2</v>
      </c>
      <c r="L59" s="71">
        <v>3.6800000000539006E-2</v>
      </c>
      <c r="M59" s="67">
        <v>36035.338345999997</v>
      </c>
      <c r="N59" s="69">
        <v>100.91</v>
      </c>
      <c r="O59" s="67">
        <v>36.363260578000002</v>
      </c>
      <c r="P59" s="68">
        <f t="shared" si="0"/>
        <v>2.9402584560957806E-5</v>
      </c>
      <c r="Q59" s="68">
        <f>O59/'סכום נכסי הקרן'!$C$41</f>
        <v>5.8028072075067821E-7</v>
      </c>
    </row>
    <row r="60" spans="1:17">
      <c r="A60" s="61" t="s">
        <v>3790</v>
      </c>
      <c r="B60" s="70" t="s">
        <v>3312</v>
      </c>
      <c r="C60" s="58" t="s">
        <v>3336</v>
      </c>
      <c r="D60" s="135" t="s">
        <v>3885</v>
      </c>
      <c r="E60" s="58" t="s">
        <v>441</v>
      </c>
      <c r="F60" s="77">
        <v>44251</v>
      </c>
      <c r="G60" s="58" t="s">
        <v>300</v>
      </c>
      <c r="H60" s="67">
        <v>7.8000000000154577</v>
      </c>
      <c r="I60" s="70" t="s">
        <v>304</v>
      </c>
      <c r="J60" s="70" t="s">
        <v>137</v>
      </c>
      <c r="K60" s="71">
        <v>2.3599999999999999E-2</v>
      </c>
      <c r="L60" s="71">
        <v>4.2300000000039611E-2</v>
      </c>
      <c r="M60" s="67">
        <v>106993.259464</v>
      </c>
      <c r="N60" s="69">
        <v>96.74</v>
      </c>
      <c r="O60" s="67">
        <v>103.505277233</v>
      </c>
      <c r="P60" s="68">
        <f t="shared" si="0"/>
        <v>8.3692238208965571E-5</v>
      </c>
      <c r="Q60" s="68">
        <f>O60/'סכום נכסי הקרן'!$C$41</f>
        <v>1.6517252831447672E-6</v>
      </c>
    </row>
    <row r="61" spans="1:17">
      <c r="A61" s="61" t="s">
        <v>3790</v>
      </c>
      <c r="B61" s="70" t="s">
        <v>3312</v>
      </c>
      <c r="C61" s="58" t="s">
        <v>3337</v>
      </c>
      <c r="D61" s="135" t="s">
        <v>3885</v>
      </c>
      <c r="E61" s="58" t="s">
        <v>441</v>
      </c>
      <c r="F61" s="77">
        <v>44294</v>
      </c>
      <c r="G61" s="58" t="s">
        <v>300</v>
      </c>
      <c r="H61" s="67">
        <v>7.7699999999521321</v>
      </c>
      <c r="I61" s="70" t="s">
        <v>304</v>
      </c>
      <c r="J61" s="70" t="s">
        <v>137</v>
      </c>
      <c r="K61" s="71">
        <v>2.3199999999999998E-2</v>
      </c>
      <c r="L61" s="71">
        <v>4.4299999999738028E-2</v>
      </c>
      <c r="M61" s="67">
        <v>76980.354835000006</v>
      </c>
      <c r="N61" s="69">
        <v>94.71</v>
      </c>
      <c r="O61" s="67">
        <v>72.908089637000003</v>
      </c>
      <c r="P61" s="68">
        <f t="shared" si="0"/>
        <v>5.8951981661037504E-5</v>
      </c>
      <c r="Q61" s="68">
        <f>O61/'סכום נכסי הקרן'!$C$41</f>
        <v>1.1634588903919553E-6</v>
      </c>
    </row>
    <row r="62" spans="1:17">
      <c r="A62" s="61" t="s">
        <v>3790</v>
      </c>
      <c r="B62" s="70" t="s">
        <v>3312</v>
      </c>
      <c r="C62" s="58" t="s">
        <v>3338</v>
      </c>
      <c r="D62" s="135" t="s">
        <v>3885</v>
      </c>
      <c r="E62" s="58" t="s">
        <v>441</v>
      </c>
      <c r="F62" s="77">
        <v>44602</v>
      </c>
      <c r="G62" s="58" t="s">
        <v>300</v>
      </c>
      <c r="H62" s="67">
        <v>7.6300000000123527</v>
      </c>
      <c r="I62" s="70" t="s">
        <v>304</v>
      </c>
      <c r="J62" s="70" t="s">
        <v>137</v>
      </c>
      <c r="K62" s="71">
        <v>2.0899999999999998E-2</v>
      </c>
      <c r="L62" s="71">
        <v>5.37000000000913E-2</v>
      </c>
      <c r="M62" s="67">
        <v>110288.355484</v>
      </c>
      <c r="N62" s="69">
        <v>84.42</v>
      </c>
      <c r="O62" s="67">
        <v>93.105420994999989</v>
      </c>
      <c r="P62" s="68">
        <f t="shared" si="0"/>
        <v>7.5283128365702498E-5</v>
      </c>
      <c r="Q62" s="68">
        <f>O62/'סכום נכסי הקרן'!$C$41</f>
        <v>1.4857655760787513E-6</v>
      </c>
    </row>
    <row r="63" spans="1:17">
      <c r="A63" s="61" t="s">
        <v>3790</v>
      </c>
      <c r="B63" s="70" t="s">
        <v>3312</v>
      </c>
      <c r="C63" s="58" t="s">
        <v>3339</v>
      </c>
      <c r="D63" s="135" t="s">
        <v>3885</v>
      </c>
      <c r="E63" s="58" t="s">
        <v>441</v>
      </c>
      <c r="F63" s="77">
        <v>43500</v>
      </c>
      <c r="G63" s="58" t="s">
        <v>300</v>
      </c>
      <c r="H63" s="67">
        <v>7.7600000000332567</v>
      </c>
      <c r="I63" s="70" t="s">
        <v>304</v>
      </c>
      <c r="J63" s="70" t="s">
        <v>137</v>
      </c>
      <c r="K63" s="71">
        <v>3.4500000000000003E-2</v>
      </c>
      <c r="L63" s="71">
        <v>3.2700000000121514E-2</v>
      </c>
      <c r="M63" s="67">
        <v>69031.324875000006</v>
      </c>
      <c r="N63" s="69">
        <v>113.25</v>
      </c>
      <c r="O63" s="67">
        <v>78.177975915000005</v>
      </c>
      <c r="P63" s="68">
        <f t="shared" si="0"/>
        <v>6.3213103311093031E-5</v>
      </c>
      <c r="Q63" s="68">
        <f>O63/'סכום נכסי הקרן'!$C$41</f>
        <v>1.2475551281622852E-6</v>
      </c>
    </row>
    <row r="64" spans="1:17">
      <c r="A64" s="61" t="s">
        <v>3790</v>
      </c>
      <c r="B64" s="70" t="s">
        <v>3312</v>
      </c>
      <c r="C64" s="58" t="s">
        <v>3340</v>
      </c>
      <c r="D64" s="135" t="s">
        <v>3885</v>
      </c>
      <c r="E64" s="58" t="s">
        <v>441</v>
      </c>
      <c r="F64" s="77">
        <v>43556</v>
      </c>
      <c r="G64" s="58" t="s">
        <v>300</v>
      </c>
      <c r="H64" s="67">
        <v>7.839999999989006</v>
      </c>
      <c r="I64" s="70" t="s">
        <v>304</v>
      </c>
      <c r="J64" s="70" t="s">
        <v>137</v>
      </c>
      <c r="K64" s="71">
        <v>3.0499999999999999E-2</v>
      </c>
      <c r="L64" s="71">
        <v>3.2799999999963352E-2</v>
      </c>
      <c r="M64" s="67">
        <v>69612.972766000006</v>
      </c>
      <c r="N64" s="69">
        <v>109.75</v>
      </c>
      <c r="O64" s="67">
        <v>76.400237500999992</v>
      </c>
      <c r="P64" s="68">
        <f t="shared" si="0"/>
        <v>6.1775660595174357E-5</v>
      </c>
      <c r="Q64" s="68">
        <f>O64/'סכום נכסי הקרן'!$C$41</f>
        <v>1.2191861834696244E-6</v>
      </c>
    </row>
    <row r="65" spans="1:17">
      <c r="A65" s="61" t="s">
        <v>3790</v>
      </c>
      <c r="B65" s="70" t="s">
        <v>3312</v>
      </c>
      <c r="C65" s="58" t="s">
        <v>3341</v>
      </c>
      <c r="D65" s="135" t="s">
        <v>3885</v>
      </c>
      <c r="E65" s="58" t="s">
        <v>441</v>
      </c>
      <c r="F65" s="77">
        <v>43647</v>
      </c>
      <c r="G65" s="58" t="s">
        <v>300</v>
      </c>
      <c r="H65" s="67">
        <v>7.8200000000026524</v>
      </c>
      <c r="I65" s="70" t="s">
        <v>304</v>
      </c>
      <c r="J65" s="70" t="s">
        <v>137</v>
      </c>
      <c r="K65" s="71">
        <v>2.8999999999999998E-2</v>
      </c>
      <c r="L65" s="71">
        <v>3.5099999999998528E-2</v>
      </c>
      <c r="M65" s="67">
        <v>64621.964865000009</v>
      </c>
      <c r="N65" s="69">
        <v>105</v>
      </c>
      <c r="O65" s="67">
        <v>67.853057750999994</v>
      </c>
      <c r="P65" s="68">
        <f t="shared" si="0"/>
        <v>5.4864586853092917E-5</v>
      </c>
      <c r="Q65" s="68">
        <f>O65/'סכום נכסי הקרן'!$C$41</f>
        <v>1.0827912742431321E-6</v>
      </c>
    </row>
    <row r="66" spans="1:17">
      <c r="A66" s="61" t="s">
        <v>3790</v>
      </c>
      <c r="B66" s="70" t="s">
        <v>3312</v>
      </c>
      <c r="C66" s="58" t="s">
        <v>3342</v>
      </c>
      <c r="D66" s="135" t="s">
        <v>3885</v>
      </c>
      <c r="E66" s="58" t="s">
        <v>441</v>
      </c>
      <c r="F66" s="77">
        <v>43703</v>
      </c>
      <c r="G66" s="58" t="s">
        <v>300</v>
      </c>
      <c r="H66" s="67">
        <v>7.9500000000747768</v>
      </c>
      <c r="I66" s="70" t="s">
        <v>304</v>
      </c>
      <c r="J66" s="70" t="s">
        <v>137</v>
      </c>
      <c r="K66" s="71">
        <v>2.3799999999999998E-2</v>
      </c>
      <c r="L66" s="71">
        <v>3.4499999999679537E-2</v>
      </c>
      <c r="M66" s="67">
        <v>4588.879747</v>
      </c>
      <c r="N66" s="69">
        <v>102</v>
      </c>
      <c r="O66" s="67">
        <v>4.680657407</v>
      </c>
      <c r="P66" s="68">
        <f t="shared" si="0"/>
        <v>3.784683304594914E-6</v>
      </c>
      <c r="Q66" s="68">
        <f>O66/'סכום נכסי הקרן'!$C$41</f>
        <v>7.4693391366675608E-8</v>
      </c>
    </row>
    <row r="67" spans="1:17">
      <c r="A67" s="61" t="s">
        <v>3790</v>
      </c>
      <c r="B67" s="70" t="s">
        <v>3312</v>
      </c>
      <c r="C67" s="58" t="s">
        <v>3343</v>
      </c>
      <c r="D67" s="135" t="s">
        <v>3885</v>
      </c>
      <c r="E67" s="58" t="s">
        <v>441</v>
      </c>
      <c r="F67" s="77">
        <v>43740</v>
      </c>
      <c r="G67" s="58" t="s">
        <v>300</v>
      </c>
      <c r="H67" s="67">
        <v>7.8699999999865371</v>
      </c>
      <c r="I67" s="70" t="s">
        <v>304</v>
      </c>
      <c r="J67" s="70" t="s">
        <v>137</v>
      </c>
      <c r="K67" s="71">
        <v>2.4300000000000002E-2</v>
      </c>
      <c r="L67" s="71">
        <v>3.7799999999920106E-2</v>
      </c>
      <c r="M67" s="67">
        <v>67814.700448000003</v>
      </c>
      <c r="N67" s="69">
        <v>99.67</v>
      </c>
      <c r="O67" s="67">
        <v>67.590911093000003</v>
      </c>
      <c r="P67" s="68">
        <f t="shared" si="0"/>
        <v>5.4652620457431457E-5</v>
      </c>
      <c r="Q67" s="68">
        <f>O67/'סכום נכסי הקרן'!$C$41</f>
        <v>1.078607968092125E-6</v>
      </c>
    </row>
    <row r="68" spans="1:17">
      <c r="A68" s="61" t="s">
        <v>3790</v>
      </c>
      <c r="B68" s="70" t="s">
        <v>3312</v>
      </c>
      <c r="C68" s="58" t="s">
        <v>3344</v>
      </c>
      <c r="D68" s="135" t="s">
        <v>3885</v>
      </c>
      <c r="E68" s="58" t="s">
        <v>441</v>
      </c>
      <c r="F68" s="77">
        <v>43831</v>
      </c>
      <c r="G68" s="58" t="s">
        <v>300</v>
      </c>
      <c r="H68" s="67">
        <v>7.8599999999976902</v>
      </c>
      <c r="I68" s="70" t="s">
        <v>304</v>
      </c>
      <c r="J68" s="70" t="s">
        <v>137</v>
      </c>
      <c r="K68" s="71">
        <v>2.3799999999999998E-2</v>
      </c>
      <c r="L68" s="71">
        <v>3.9200000000069284E-2</v>
      </c>
      <c r="M68" s="67">
        <v>70384.741999000005</v>
      </c>
      <c r="N68" s="69">
        <v>98.42</v>
      </c>
      <c r="O68" s="67">
        <v>69.272664255999999</v>
      </c>
      <c r="P68" s="68">
        <f t="shared" si="0"/>
        <v>5.6012451473676517E-5</v>
      </c>
      <c r="Q68" s="68">
        <f>O68/'סכום נכסי הקרן'!$C$41</f>
        <v>1.1054451912134419E-6</v>
      </c>
    </row>
    <row r="69" spans="1:17">
      <c r="A69" s="61" t="s">
        <v>3791</v>
      </c>
      <c r="B69" s="70" t="s">
        <v>3312</v>
      </c>
      <c r="C69" s="58">
        <v>7936</v>
      </c>
      <c r="D69" s="135" t="s">
        <v>3885</v>
      </c>
      <c r="E69" s="58" t="s">
        <v>3345</v>
      </c>
      <c r="F69" s="77">
        <v>44087</v>
      </c>
      <c r="G69" s="58" t="s">
        <v>3303</v>
      </c>
      <c r="H69" s="67">
        <v>5.1599999999948043</v>
      </c>
      <c r="I69" s="70" t="s">
        <v>321</v>
      </c>
      <c r="J69" s="70" t="s">
        <v>137</v>
      </c>
      <c r="K69" s="71">
        <v>1.7947999999999999E-2</v>
      </c>
      <c r="L69" s="71">
        <v>2.8999999999971132E-2</v>
      </c>
      <c r="M69" s="67">
        <v>328395.24988000002</v>
      </c>
      <c r="N69" s="69">
        <v>105.5</v>
      </c>
      <c r="O69" s="67">
        <v>346.45698278000003</v>
      </c>
      <c r="P69" s="68">
        <f t="shared" si="0"/>
        <v>2.8013799013079394E-4</v>
      </c>
      <c r="Q69" s="68">
        <f>O69/'סכום נכסי הקרן'!$C$41</f>
        <v>5.5287205954879515E-6</v>
      </c>
    </row>
    <row r="70" spans="1:17">
      <c r="A70" s="61" t="s">
        <v>3792</v>
      </c>
      <c r="B70" s="70" t="s">
        <v>3304</v>
      </c>
      <c r="C70" s="58">
        <v>8063</v>
      </c>
      <c r="D70" s="135" t="s">
        <v>3885</v>
      </c>
      <c r="E70" s="58" t="s">
        <v>445</v>
      </c>
      <c r="F70" s="77">
        <v>44147</v>
      </c>
      <c r="G70" s="58" t="s">
        <v>135</v>
      </c>
      <c r="H70" s="67">
        <v>7.6099999999978944</v>
      </c>
      <c r="I70" s="70" t="s">
        <v>590</v>
      </c>
      <c r="J70" s="70" t="s">
        <v>137</v>
      </c>
      <c r="K70" s="71">
        <v>1.6250000000000001E-2</v>
      </c>
      <c r="L70" s="71">
        <v>3.1199999999977024E-2</v>
      </c>
      <c r="M70" s="67">
        <v>262111.91873199999</v>
      </c>
      <c r="N70" s="69">
        <v>99.62</v>
      </c>
      <c r="O70" s="67">
        <v>261.115907655</v>
      </c>
      <c r="P70" s="68">
        <f t="shared" si="0"/>
        <v>2.1113295213362446E-4</v>
      </c>
      <c r="Q70" s="68">
        <f>O70/'סכום נכסי הקרן'!$C$41</f>
        <v>4.1668575558150525E-6</v>
      </c>
    </row>
    <row r="71" spans="1:17">
      <c r="A71" s="61" t="s">
        <v>3792</v>
      </c>
      <c r="B71" s="70" t="s">
        <v>3304</v>
      </c>
      <c r="C71" s="58">
        <v>8145</v>
      </c>
      <c r="D71" s="135" t="s">
        <v>3885</v>
      </c>
      <c r="E71" s="58" t="s">
        <v>445</v>
      </c>
      <c r="F71" s="77">
        <v>44185</v>
      </c>
      <c r="G71" s="58" t="s">
        <v>135</v>
      </c>
      <c r="H71" s="67">
        <v>7.6200000000261801</v>
      </c>
      <c r="I71" s="70" t="s">
        <v>590</v>
      </c>
      <c r="J71" s="70" t="s">
        <v>137</v>
      </c>
      <c r="K71" s="71">
        <v>1.4990000000000002E-2</v>
      </c>
      <c r="L71" s="71">
        <v>3.190000000011764E-2</v>
      </c>
      <c r="M71" s="67">
        <v>123213.60586199998</v>
      </c>
      <c r="N71" s="69">
        <v>97.96</v>
      </c>
      <c r="O71" s="67">
        <v>120.70004268200002</v>
      </c>
      <c r="P71" s="68">
        <f t="shared" si="0"/>
        <v>9.7595571878277172E-5</v>
      </c>
      <c r="Q71" s="68">
        <f>O71/'סכום נכסי הקרן'!$C$41</f>
        <v>1.9261173681582113E-6</v>
      </c>
    </row>
    <row r="72" spans="1:17">
      <c r="A72" s="61" t="s">
        <v>3793</v>
      </c>
      <c r="B72" s="70" t="s">
        <v>3304</v>
      </c>
      <c r="C72" s="58">
        <v>8224</v>
      </c>
      <c r="D72" s="135" t="s">
        <v>3885</v>
      </c>
      <c r="E72" s="58" t="s">
        <v>445</v>
      </c>
      <c r="F72" s="77">
        <v>44223</v>
      </c>
      <c r="G72" s="58" t="s">
        <v>135</v>
      </c>
      <c r="H72" s="67">
        <v>12.249999999995122</v>
      </c>
      <c r="I72" s="70" t="s">
        <v>321</v>
      </c>
      <c r="J72" s="70" t="s">
        <v>137</v>
      </c>
      <c r="K72" s="71">
        <v>2.1537000000000001E-2</v>
      </c>
      <c r="L72" s="71">
        <v>4.0699999999979308E-2</v>
      </c>
      <c r="M72" s="67">
        <v>578378.52506899997</v>
      </c>
      <c r="N72" s="69">
        <v>88.6</v>
      </c>
      <c r="O72" s="67">
        <v>512.44337405800002</v>
      </c>
      <c r="P72" s="68">
        <f t="shared" si="0"/>
        <v>4.1435117200569748E-4</v>
      </c>
      <c r="Q72" s="68">
        <f>O72/'סכום נכסי הקרן'!$C$41</f>
        <v>8.1775122944335453E-6</v>
      </c>
    </row>
    <row r="73" spans="1:17">
      <c r="A73" s="61" t="s">
        <v>3793</v>
      </c>
      <c r="B73" s="70" t="s">
        <v>3304</v>
      </c>
      <c r="C73" s="58">
        <v>2963</v>
      </c>
      <c r="D73" s="135" t="s">
        <v>3885</v>
      </c>
      <c r="E73" s="58" t="s">
        <v>445</v>
      </c>
      <c r="F73" s="77">
        <v>41423</v>
      </c>
      <c r="G73" s="58" t="s">
        <v>135</v>
      </c>
      <c r="H73" s="67">
        <v>2.8399999999961332</v>
      </c>
      <c r="I73" s="70" t="s">
        <v>321</v>
      </c>
      <c r="J73" s="70" t="s">
        <v>137</v>
      </c>
      <c r="K73" s="71">
        <v>0.05</v>
      </c>
      <c r="L73" s="71">
        <v>2.0400000000009664E-2</v>
      </c>
      <c r="M73" s="67">
        <v>101494.18737400002</v>
      </c>
      <c r="N73" s="69">
        <v>122.33</v>
      </c>
      <c r="O73" s="67">
        <v>124.15784177200001</v>
      </c>
      <c r="P73" s="68">
        <f t="shared" ref="P73:P136" si="1">IFERROR(O73/$O$8,0)</f>
        <v>1.0039147710026482E-4</v>
      </c>
      <c r="Q73" s="68">
        <f>O73/'סכום נכסי הקרן'!$C$41</f>
        <v>1.9812965274597337E-6</v>
      </c>
    </row>
    <row r="74" spans="1:17">
      <c r="A74" s="61" t="s">
        <v>3793</v>
      </c>
      <c r="B74" s="70" t="s">
        <v>3304</v>
      </c>
      <c r="C74" s="58">
        <v>2968</v>
      </c>
      <c r="D74" s="135" t="s">
        <v>3885</v>
      </c>
      <c r="E74" s="58" t="s">
        <v>445</v>
      </c>
      <c r="F74" s="77">
        <v>41423</v>
      </c>
      <c r="G74" s="58" t="s">
        <v>135</v>
      </c>
      <c r="H74" s="67">
        <v>2.8400000000090158</v>
      </c>
      <c r="I74" s="70" t="s">
        <v>321</v>
      </c>
      <c r="J74" s="70" t="s">
        <v>137</v>
      </c>
      <c r="K74" s="71">
        <v>0.05</v>
      </c>
      <c r="L74" s="71">
        <v>2.0400000000040067E-2</v>
      </c>
      <c r="M74" s="67">
        <v>32642.548043999999</v>
      </c>
      <c r="N74" s="69">
        <v>122.33</v>
      </c>
      <c r="O74" s="67">
        <v>39.931629721</v>
      </c>
      <c r="P74" s="68">
        <f t="shared" si="1"/>
        <v>3.2287894453526868E-5</v>
      </c>
      <c r="Q74" s="68">
        <f>O74/'סכום נכסי הקרן'!$C$41</f>
        <v>6.3722434421268639E-7</v>
      </c>
    </row>
    <row r="75" spans="1:17">
      <c r="A75" s="61" t="s">
        <v>3793</v>
      </c>
      <c r="B75" s="70" t="s">
        <v>3304</v>
      </c>
      <c r="C75" s="58">
        <v>4605</v>
      </c>
      <c r="D75" s="135" t="s">
        <v>3885</v>
      </c>
      <c r="E75" s="58" t="s">
        <v>445</v>
      </c>
      <c r="F75" s="77">
        <v>42352</v>
      </c>
      <c r="G75" s="58" t="s">
        <v>135</v>
      </c>
      <c r="H75" s="67">
        <v>5.1099999999933514</v>
      </c>
      <c r="I75" s="70" t="s">
        <v>321</v>
      </c>
      <c r="J75" s="70" t="s">
        <v>137</v>
      </c>
      <c r="K75" s="71">
        <v>0.05</v>
      </c>
      <c r="L75" s="71">
        <v>2.609999999996401E-2</v>
      </c>
      <c r="M75" s="67">
        <v>130171.146289</v>
      </c>
      <c r="N75" s="69">
        <v>125.93</v>
      </c>
      <c r="O75" s="67">
        <v>163.92452061899999</v>
      </c>
      <c r="P75" s="68">
        <f t="shared" si="1"/>
        <v>1.325459956698886E-4</v>
      </c>
      <c r="Q75" s="68">
        <f>O75/'סכום נכסי הקרן'!$C$41</f>
        <v>2.6158886046388335E-6</v>
      </c>
    </row>
    <row r="76" spans="1:17">
      <c r="A76" s="61" t="s">
        <v>3793</v>
      </c>
      <c r="B76" s="70" t="s">
        <v>3304</v>
      </c>
      <c r="C76" s="58">
        <v>4606</v>
      </c>
      <c r="D76" s="135" t="s">
        <v>3885</v>
      </c>
      <c r="E76" s="58" t="s">
        <v>445</v>
      </c>
      <c r="F76" s="77">
        <v>42352</v>
      </c>
      <c r="G76" s="58" t="s">
        <v>135</v>
      </c>
      <c r="H76" s="67">
        <v>6.8200000000012055</v>
      </c>
      <c r="I76" s="70" t="s">
        <v>321</v>
      </c>
      <c r="J76" s="70" t="s">
        <v>137</v>
      </c>
      <c r="K76" s="71">
        <v>4.0999999999999995E-2</v>
      </c>
      <c r="L76" s="71">
        <v>2.7099999999995981E-2</v>
      </c>
      <c r="M76" s="67">
        <v>405482.84083900007</v>
      </c>
      <c r="N76" s="69">
        <v>122.83</v>
      </c>
      <c r="O76" s="67">
        <v>498.05457481999997</v>
      </c>
      <c r="P76" s="68">
        <f t="shared" si="1"/>
        <v>4.0271668489972272E-4</v>
      </c>
      <c r="Q76" s="68">
        <f>O76/'סכום נכסי הקרן'!$C$41</f>
        <v>7.9478974947746E-6</v>
      </c>
    </row>
    <row r="77" spans="1:17">
      <c r="A77" s="61" t="s">
        <v>3793</v>
      </c>
      <c r="B77" s="70" t="s">
        <v>3304</v>
      </c>
      <c r="C77" s="58">
        <v>5150</v>
      </c>
      <c r="D77" s="135" t="s">
        <v>3885</v>
      </c>
      <c r="E77" s="58" t="s">
        <v>445</v>
      </c>
      <c r="F77" s="77">
        <v>42631</v>
      </c>
      <c r="G77" s="58" t="s">
        <v>135</v>
      </c>
      <c r="H77" s="67">
        <v>6.7799999999861678</v>
      </c>
      <c r="I77" s="70" t="s">
        <v>321</v>
      </c>
      <c r="J77" s="70" t="s">
        <v>137</v>
      </c>
      <c r="K77" s="71">
        <v>4.0999999999999995E-2</v>
      </c>
      <c r="L77" s="71">
        <v>2.9499999999962338E-2</v>
      </c>
      <c r="M77" s="67">
        <v>120327.336008</v>
      </c>
      <c r="N77" s="69">
        <v>121.36</v>
      </c>
      <c r="O77" s="67">
        <v>146.02925510899999</v>
      </c>
      <c r="P77" s="68">
        <f t="shared" si="1"/>
        <v>1.1807625205957822E-4</v>
      </c>
      <c r="Q77" s="68">
        <f>O77/'סכום נכסי הקרן'!$C$41</f>
        <v>2.3303180203978235E-6</v>
      </c>
    </row>
    <row r="78" spans="1:17">
      <c r="A78" s="61" t="s">
        <v>3794</v>
      </c>
      <c r="B78" s="70" t="s">
        <v>3312</v>
      </c>
      <c r="C78" s="58" t="s">
        <v>3346</v>
      </c>
      <c r="D78" s="135" t="s">
        <v>3885</v>
      </c>
      <c r="E78" s="58" t="s">
        <v>441</v>
      </c>
      <c r="F78" s="77">
        <v>42033</v>
      </c>
      <c r="G78" s="58" t="s">
        <v>300</v>
      </c>
      <c r="H78" s="67">
        <v>3.6999999999552804</v>
      </c>
      <c r="I78" s="70" t="s">
        <v>304</v>
      </c>
      <c r="J78" s="70" t="s">
        <v>137</v>
      </c>
      <c r="K78" s="71">
        <v>5.0999999999999997E-2</v>
      </c>
      <c r="L78" s="71">
        <v>2.5499999999648641E-2</v>
      </c>
      <c r="M78" s="67">
        <v>25519.070431</v>
      </c>
      <c r="N78" s="69">
        <v>122.68</v>
      </c>
      <c r="O78" s="67">
        <v>31.306797042000003</v>
      </c>
      <c r="P78" s="68">
        <f t="shared" si="1"/>
        <v>2.5314032150270305E-5</v>
      </c>
      <c r="Q78" s="68">
        <f>O78/'סכום נכסי הקרן'!$C$41</f>
        <v>4.995902584961797E-7</v>
      </c>
    </row>
    <row r="79" spans="1:17">
      <c r="A79" s="61" t="s">
        <v>3794</v>
      </c>
      <c r="B79" s="70" t="s">
        <v>3312</v>
      </c>
      <c r="C79" s="58" t="s">
        <v>3347</v>
      </c>
      <c r="D79" s="135" t="s">
        <v>3885</v>
      </c>
      <c r="E79" s="58" t="s">
        <v>441</v>
      </c>
      <c r="F79" s="77">
        <v>42054</v>
      </c>
      <c r="G79" s="58" t="s">
        <v>300</v>
      </c>
      <c r="H79" s="67">
        <v>3.6999999999870328</v>
      </c>
      <c r="I79" s="70" t="s">
        <v>304</v>
      </c>
      <c r="J79" s="70" t="s">
        <v>137</v>
      </c>
      <c r="K79" s="71">
        <v>5.0999999999999997E-2</v>
      </c>
      <c r="L79" s="71">
        <v>2.5599999999831428E-2</v>
      </c>
      <c r="M79" s="67">
        <v>49849.224018000001</v>
      </c>
      <c r="N79" s="69">
        <v>123.76</v>
      </c>
      <c r="O79" s="67">
        <v>61.693404133999998</v>
      </c>
      <c r="P79" s="68">
        <f t="shared" si="1"/>
        <v>4.9884017634016221E-5</v>
      </c>
      <c r="Q79" s="68">
        <f>O79/'סכום נכסי הקרן'!$C$41</f>
        <v>9.8449623183954268E-7</v>
      </c>
    </row>
    <row r="80" spans="1:17">
      <c r="A80" s="61" t="s">
        <v>3794</v>
      </c>
      <c r="B80" s="70" t="s">
        <v>3312</v>
      </c>
      <c r="C80" s="58" t="s">
        <v>3348</v>
      </c>
      <c r="D80" s="135" t="s">
        <v>3885</v>
      </c>
      <c r="E80" s="58" t="s">
        <v>441</v>
      </c>
      <c r="F80" s="77">
        <v>42565</v>
      </c>
      <c r="G80" s="58" t="s">
        <v>300</v>
      </c>
      <c r="H80" s="67">
        <v>3.6999999999828059</v>
      </c>
      <c r="I80" s="70" t="s">
        <v>304</v>
      </c>
      <c r="J80" s="70" t="s">
        <v>137</v>
      </c>
      <c r="K80" s="71">
        <v>5.0999999999999997E-2</v>
      </c>
      <c r="L80" s="71">
        <v>2.5599999999941808E-2</v>
      </c>
      <c r="M80" s="67">
        <v>60845.411167999999</v>
      </c>
      <c r="N80" s="69">
        <v>124.26</v>
      </c>
      <c r="O80" s="67">
        <v>75.606512449000007</v>
      </c>
      <c r="P80" s="68">
        <f t="shared" si="1"/>
        <v>6.1133870843963224E-5</v>
      </c>
      <c r="Q80" s="68">
        <f>O80/'סכום נכסי הקרן'!$C$41</f>
        <v>1.2065200105816223E-6</v>
      </c>
    </row>
    <row r="81" spans="1:17">
      <c r="A81" s="61" t="s">
        <v>3794</v>
      </c>
      <c r="B81" s="70" t="s">
        <v>3312</v>
      </c>
      <c r="C81" s="58" t="s">
        <v>3349</v>
      </c>
      <c r="D81" s="135" t="s">
        <v>3885</v>
      </c>
      <c r="E81" s="58" t="s">
        <v>441</v>
      </c>
      <c r="F81" s="77">
        <v>40570</v>
      </c>
      <c r="G81" s="58" t="s">
        <v>300</v>
      </c>
      <c r="H81" s="67">
        <v>3.7200000000005957</v>
      </c>
      <c r="I81" s="70" t="s">
        <v>304</v>
      </c>
      <c r="J81" s="70" t="s">
        <v>137</v>
      </c>
      <c r="K81" s="71">
        <v>5.0999999999999997E-2</v>
      </c>
      <c r="L81" s="71">
        <v>2.2600000000010407E-2</v>
      </c>
      <c r="M81" s="67">
        <v>308513.22482900001</v>
      </c>
      <c r="N81" s="69">
        <v>130.84</v>
      </c>
      <c r="O81" s="67">
        <v>403.65871923299994</v>
      </c>
      <c r="P81" s="68">
        <f t="shared" si="1"/>
        <v>3.2639013766539923E-4</v>
      </c>
      <c r="Q81" s="68">
        <f>O81/'סכום נכסי הקרן'!$C$41</f>
        <v>6.4415393122236874E-6</v>
      </c>
    </row>
    <row r="82" spans="1:17">
      <c r="A82" s="61" t="s">
        <v>3794</v>
      </c>
      <c r="B82" s="70" t="s">
        <v>3312</v>
      </c>
      <c r="C82" s="58" t="s">
        <v>3350</v>
      </c>
      <c r="D82" s="135" t="s">
        <v>3885</v>
      </c>
      <c r="E82" s="58" t="s">
        <v>441</v>
      </c>
      <c r="F82" s="77">
        <v>41207</v>
      </c>
      <c r="G82" s="58" t="s">
        <v>300</v>
      </c>
      <c r="H82" s="67">
        <v>3.7199999999272793</v>
      </c>
      <c r="I82" s="70" t="s">
        <v>304</v>
      </c>
      <c r="J82" s="70" t="s">
        <v>137</v>
      </c>
      <c r="K82" s="71">
        <v>5.0999999999999997E-2</v>
      </c>
      <c r="L82" s="71">
        <v>2.2499999999545491E-2</v>
      </c>
      <c r="M82" s="67">
        <v>4385.3068560000002</v>
      </c>
      <c r="N82" s="69">
        <v>125.43</v>
      </c>
      <c r="O82" s="67">
        <v>5.5004906450000002</v>
      </c>
      <c r="P82" s="68">
        <f t="shared" si="1"/>
        <v>4.4475835979960685E-6</v>
      </c>
      <c r="Q82" s="68">
        <f>O82/'סכום נכסי הקרן'!$C$41</f>
        <v>8.7776195677404115E-8</v>
      </c>
    </row>
    <row r="83" spans="1:17">
      <c r="A83" s="61" t="s">
        <v>3794</v>
      </c>
      <c r="B83" s="70" t="s">
        <v>3312</v>
      </c>
      <c r="C83" s="58" t="s">
        <v>3351</v>
      </c>
      <c r="D83" s="135" t="s">
        <v>3885</v>
      </c>
      <c r="E83" s="58" t="s">
        <v>441</v>
      </c>
      <c r="F83" s="77">
        <v>41239</v>
      </c>
      <c r="G83" s="58" t="s">
        <v>300</v>
      </c>
      <c r="H83" s="67">
        <v>3.6999999999729543</v>
      </c>
      <c r="I83" s="70" t="s">
        <v>304</v>
      </c>
      <c r="J83" s="70" t="s">
        <v>137</v>
      </c>
      <c r="K83" s="71">
        <v>5.0999999999999997E-2</v>
      </c>
      <c r="L83" s="71">
        <v>2.5499999999906379E-2</v>
      </c>
      <c r="M83" s="67">
        <v>38673.018892</v>
      </c>
      <c r="N83" s="69">
        <v>124.29</v>
      </c>
      <c r="O83" s="67">
        <v>48.066697279000003</v>
      </c>
      <c r="P83" s="68">
        <f t="shared" si="1"/>
        <v>3.8865742753739869E-5</v>
      </c>
      <c r="Q83" s="68">
        <f>O83/'סכום נכסי הקרן'!$C$41</f>
        <v>7.6704281458296196E-7</v>
      </c>
    </row>
    <row r="84" spans="1:17">
      <c r="A84" s="61" t="s">
        <v>3794</v>
      </c>
      <c r="B84" s="70" t="s">
        <v>3312</v>
      </c>
      <c r="C84" s="58" t="s">
        <v>3352</v>
      </c>
      <c r="D84" s="135" t="s">
        <v>3885</v>
      </c>
      <c r="E84" s="58" t="s">
        <v>441</v>
      </c>
      <c r="F84" s="77">
        <v>41269</v>
      </c>
      <c r="G84" s="58" t="s">
        <v>300</v>
      </c>
      <c r="H84" s="67">
        <v>3.7199999998736053</v>
      </c>
      <c r="I84" s="70" t="s">
        <v>304</v>
      </c>
      <c r="J84" s="70" t="s">
        <v>137</v>
      </c>
      <c r="K84" s="71">
        <v>5.0999999999999997E-2</v>
      </c>
      <c r="L84" s="71">
        <v>2.2599999998916619E-2</v>
      </c>
      <c r="M84" s="67">
        <v>10528.930364000002</v>
      </c>
      <c r="N84" s="69">
        <v>126.24</v>
      </c>
      <c r="O84" s="67">
        <v>13.291722344</v>
      </c>
      <c r="P84" s="68">
        <f t="shared" si="1"/>
        <v>1.0747413294853855E-5</v>
      </c>
      <c r="Q84" s="68">
        <f>O84/'סכום נכסי הקרן'!$C$41</f>
        <v>2.1210777304333882E-7</v>
      </c>
    </row>
    <row r="85" spans="1:17">
      <c r="A85" s="61" t="s">
        <v>3794</v>
      </c>
      <c r="B85" s="70" t="s">
        <v>3312</v>
      </c>
      <c r="C85" s="58" t="s">
        <v>3353</v>
      </c>
      <c r="D85" s="135" t="s">
        <v>3885</v>
      </c>
      <c r="E85" s="58" t="s">
        <v>441</v>
      </c>
      <c r="F85" s="77">
        <v>41298</v>
      </c>
      <c r="G85" s="58" t="s">
        <v>300</v>
      </c>
      <c r="H85" s="67">
        <v>3.7000000000188313</v>
      </c>
      <c r="I85" s="70" t="s">
        <v>304</v>
      </c>
      <c r="J85" s="70" t="s">
        <v>137</v>
      </c>
      <c r="K85" s="71">
        <v>5.0999999999999997E-2</v>
      </c>
      <c r="L85" s="71">
        <v>2.5600000000075323E-2</v>
      </c>
      <c r="M85" s="67">
        <v>21305.171052999998</v>
      </c>
      <c r="N85" s="69">
        <v>124.63</v>
      </c>
      <c r="O85" s="67">
        <v>26.552636055000001</v>
      </c>
      <c r="P85" s="68">
        <f t="shared" si="1"/>
        <v>2.146991536275525E-5</v>
      </c>
      <c r="Q85" s="68">
        <f>O85/'סכום נכסי הקרן'!$C$41</f>
        <v>4.237239054725409E-7</v>
      </c>
    </row>
    <row r="86" spans="1:17">
      <c r="A86" s="61" t="s">
        <v>3794</v>
      </c>
      <c r="B86" s="70" t="s">
        <v>3312</v>
      </c>
      <c r="C86" s="58" t="s">
        <v>3354</v>
      </c>
      <c r="D86" s="135" t="s">
        <v>3885</v>
      </c>
      <c r="E86" s="58" t="s">
        <v>441</v>
      </c>
      <c r="F86" s="77">
        <v>41330</v>
      </c>
      <c r="G86" s="58" t="s">
        <v>300</v>
      </c>
      <c r="H86" s="67">
        <v>3.7000000000339504</v>
      </c>
      <c r="I86" s="70" t="s">
        <v>304</v>
      </c>
      <c r="J86" s="70" t="s">
        <v>137</v>
      </c>
      <c r="K86" s="71">
        <v>5.0999999999999997E-2</v>
      </c>
      <c r="L86" s="71">
        <v>2.5500000000266754E-2</v>
      </c>
      <c r="M86" s="67">
        <v>33026.647318000003</v>
      </c>
      <c r="N86" s="69">
        <v>124.86</v>
      </c>
      <c r="O86" s="67">
        <v>41.237072397999995</v>
      </c>
      <c r="P86" s="68">
        <f t="shared" si="1"/>
        <v>3.3343448550983068E-5</v>
      </c>
      <c r="Q86" s="68">
        <f>O86/'סכום נכסי הקרן'!$C$41</f>
        <v>6.5805644797531099E-7</v>
      </c>
    </row>
    <row r="87" spans="1:17">
      <c r="A87" s="61" t="s">
        <v>3794</v>
      </c>
      <c r="B87" s="70" t="s">
        <v>3312</v>
      </c>
      <c r="C87" s="58" t="s">
        <v>3355</v>
      </c>
      <c r="D87" s="135" t="s">
        <v>3885</v>
      </c>
      <c r="E87" s="58" t="s">
        <v>441</v>
      </c>
      <c r="F87" s="77">
        <v>41389</v>
      </c>
      <c r="G87" s="58" t="s">
        <v>300</v>
      </c>
      <c r="H87" s="67">
        <v>3.7200000000395375</v>
      </c>
      <c r="I87" s="70" t="s">
        <v>304</v>
      </c>
      <c r="J87" s="70" t="s">
        <v>137</v>
      </c>
      <c r="K87" s="71">
        <v>5.0999999999999997E-2</v>
      </c>
      <c r="L87" s="71">
        <v>2.2599999999868212E-2</v>
      </c>
      <c r="M87" s="67">
        <v>14456.259331000001</v>
      </c>
      <c r="N87" s="69">
        <v>125.97</v>
      </c>
      <c r="O87" s="67">
        <v>18.210550924</v>
      </c>
      <c r="P87" s="68">
        <f t="shared" si="1"/>
        <v>1.4724676911082093E-5</v>
      </c>
      <c r="Q87" s="68">
        <f>O87/'סכום נכסי הקרן'!$C$41</f>
        <v>2.9060187253501929E-7</v>
      </c>
    </row>
    <row r="88" spans="1:17">
      <c r="A88" s="61" t="s">
        <v>3794</v>
      </c>
      <c r="B88" s="70" t="s">
        <v>3312</v>
      </c>
      <c r="C88" s="58" t="s">
        <v>3356</v>
      </c>
      <c r="D88" s="135" t="s">
        <v>3885</v>
      </c>
      <c r="E88" s="58" t="s">
        <v>441</v>
      </c>
      <c r="F88" s="77">
        <v>41422</v>
      </c>
      <c r="G88" s="58" t="s">
        <v>300</v>
      </c>
      <c r="H88" s="67">
        <v>3.7200000000542075</v>
      </c>
      <c r="I88" s="70" t="s">
        <v>304</v>
      </c>
      <c r="J88" s="70" t="s">
        <v>137</v>
      </c>
      <c r="K88" s="71">
        <v>5.0999999999999997E-2</v>
      </c>
      <c r="L88" s="71">
        <v>2.2599999999819303E-2</v>
      </c>
      <c r="M88" s="67">
        <v>5294.671499</v>
      </c>
      <c r="N88" s="69">
        <v>125.43</v>
      </c>
      <c r="O88" s="67">
        <v>6.6411065120000012</v>
      </c>
      <c r="P88" s="68">
        <f t="shared" si="1"/>
        <v>5.3698621271477661E-6</v>
      </c>
      <c r="Q88" s="68">
        <f>O88/'סכום נכסי הקרן'!$C$41</f>
        <v>1.0597801220545386E-7</v>
      </c>
    </row>
    <row r="89" spans="1:17">
      <c r="A89" s="61" t="s">
        <v>3794</v>
      </c>
      <c r="B89" s="70" t="s">
        <v>3312</v>
      </c>
      <c r="C89" s="58" t="s">
        <v>3357</v>
      </c>
      <c r="D89" s="135" t="s">
        <v>3885</v>
      </c>
      <c r="E89" s="58" t="s">
        <v>441</v>
      </c>
      <c r="F89" s="77">
        <v>41450</v>
      </c>
      <c r="G89" s="58" t="s">
        <v>300</v>
      </c>
      <c r="H89" s="67">
        <v>3.7200000000988243</v>
      </c>
      <c r="I89" s="70" t="s">
        <v>304</v>
      </c>
      <c r="J89" s="70" t="s">
        <v>137</v>
      </c>
      <c r="K89" s="71">
        <v>5.0999999999999997E-2</v>
      </c>
      <c r="L89" s="71">
        <v>2.2700000000713733E-2</v>
      </c>
      <c r="M89" s="67">
        <v>8722.5642659999994</v>
      </c>
      <c r="N89" s="69">
        <v>125.29</v>
      </c>
      <c r="O89" s="67">
        <v>10.928501585999999</v>
      </c>
      <c r="P89" s="68">
        <f t="shared" si="1"/>
        <v>8.8365615981458727E-6</v>
      </c>
      <c r="Q89" s="68">
        <f>O89/'סכום נכסי הקרן'!$C$41</f>
        <v>1.7439576859303196E-7</v>
      </c>
    </row>
    <row r="90" spans="1:17">
      <c r="A90" s="61" t="s">
        <v>3794</v>
      </c>
      <c r="B90" s="70" t="s">
        <v>3312</v>
      </c>
      <c r="C90" s="58" t="s">
        <v>3358</v>
      </c>
      <c r="D90" s="135" t="s">
        <v>3885</v>
      </c>
      <c r="E90" s="58" t="s">
        <v>441</v>
      </c>
      <c r="F90" s="77">
        <v>41480</v>
      </c>
      <c r="G90" s="58" t="s">
        <v>300</v>
      </c>
      <c r="H90" s="67">
        <v>3.7099999999442339</v>
      </c>
      <c r="I90" s="70" t="s">
        <v>304</v>
      </c>
      <c r="J90" s="70" t="s">
        <v>137</v>
      </c>
      <c r="K90" s="71">
        <v>5.0999999999999997E-2</v>
      </c>
      <c r="L90" s="71">
        <v>2.3199999999200326E-2</v>
      </c>
      <c r="M90" s="67">
        <v>7660.1292920000005</v>
      </c>
      <c r="N90" s="69">
        <v>124.07</v>
      </c>
      <c r="O90" s="67">
        <v>9.5039229429999992</v>
      </c>
      <c r="P90" s="68">
        <f t="shared" si="1"/>
        <v>7.6846766090455412E-6</v>
      </c>
      <c r="Q90" s="68">
        <f>O90/'סכום נכסי הקרן'!$C$41</f>
        <v>1.5166250681765105E-7</v>
      </c>
    </row>
    <row r="91" spans="1:17">
      <c r="A91" s="61" t="s">
        <v>3794</v>
      </c>
      <c r="B91" s="70" t="s">
        <v>3312</v>
      </c>
      <c r="C91" s="58" t="s">
        <v>3359</v>
      </c>
      <c r="D91" s="135" t="s">
        <v>3885</v>
      </c>
      <c r="E91" s="58" t="s">
        <v>441</v>
      </c>
      <c r="F91" s="77">
        <v>41512</v>
      </c>
      <c r="G91" s="58" t="s">
        <v>300</v>
      </c>
      <c r="H91" s="67">
        <v>3.670000000024829</v>
      </c>
      <c r="I91" s="70" t="s">
        <v>304</v>
      </c>
      <c r="J91" s="70" t="s">
        <v>137</v>
      </c>
      <c r="K91" s="71">
        <v>5.0999999999999997E-2</v>
      </c>
      <c r="L91" s="71">
        <v>3.2299999999996505E-2</v>
      </c>
      <c r="M91" s="67">
        <v>23881.840830000001</v>
      </c>
      <c r="N91" s="69">
        <v>119.74</v>
      </c>
      <c r="O91" s="67">
        <v>28.596117487000001</v>
      </c>
      <c r="P91" s="68">
        <f t="shared" si="1"/>
        <v>2.312223241705918E-5</v>
      </c>
      <c r="Q91" s="68">
        <f>O91/'סכום נכסי הקרן'!$C$41</f>
        <v>4.5633354661454015E-7</v>
      </c>
    </row>
    <row r="92" spans="1:17">
      <c r="A92" s="61" t="s">
        <v>3794</v>
      </c>
      <c r="B92" s="70" t="s">
        <v>3312</v>
      </c>
      <c r="C92" s="58" t="s">
        <v>3360</v>
      </c>
      <c r="D92" s="135" t="s">
        <v>3885</v>
      </c>
      <c r="E92" s="58" t="s">
        <v>441</v>
      </c>
      <c r="F92" s="77">
        <v>40871</v>
      </c>
      <c r="G92" s="58" t="s">
        <v>300</v>
      </c>
      <c r="H92" s="67">
        <v>3.6999999999934463</v>
      </c>
      <c r="I92" s="70" t="s">
        <v>304</v>
      </c>
      <c r="J92" s="70" t="s">
        <v>137</v>
      </c>
      <c r="K92" s="71">
        <v>5.1879999999999996E-2</v>
      </c>
      <c r="L92" s="71">
        <v>2.5499999999901699E-2</v>
      </c>
      <c r="M92" s="67">
        <v>12018.804005</v>
      </c>
      <c r="N92" s="69">
        <v>126.96</v>
      </c>
      <c r="O92" s="67">
        <v>15.259074253000001</v>
      </c>
      <c r="P92" s="68">
        <f t="shared" si="1"/>
        <v>1.2338173582739893E-5</v>
      </c>
      <c r="Q92" s="68">
        <f>O92/'סכום נכסי הקרן'!$C$41</f>
        <v>2.4350254803267044E-7</v>
      </c>
    </row>
    <row r="93" spans="1:17">
      <c r="A93" s="61" t="s">
        <v>3794</v>
      </c>
      <c r="B93" s="70" t="s">
        <v>3312</v>
      </c>
      <c r="C93" s="58" t="s">
        <v>3361</v>
      </c>
      <c r="D93" s="135" t="s">
        <v>3885</v>
      </c>
      <c r="E93" s="58" t="s">
        <v>441</v>
      </c>
      <c r="F93" s="77">
        <v>41547</v>
      </c>
      <c r="G93" s="58" t="s">
        <v>300</v>
      </c>
      <c r="H93" s="67">
        <v>3.6699999999827604</v>
      </c>
      <c r="I93" s="70" t="s">
        <v>304</v>
      </c>
      <c r="J93" s="70" t="s">
        <v>137</v>
      </c>
      <c r="K93" s="71">
        <v>5.0999999999999997E-2</v>
      </c>
      <c r="L93" s="71">
        <v>3.2300000000076622E-2</v>
      </c>
      <c r="M93" s="67">
        <v>17474.552898999998</v>
      </c>
      <c r="N93" s="69">
        <v>119.5</v>
      </c>
      <c r="O93" s="67">
        <v>20.882090708</v>
      </c>
      <c r="P93" s="68">
        <f t="shared" si="1"/>
        <v>1.6884829030514044E-5</v>
      </c>
      <c r="Q93" s="68">
        <f>O93/'סכום נכסי הקרן'!$C$41</f>
        <v>3.332339964626392E-7</v>
      </c>
    </row>
    <row r="94" spans="1:17">
      <c r="A94" s="61" t="s">
        <v>3794</v>
      </c>
      <c r="B94" s="70" t="s">
        <v>3312</v>
      </c>
      <c r="C94" s="58" t="s">
        <v>3362</v>
      </c>
      <c r="D94" s="135" t="s">
        <v>3885</v>
      </c>
      <c r="E94" s="58" t="s">
        <v>441</v>
      </c>
      <c r="F94" s="77">
        <v>41571</v>
      </c>
      <c r="G94" s="58" t="s">
        <v>300</v>
      </c>
      <c r="H94" s="67">
        <v>3.7099999999504836</v>
      </c>
      <c r="I94" s="70" t="s">
        <v>304</v>
      </c>
      <c r="J94" s="70" t="s">
        <v>137</v>
      </c>
      <c r="K94" s="71">
        <v>5.0999999999999997E-2</v>
      </c>
      <c r="L94" s="71">
        <v>2.3699999999581021E-2</v>
      </c>
      <c r="M94" s="67">
        <v>8520.5086649999994</v>
      </c>
      <c r="N94" s="69">
        <v>123.25</v>
      </c>
      <c r="O94" s="67">
        <v>10.501526911999999</v>
      </c>
      <c r="P94" s="68">
        <f t="shared" si="1"/>
        <v>8.4913186590330973E-6</v>
      </c>
      <c r="Q94" s="68">
        <f>O94/'סכום נכסי הקרן'!$C$41</f>
        <v>1.6758215596224095E-7</v>
      </c>
    </row>
    <row r="95" spans="1:17">
      <c r="A95" s="61" t="s">
        <v>3794</v>
      </c>
      <c r="B95" s="70" t="s">
        <v>3312</v>
      </c>
      <c r="C95" s="58" t="s">
        <v>3363</v>
      </c>
      <c r="D95" s="135" t="s">
        <v>3885</v>
      </c>
      <c r="E95" s="58" t="s">
        <v>441</v>
      </c>
      <c r="F95" s="77">
        <v>41597</v>
      </c>
      <c r="G95" s="58" t="s">
        <v>300</v>
      </c>
      <c r="H95" s="67">
        <v>3.7099999992599271</v>
      </c>
      <c r="I95" s="70" t="s">
        <v>304</v>
      </c>
      <c r="J95" s="70" t="s">
        <v>137</v>
      </c>
      <c r="K95" s="71">
        <v>5.0999999999999997E-2</v>
      </c>
      <c r="L95" s="71">
        <v>2.3799999996299639E-2</v>
      </c>
      <c r="M95" s="67">
        <v>2200.5024389999999</v>
      </c>
      <c r="N95" s="69">
        <v>122.81</v>
      </c>
      <c r="O95" s="67">
        <v>2.7024371999999999</v>
      </c>
      <c r="P95" s="68">
        <f t="shared" si="1"/>
        <v>2.185135134492065E-6</v>
      </c>
      <c r="Q95" s="68">
        <f>O95/'סכום נכסי הקרן'!$C$41</f>
        <v>4.3125181330636742E-8</v>
      </c>
    </row>
    <row r="96" spans="1:17">
      <c r="A96" s="61" t="s">
        <v>3794</v>
      </c>
      <c r="B96" s="70" t="s">
        <v>3312</v>
      </c>
      <c r="C96" s="58" t="s">
        <v>3364</v>
      </c>
      <c r="D96" s="135" t="s">
        <v>3885</v>
      </c>
      <c r="E96" s="58" t="s">
        <v>441</v>
      </c>
      <c r="F96" s="77">
        <v>41630</v>
      </c>
      <c r="G96" s="58" t="s">
        <v>300</v>
      </c>
      <c r="H96" s="67">
        <v>3.6999999999902204</v>
      </c>
      <c r="I96" s="70" t="s">
        <v>304</v>
      </c>
      <c r="J96" s="70" t="s">
        <v>137</v>
      </c>
      <c r="K96" s="71">
        <v>5.0999999999999997E-2</v>
      </c>
      <c r="L96" s="71">
        <v>2.5599999999791363E-2</v>
      </c>
      <c r="M96" s="67">
        <v>25034.614014999996</v>
      </c>
      <c r="N96" s="69">
        <v>122.53</v>
      </c>
      <c r="O96" s="67">
        <v>30.674914318999996</v>
      </c>
      <c r="P96" s="68">
        <f t="shared" si="1"/>
        <v>2.4803104777413748E-5</v>
      </c>
      <c r="Q96" s="68">
        <f>O96/'סכום נכסי הקרן'!$C$41</f>
        <v>4.89506746838972E-7</v>
      </c>
    </row>
    <row r="97" spans="1:17">
      <c r="A97" s="61" t="s">
        <v>3794</v>
      </c>
      <c r="B97" s="70" t="s">
        <v>3312</v>
      </c>
      <c r="C97" s="58" t="s">
        <v>3365</v>
      </c>
      <c r="D97" s="135" t="s">
        <v>3885</v>
      </c>
      <c r="E97" s="58" t="s">
        <v>441</v>
      </c>
      <c r="F97" s="77">
        <v>41666</v>
      </c>
      <c r="G97" s="58" t="s">
        <v>300</v>
      </c>
      <c r="H97" s="67">
        <v>3.7000000000843412</v>
      </c>
      <c r="I97" s="70" t="s">
        <v>304</v>
      </c>
      <c r="J97" s="70" t="s">
        <v>137</v>
      </c>
      <c r="K97" s="71">
        <v>5.0999999999999997E-2</v>
      </c>
      <c r="L97" s="71">
        <v>2.5500000001265115E-2</v>
      </c>
      <c r="M97" s="67">
        <v>4842.1897909999998</v>
      </c>
      <c r="N97" s="69">
        <v>122.43</v>
      </c>
      <c r="O97" s="67">
        <v>5.9282929750000006</v>
      </c>
      <c r="P97" s="68">
        <f t="shared" si="1"/>
        <v>4.7934957627266937E-6</v>
      </c>
      <c r="Q97" s="68">
        <f>O97/'סכום נכסי הקרן'!$C$41</f>
        <v>9.4603015947240139E-8</v>
      </c>
    </row>
    <row r="98" spans="1:17">
      <c r="A98" s="61" t="s">
        <v>3794</v>
      </c>
      <c r="B98" s="70" t="s">
        <v>3312</v>
      </c>
      <c r="C98" s="58" t="s">
        <v>3366</v>
      </c>
      <c r="D98" s="135" t="s">
        <v>3885</v>
      </c>
      <c r="E98" s="58" t="s">
        <v>441</v>
      </c>
      <c r="F98" s="77">
        <v>41696</v>
      </c>
      <c r="G98" s="58" t="s">
        <v>300</v>
      </c>
      <c r="H98" s="67">
        <v>3.6999999997386759</v>
      </c>
      <c r="I98" s="70" t="s">
        <v>304</v>
      </c>
      <c r="J98" s="70" t="s">
        <v>137</v>
      </c>
      <c r="K98" s="71">
        <v>5.0999999999999997E-2</v>
      </c>
      <c r="L98" s="71">
        <v>2.5499999998693377E-2</v>
      </c>
      <c r="M98" s="67">
        <v>4660.6058890000004</v>
      </c>
      <c r="N98" s="69">
        <v>123.16</v>
      </c>
      <c r="O98" s="67">
        <v>5.7400021450000001</v>
      </c>
      <c r="P98" s="68">
        <f t="shared" si="1"/>
        <v>4.6412476704729045E-6</v>
      </c>
      <c r="Q98" s="68">
        <f>O98/'סכום נכסי הקרן'!$C$41</f>
        <v>9.1598292586176973E-8</v>
      </c>
    </row>
    <row r="99" spans="1:17">
      <c r="A99" s="61" t="s">
        <v>3794</v>
      </c>
      <c r="B99" s="70" t="s">
        <v>3312</v>
      </c>
      <c r="C99" s="58" t="s">
        <v>3367</v>
      </c>
      <c r="D99" s="135" t="s">
        <v>3885</v>
      </c>
      <c r="E99" s="58" t="s">
        <v>441</v>
      </c>
      <c r="F99" s="77">
        <v>41725</v>
      </c>
      <c r="G99" s="58" t="s">
        <v>300</v>
      </c>
      <c r="H99" s="67">
        <v>3.7000000001135103</v>
      </c>
      <c r="I99" s="70" t="s">
        <v>304</v>
      </c>
      <c r="J99" s="70" t="s">
        <v>137</v>
      </c>
      <c r="K99" s="71">
        <v>5.0999999999999997E-2</v>
      </c>
      <c r="L99" s="71">
        <v>2.550000000039292E-2</v>
      </c>
      <c r="M99" s="67">
        <v>9281.7389289999992</v>
      </c>
      <c r="N99" s="69">
        <v>123.39</v>
      </c>
      <c r="O99" s="67">
        <v>11.452738341</v>
      </c>
      <c r="P99" s="68">
        <f t="shared" si="1"/>
        <v>9.2604486554075943E-6</v>
      </c>
      <c r="Q99" s="68">
        <f>O99/'סכום נכסי הקרן'!$C$41</f>
        <v>1.8276147830112791E-7</v>
      </c>
    </row>
    <row r="100" spans="1:17">
      <c r="A100" s="61" t="s">
        <v>3794</v>
      </c>
      <c r="B100" s="70" t="s">
        <v>3312</v>
      </c>
      <c r="C100" s="58" t="s">
        <v>3368</v>
      </c>
      <c r="D100" s="135" t="s">
        <v>3885</v>
      </c>
      <c r="E100" s="58" t="s">
        <v>441</v>
      </c>
      <c r="F100" s="77">
        <v>41787</v>
      </c>
      <c r="G100" s="58" t="s">
        <v>300</v>
      </c>
      <c r="H100" s="67">
        <v>3.6999999997633046</v>
      </c>
      <c r="I100" s="70" t="s">
        <v>304</v>
      </c>
      <c r="J100" s="70" t="s">
        <v>137</v>
      </c>
      <c r="K100" s="71">
        <v>5.0999999999999997E-2</v>
      </c>
      <c r="L100" s="71">
        <v>2.5499999998538057E-2</v>
      </c>
      <c r="M100" s="67">
        <v>5843.4767060000004</v>
      </c>
      <c r="N100" s="69">
        <v>122.91</v>
      </c>
      <c r="O100" s="67">
        <v>7.1822175309999992</v>
      </c>
      <c r="P100" s="68">
        <f t="shared" si="1"/>
        <v>5.8073933671994126E-6</v>
      </c>
      <c r="Q100" s="68">
        <f>O100/'סכום נכסי הקרן'!$C$41</f>
        <v>1.1461299947338392E-7</v>
      </c>
    </row>
    <row r="101" spans="1:17">
      <c r="A101" s="61" t="s">
        <v>3794</v>
      </c>
      <c r="B101" s="70" t="s">
        <v>3312</v>
      </c>
      <c r="C101" s="58" t="s">
        <v>3369</v>
      </c>
      <c r="D101" s="135" t="s">
        <v>3885</v>
      </c>
      <c r="E101" s="58" t="s">
        <v>441</v>
      </c>
      <c r="F101" s="77">
        <v>41815</v>
      </c>
      <c r="G101" s="58" t="s">
        <v>300</v>
      </c>
      <c r="H101" s="67">
        <v>3.7000000001734987</v>
      </c>
      <c r="I101" s="70" t="s">
        <v>304</v>
      </c>
      <c r="J101" s="70" t="s">
        <v>137</v>
      </c>
      <c r="K101" s="71">
        <v>5.0999999999999997E-2</v>
      </c>
      <c r="L101" s="71">
        <v>2.5500000000123927E-2</v>
      </c>
      <c r="M101" s="67">
        <v>3285.5173460000001</v>
      </c>
      <c r="N101" s="69">
        <v>122.8</v>
      </c>
      <c r="O101" s="67">
        <v>4.0346154489999995</v>
      </c>
      <c r="P101" s="68">
        <f t="shared" si="1"/>
        <v>3.2623070655534113E-6</v>
      </c>
      <c r="Q101" s="68">
        <f>O101/'סכום נכסי הקרן'!$C$41</f>
        <v>6.4383928269457426E-8</v>
      </c>
    </row>
    <row r="102" spans="1:17">
      <c r="A102" s="61" t="s">
        <v>3794</v>
      </c>
      <c r="B102" s="70" t="s">
        <v>3312</v>
      </c>
      <c r="C102" s="58" t="s">
        <v>3370</v>
      </c>
      <c r="D102" s="135" t="s">
        <v>3885</v>
      </c>
      <c r="E102" s="58" t="s">
        <v>441</v>
      </c>
      <c r="F102" s="77">
        <v>41836</v>
      </c>
      <c r="G102" s="58" t="s">
        <v>300</v>
      </c>
      <c r="H102" s="67">
        <v>3.7000000000752555</v>
      </c>
      <c r="I102" s="70" t="s">
        <v>304</v>
      </c>
      <c r="J102" s="70" t="s">
        <v>137</v>
      </c>
      <c r="K102" s="71">
        <v>5.0999999999999997E-2</v>
      </c>
      <c r="L102" s="71">
        <v>2.5500000000292657E-2</v>
      </c>
      <c r="M102" s="67">
        <v>9767.4579159999994</v>
      </c>
      <c r="N102" s="69">
        <v>122.44</v>
      </c>
      <c r="O102" s="67">
        <v>11.959275503000001</v>
      </c>
      <c r="P102" s="68">
        <f t="shared" si="1"/>
        <v>9.6700241858258788E-6</v>
      </c>
      <c r="Q102" s="68">
        <f>O102/'סכום נכסי הקרן'!$C$41</f>
        <v>1.9084473994434247E-7</v>
      </c>
    </row>
    <row r="103" spans="1:17">
      <c r="A103" s="61" t="s">
        <v>3794</v>
      </c>
      <c r="B103" s="70" t="s">
        <v>3312</v>
      </c>
      <c r="C103" s="58" t="s">
        <v>3371</v>
      </c>
      <c r="D103" s="135" t="s">
        <v>3885</v>
      </c>
      <c r="E103" s="58" t="s">
        <v>441</v>
      </c>
      <c r="F103" s="77">
        <v>40903</v>
      </c>
      <c r="G103" s="58" t="s">
        <v>300</v>
      </c>
      <c r="H103" s="67">
        <v>3.6700000000605955</v>
      </c>
      <c r="I103" s="70" t="s">
        <v>304</v>
      </c>
      <c r="J103" s="70" t="s">
        <v>137</v>
      </c>
      <c r="K103" s="71">
        <v>5.2619999999999993E-2</v>
      </c>
      <c r="L103" s="71">
        <v>3.2100000000384425E-2</v>
      </c>
      <c r="M103" s="67">
        <v>12331.464078999999</v>
      </c>
      <c r="N103" s="69">
        <v>124.46</v>
      </c>
      <c r="O103" s="67">
        <v>15.347739920999999</v>
      </c>
      <c r="P103" s="68">
        <f t="shared" si="1"/>
        <v>1.2409866818153469E-5</v>
      </c>
      <c r="Q103" s="68">
        <f>O103/'סכום נכסי הקרן'!$C$41</f>
        <v>2.4491746454222042E-7</v>
      </c>
    </row>
    <row r="104" spans="1:17">
      <c r="A104" s="61" t="s">
        <v>3794</v>
      </c>
      <c r="B104" s="70" t="s">
        <v>3312</v>
      </c>
      <c r="C104" s="58" t="s">
        <v>3372</v>
      </c>
      <c r="D104" s="135" t="s">
        <v>3885</v>
      </c>
      <c r="E104" s="58" t="s">
        <v>441</v>
      </c>
      <c r="F104" s="77">
        <v>41911</v>
      </c>
      <c r="G104" s="58" t="s">
        <v>300</v>
      </c>
      <c r="H104" s="67">
        <v>3.6999999999147848</v>
      </c>
      <c r="I104" s="70" t="s">
        <v>304</v>
      </c>
      <c r="J104" s="70" t="s">
        <v>137</v>
      </c>
      <c r="K104" s="71">
        <v>5.0999999999999997E-2</v>
      </c>
      <c r="L104" s="71">
        <v>2.549999999978696E-2</v>
      </c>
      <c r="M104" s="67">
        <v>3833.7138620000001</v>
      </c>
      <c r="N104" s="69">
        <v>122.44</v>
      </c>
      <c r="O104" s="67">
        <v>4.6939992820000001</v>
      </c>
      <c r="P104" s="68">
        <f t="shared" si="1"/>
        <v>3.7954712702958378E-6</v>
      </c>
      <c r="Q104" s="68">
        <f>O104/'סכום נכסי הקרן'!$C$41</f>
        <v>7.490629947002235E-8</v>
      </c>
    </row>
    <row r="105" spans="1:17">
      <c r="A105" s="61" t="s">
        <v>3794</v>
      </c>
      <c r="B105" s="70" t="s">
        <v>3312</v>
      </c>
      <c r="C105" s="58" t="s">
        <v>3373</v>
      </c>
      <c r="D105" s="135" t="s">
        <v>3885</v>
      </c>
      <c r="E105" s="58" t="s">
        <v>441</v>
      </c>
      <c r="F105" s="77">
        <v>40933</v>
      </c>
      <c r="G105" s="58" t="s">
        <v>300</v>
      </c>
      <c r="H105" s="67">
        <v>3.6999999999982669</v>
      </c>
      <c r="I105" s="70" t="s">
        <v>304</v>
      </c>
      <c r="J105" s="70" t="s">
        <v>137</v>
      </c>
      <c r="K105" s="71">
        <v>5.1330999999999995E-2</v>
      </c>
      <c r="L105" s="71">
        <v>2.5499999999973998E-2</v>
      </c>
      <c r="M105" s="67">
        <v>45472.947628000009</v>
      </c>
      <c r="N105" s="69">
        <v>126.84</v>
      </c>
      <c r="O105" s="67">
        <v>57.677887232999993</v>
      </c>
      <c r="P105" s="68">
        <f t="shared" si="1"/>
        <v>4.6637153261544658E-5</v>
      </c>
      <c r="Q105" s="68">
        <f>O105/'סכום נכסי הקרן'!$C$41</f>
        <v>9.2041707599760047E-7</v>
      </c>
    </row>
    <row r="106" spans="1:17">
      <c r="A106" s="61" t="s">
        <v>3794</v>
      </c>
      <c r="B106" s="70" t="s">
        <v>3312</v>
      </c>
      <c r="C106" s="58" t="s">
        <v>3374</v>
      </c>
      <c r="D106" s="135" t="s">
        <v>3885</v>
      </c>
      <c r="E106" s="58" t="s">
        <v>441</v>
      </c>
      <c r="F106" s="77">
        <v>40993</v>
      </c>
      <c r="G106" s="58" t="s">
        <v>300</v>
      </c>
      <c r="H106" s="67">
        <v>3.700000000023822</v>
      </c>
      <c r="I106" s="70" t="s">
        <v>304</v>
      </c>
      <c r="J106" s="70" t="s">
        <v>137</v>
      </c>
      <c r="K106" s="71">
        <v>5.1451999999999998E-2</v>
      </c>
      <c r="L106" s="71">
        <v>2.5500000000208439E-2</v>
      </c>
      <c r="M106" s="67">
        <v>26464.073731</v>
      </c>
      <c r="N106" s="69">
        <v>126.9</v>
      </c>
      <c r="O106" s="67">
        <v>33.582910645999995</v>
      </c>
      <c r="P106" s="68">
        <f t="shared" si="1"/>
        <v>2.7154450793928608E-5</v>
      </c>
      <c r="Q106" s="68">
        <f>O106/'סכום נכסי הקרן'!$C$41</f>
        <v>5.3591221702370028E-7</v>
      </c>
    </row>
    <row r="107" spans="1:17">
      <c r="A107" s="61" t="s">
        <v>3794</v>
      </c>
      <c r="B107" s="70" t="s">
        <v>3312</v>
      </c>
      <c r="C107" s="58" t="s">
        <v>3375</v>
      </c>
      <c r="D107" s="135" t="s">
        <v>3885</v>
      </c>
      <c r="E107" s="58" t="s">
        <v>441</v>
      </c>
      <c r="F107" s="77">
        <v>41053</v>
      </c>
      <c r="G107" s="58" t="s">
        <v>300</v>
      </c>
      <c r="H107" s="67">
        <v>3.7699999999652531</v>
      </c>
      <c r="I107" s="70" t="s">
        <v>304</v>
      </c>
      <c r="J107" s="70" t="s">
        <v>137</v>
      </c>
      <c r="K107" s="71">
        <v>5.0999999999999997E-2</v>
      </c>
      <c r="L107" s="71">
        <v>2.6000000000085802E-2</v>
      </c>
      <c r="M107" s="67">
        <v>18632.390453</v>
      </c>
      <c r="N107" s="69">
        <v>125.11</v>
      </c>
      <c r="O107" s="67">
        <v>23.310983652999997</v>
      </c>
      <c r="P107" s="68">
        <f t="shared" si="1"/>
        <v>1.884878190684338E-5</v>
      </c>
      <c r="Q107" s="68">
        <f>O107/'סכום נכסי הקרן'!$C$41</f>
        <v>3.719939901031313E-7</v>
      </c>
    </row>
    <row r="108" spans="1:17">
      <c r="A108" s="61" t="s">
        <v>3794</v>
      </c>
      <c r="B108" s="70" t="s">
        <v>3312</v>
      </c>
      <c r="C108" s="58" t="s">
        <v>3376</v>
      </c>
      <c r="D108" s="135" t="s">
        <v>3885</v>
      </c>
      <c r="E108" s="58" t="s">
        <v>441</v>
      </c>
      <c r="F108" s="77">
        <v>41085</v>
      </c>
      <c r="G108" s="58" t="s">
        <v>300</v>
      </c>
      <c r="H108" s="67">
        <v>3.7000000000186426</v>
      </c>
      <c r="I108" s="70" t="s">
        <v>304</v>
      </c>
      <c r="J108" s="70" t="s">
        <v>137</v>
      </c>
      <c r="K108" s="71">
        <v>5.0999999999999997E-2</v>
      </c>
      <c r="L108" s="71">
        <v>2.560000000010253E-2</v>
      </c>
      <c r="M108" s="67">
        <v>34300.126573000001</v>
      </c>
      <c r="N108" s="69">
        <v>125.11</v>
      </c>
      <c r="O108" s="67">
        <v>42.912888176000003</v>
      </c>
      <c r="P108" s="68">
        <f t="shared" si="1"/>
        <v>3.4698478719841009E-5</v>
      </c>
      <c r="Q108" s="68">
        <f>O108/'סכום נכסי הקרן'!$C$41</f>
        <v>6.8479892299119382E-7</v>
      </c>
    </row>
    <row r="109" spans="1:17">
      <c r="A109" s="61" t="s">
        <v>3794</v>
      </c>
      <c r="B109" s="70" t="s">
        <v>3312</v>
      </c>
      <c r="C109" s="58" t="s">
        <v>3377</v>
      </c>
      <c r="D109" s="135" t="s">
        <v>3885</v>
      </c>
      <c r="E109" s="58" t="s">
        <v>441</v>
      </c>
      <c r="F109" s="77">
        <v>41115</v>
      </c>
      <c r="G109" s="58" t="s">
        <v>300</v>
      </c>
      <c r="H109" s="67">
        <v>3.6999999999370914</v>
      </c>
      <c r="I109" s="70" t="s">
        <v>304</v>
      </c>
      <c r="J109" s="70" t="s">
        <v>137</v>
      </c>
      <c r="K109" s="71">
        <v>5.0999999999999997E-2</v>
      </c>
      <c r="L109" s="71">
        <v>2.5699999999412856E-2</v>
      </c>
      <c r="M109" s="67">
        <v>15210.402460999998</v>
      </c>
      <c r="N109" s="69">
        <v>125.41</v>
      </c>
      <c r="O109" s="67">
        <v>19.075366116000001</v>
      </c>
      <c r="P109" s="68">
        <f t="shared" si="1"/>
        <v>1.542394868727053E-5</v>
      </c>
      <c r="Q109" s="68">
        <f>O109/'סכום נכסי הקרן'!$C$41</f>
        <v>3.0440249368265947E-7</v>
      </c>
    </row>
    <row r="110" spans="1:17">
      <c r="A110" s="61" t="s">
        <v>3794</v>
      </c>
      <c r="B110" s="70" t="s">
        <v>3312</v>
      </c>
      <c r="C110" s="58" t="s">
        <v>3378</v>
      </c>
      <c r="D110" s="135" t="s">
        <v>3885</v>
      </c>
      <c r="E110" s="58" t="s">
        <v>441</v>
      </c>
      <c r="F110" s="77">
        <v>41179</v>
      </c>
      <c r="G110" s="58" t="s">
        <v>300</v>
      </c>
      <c r="H110" s="67">
        <v>3.7000000000126088</v>
      </c>
      <c r="I110" s="70" t="s">
        <v>304</v>
      </c>
      <c r="J110" s="70" t="s">
        <v>137</v>
      </c>
      <c r="K110" s="71">
        <v>5.0999999999999997E-2</v>
      </c>
      <c r="L110" s="71">
        <v>2.5600000000016814E-2</v>
      </c>
      <c r="M110" s="67">
        <v>19180.318809</v>
      </c>
      <c r="N110" s="69">
        <v>124.05</v>
      </c>
      <c r="O110" s="67">
        <v>23.793186491</v>
      </c>
      <c r="P110" s="68">
        <f t="shared" si="1"/>
        <v>1.9238681203398944E-5</v>
      </c>
      <c r="Q110" s="68">
        <f>O110/'סכום נכסי הקרן'!$C$41</f>
        <v>3.7968892740894465E-7</v>
      </c>
    </row>
    <row r="111" spans="1:17">
      <c r="A111" s="61" t="s">
        <v>3795</v>
      </c>
      <c r="B111" s="70" t="s">
        <v>3304</v>
      </c>
      <c r="C111" s="58">
        <v>9079</v>
      </c>
      <c r="D111" s="135" t="s">
        <v>3885</v>
      </c>
      <c r="E111" s="58" t="s">
        <v>3345</v>
      </c>
      <c r="F111" s="77">
        <v>44705</v>
      </c>
      <c r="G111" s="58" t="s">
        <v>3303</v>
      </c>
      <c r="H111" s="67">
        <v>7.3999999999996628</v>
      </c>
      <c r="I111" s="70" t="s">
        <v>321</v>
      </c>
      <c r="J111" s="70" t="s">
        <v>137</v>
      </c>
      <c r="K111" s="71">
        <v>2.3671999999999999E-2</v>
      </c>
      <c r="L111" s="71">
        <v>2.6000000000003364E-2</v>
      </c>
      <c r="M111" s="67">
        <v>568500.87075799995</v>
      </c>
      <c r="N111" s="69">
        <v>104.47</v>
      </c>
      <c r="O111" s="67">
        <v>593.91280909800003</v>
      </c>
      <c r="P111" s="68">
        <f t="shared" si="1"/>
        <v>4.8022568146446421E-4</v>
      </c>
      <c r="Q111" s="68">
        <f>O111/'סכום נכסי הקרן'!$C$41</f>
        <v>9.4775921479097067E-6</v>
      </c>
    </row>
    <row r="112" spans="1:17">
      <c r="A112" s="61" t="s">
        <v>3795</v>
      </c>
      <c r="B112" s="70" t="s">
        <v>3304</v>
      </c>
      <c r="C112" s="58">
        <v>9017</v>
      </c>
      <c r="D112" s="135" t="s">
        <v>3885</v>
      </c>
      <c r="E112" s="58" t="s">
        <v>3345</v>
      </c>
      <c r="F112" s="77">
        <v>44651</v>
      </c>
      <c r="G112" s="58" t="s">
        <v>3303</v>
      </c>
      <c r="H112" s="67">
        <v>7.5000000000007709</v>
      </c>
      <c r="I112" s="70" t="s">
        <v>321</v>
      </c>
      <c r="J112" s="70" t="s">
        <v>137</v>
      </c>
      <c r="K112" s="71">
        <v>1.797E-2</v>
      </c>
      <c r="L112" s="71">
        <v>3.7700000000002468E-2</v>
      </c>
      <c r="M112" s="67">
        <v>1392890.642859</v>
      </c>
      <c r="N112" s="69">
        <v>93.1</v>
      </c>
      <c r="O112" s="67">
        <v>1296.7812539840002</v>
      </c>
      <c r="P112" s="68">
        <f t="shared" si="1"/>
        <v>1.0485506489590645E-3</v>
      </c>
      <c r="Q112" s="68">
        <f>O112/'סכום נכסי הקרן'!$C$41</f>
        <v>2.0693885772528038E-5</v>
      </c>
    </row>
    <row r="113" spans="1:17">
      <c r="A113" s="61" t="s">
        <v>3795</v>
      </c>
      <c r="B113" s="70" t="s">
        <v>3304</v>
      </c>
      <c r="C113" s="58">
        <v>9080</v>
      </c>
      <c r="D113" s="135" t="s">
        <v>3885</v>
      </c>
      <c r="E113" s="58" t="s">
        <v>3345</v>
      </c>
      <c r="F113" s="77">
        <v>44705</v>
      </c>
      <c r="G113" s="58" t="s">
        <v>3303</v>
      </c>
      <c r="H113" s="67">
        <v>7.0300000000061642</v>
      </c>
      <c r="I113" s="70" t="s">
        <v>321</v>
      </c>
      <c r="J113" s="70" t="s">
        <v>137</v>
      </c>
      <c r="K113" s="71">
        <v>2.3184999999999997E-2</v>
      </c>
      <c r="L113" s="71">
        <v>2.7400000000025425E-2</v>
      </c>
      <c r="M113" s="67">
        <v>404010.76944599999</v>
      </c>
      <c r="N113" s="69">
        <v>103.18</v>
      </c>
      <c r="O113" s="67">
        <v>416.85831128100006</v>
      </c>
      <c r="P113" s="68">
        <f t="shared" si="1"/>
        <v>3.3706305629790148E-4</v>
      </c>
      <c r="Q113" s="68">
        <f>O113/'סכום נכסי הקרן'!$C$41</f>
        <v>6.6521768806232185E-6</v>
      </c>
    </row>
    <row r="114" spans="1:17">
      <c r="A114" s="61" t="s">
        <v>3795</v>
      </c>
      <c r="B114" s="70" t="s">
        <v>3304</v>
      </c>
      <c r="C114" s="58">
        <v>9019</v>
      </c>
      <c r="D114" s="135" t="s">
        <v>3885</v>
      </c>
      <c r="E114" s="58" t="s">
        <v>3345</v>
      </c>
      <c r="F114" s="77">
        <v>44651</v>
      </c>
      <c r="G114" s="58" t="s">
        <v>3303</v>
      </c>
      <c r="H114" s="67">
        <v>7.0900000000004226</v>
      </c>
      <c r="I114" s="70" t="s">
        <v>321</v>
      </c>
      <c r="J114" s="70" t="s">
        <v>137</v>
      </c>
      <c r="K114" s="71">
        <v>1.8769999999999998E-2</v>
      </c>
      <c r="L114" s="71">
        <v>3.9000000000004975E-2</v>
      </c>
      <c r="M114" s="67">
        <v>860406.00263700006</v>
      </c>
      <c r="N114" s="69">
        <v>93.53</v>
      </c>
      <c r="O114" s="67">
        <v>804.73773837399995</v>
      </c>
      <c r="P114" s="68">
        <f t="shared" si="1"/>
        <v>6.5069438289730127E-4</v>
      </c>
      <c r="Q114" s="68">
        <f>O114/'סכום נכסי הקרן'!$C$41</f>
        <v>1.2841912067738432E-5</v>
      </c>
    </row>
    <row r="115" spans="1:17">
      <c r="A115" s="61" t="s">
        <v>3796</v>
      </c>
      <c r="B115" s="70" t="s">
        <v>3304</v>
      </c>
      <c r="C115" s="58">
        <v>4100</v>
      </c>
      <c r="D115" s="135" t="s">
        <v>3885</v>
      </c>
      <c r="E115" s="58" t="s">
        <v>445</v>
      </c>
      <c r="F115" s="77">
        <v>42052</v>
      </c>
      <c r="G115" s="58" t="s">
        <v>135</v>
      </c>
      <c r="H115" s="67">
        <v>3.969999999991848</v>
      </c>
      <c r="I115" s="70" t="s">
        <v>641</v>
      </c>
      <c r="J115" s="70" t="s">
        <v>137</v>
      </c>
      <c r="K115" s="71">
        <v>2.9779E-2</v>
      </c>
      <c r="L115" s="71">
        <v>1.9999999999942189E-2</v>
      </c>
      <c r="M115" s="67">
        <v>146996.63462500001</v>
      </c>
      <c r="N115" s="69">
        <v>117.66</v>
      </c>
      <c r="O115" s="67">
        <v>172.95624255299998</v>
      </c>
      <c r="P115" s="68">
        <f t="shared" si="1"/>
        <v>1.3984886025558406E-4</v>
      </c>
      <c r="Q115" s="68">
        <f>O115/'סכום נכסי הקרן'!$C$41</f>
        <v>2.7600157821849532E-6</v>
      </c>
    </row>
    <row r="116" spans="1:17">
      <c r="A116" s="61" t="s">
        <v>3797</v>
      </c>
      <c r="B116" s="70" t="s">
        <v>3312</v>
      </c>
      <c r="C116" s="58" t="s">
        <v>3379</v>
      </c>
      <c r="D116" s="135" t="s">
        <v>3885</v>
      </c>
      <c r="E116" s="58" t="s">
        <v>445</v>
      </c>
      <c r="F116" s="77">
        <v>41767</v>
      </c>
      <c r="G116" s="58" t="s">
        <v>135</v>
      </c>
      <c r="H116" s="67">
        <v>4.250000000065028</v>
      </c>
      <c r="I116" s="70" t="s">
        <v>641</v>
      </c>
      <c r="J116" s="70" t="s">
        <v>137</v>
      </c>
      <c r="K116" s="71">
        <v>5.3499999999999999E-2</v>
      </c>
      <c r="L116" s="71">
        <v>2.5100000000979752E-2</v>
      </c>
      <c r="M116" s="67">
        <v>9057.9428110000008</v>
      </c>
      <c r="N116" s="69">
        <v>127.33</v>
      </c>
      <c r="O116" s="67">
        <v>11.533478837000001</v>
      </c>
      <c r="P116" s="68">
        <f t="shared" si="1"/>
        <v>9.3257337597518956E-6</v>
      </c>
      <c r="Q116" s="68">
        <f>O116/'סכום נכסי הקרן'!$C$41</f>
        <v>1.8404992582942774E-7</v>
      </c>
    </row>
    <row r="117" spans="1:17">
      <c r="A117" s="61" t="s">
        <v>3797</v>
      </c>
      <c r="B117" s="70" t="s">
        <v>3312</v>
      </c>
      <c r="C117" s="58" t="s">
        <v>3380</v>
      </c>
      <c r="D117" s="135" t="s">
        <v>3885</v>
      </c>
      <c r="E117" s="58" t="s">
        <v>445</v>
      </c>
      <c r="F117" s="77">
        <v>41269</v>
      </c>
      <c r="G117" s="58" t="s">
        <v>135</v>
      </c>
      <c r="H117" s="67">
        <v>4.290000000026188</v>
      </c>
      <c r="I117" s="70" t="s">
        <v>641</v>
      </c>
      <c r="J117" s="70" t="s">
        <v>137</v>
      </c>
      <c r="K117" s="71">
        <v>5.3499999999999999E-2</v>
      </c>
      <c r="L117" s="71">
        <v>1.9300000000087292E-2</v>
      </c>
      <c r="M117" s="67">
        <v>44986.803892999997</v>
      </c>
      <c r="N117" s="69">
        <v>132.41999999999999</v>
      </c>
      <c r="O117" s="67">
        <v>59.571524135999994</v>
      </c>
      <c r="P117" s="68">
        <f t="shared" si="1"/>
        <v>4.81683091117957E-5</v>
      </c>
      <c r="Q117" s="68">
        <f>O117/'סכום נכסי הקרן'!$C$41</f>
        <v>9.5063551541823176E-7</v>
      </c>
    </row>
    <row r="118" spans="1:17">
      <c r="A118" s="61" t="s">
        <v>3797</v>
      </c>
      <c r="B118" s="70" t="s">
        <v>3312</v>
      </c>
      <c r="C118" s="58" t="s">
        <v>3381</v>
      </c>
      <c r="D118" s="135" t="s">
        <v>3885</v>
      </c>
      <c r="E118" s="58" t="s">
        <v>445</v>
      </c>
      <c r="F118" s="77">
        <v>41767</v>
      </c>
      <c r="G118" s="58" t="s">
        <v>135</v>
      </c>
      <c r="H118" s="67">
        <v>4.2499999997230296</v>
      </c>
      <c r="I118" s="70" t="s">
        <v>641</v>
      </c>
      <c r="J118" s="70" t="s">
        <v>137</v>
      </c>
      <c r="K118" s="71">
        <v>5.3499999999999999E-2</v>
      </c>
      <c r="L118" s="71">
        <v>2.5099999998737011E-2</v>
      </c>
      <c r="M118" s="67">
        <v>7088.8252679999996</v>
      </c>
      <c r="N118" s="69">
        <v>127.33</v>
      </c>
      <c r="O118" s="67">
        <v>9.0262014139999991</v>
      </c>
      <c r="P118" s="68">
        <f t="shared" si="1"/>
        <v>7.2984008067729964E-6</v>
      </c>
      <c r="Q118" s="68">
        <f>O118/'סכום נכסי הקרן'!$C$41</f>
        <v>1.4403908172430416E-7</v>
      </c>
    </row>
    <row r="119" spans="1:17">
      <c r="A119" s="61" t="s">
        <v>3797</v>
      </c>
      <c r="B119" s="70" t="s">
        <v>3312</v>
      </c>
      <c r="C119" s="58" t="s">
        <v>3382</v>
      </c>
      <c r="D119" s="135" t="s">
        <v>3885</v>
      </c>
      <c r="E119" s="58" t="s">
        <v>445</v>
      </c>
      <c r="F119" s="77">
        <v>41767</v>
      </c>
      <c r="G119" s="58" t="s">
        <v>135</v>
      </c>
      <c r="H119" s="67">
        <v>4.250000000086704</v>
      </c>
      <c r="I119" s="70" t="s">
        <v>641</v>
      </c>
      <c r="J119" s="70" t="s">
        <v>137</v>
      </c>
      <c r="K119" s="71">
        <v>5.3499999999999999E-2</v>
      </c>
      <c r="L119" s="71">
        <v>2.5100000000693633E-2</v>
      </c>
      <c r="M119" s="67">
        <v>9057.9424240000008</v>
      </c>
      <c r="N119" s="69">
        <v>127.33</v>
      </c>
      <c r="O119" s="67">
        <v>11.53347832</v>
      </c>
      <c r="P119" s="68">
        <f t="shared" si="1"/>
        <v>9.3257333417163282E-6</v>
      </c>
      <c r="Q119" s="68">
        <f>O119/'סכום נכסי הקרן'!$C$41</f>
        <v>1.8404991757920134E-7</v>
      </c>
    </row>
    <row r="120" spans="1:17">
      <c r="A120" s="61" t="s">
        <v>3797</v>
      </c>
      <c r="B120" s="70" t="s">
        <v>3312</v>
      </c>
      <c r="C120" s="58" t="s">
        <v>3383</v>
      </c>
      <c r="D120" s="135" t="s">
        <v>3885</v>
      </c>
      <c r="E120" s="58" t="s">
        <v>445</v>
      </c>
      <c r="F120" s="77">
        <v>41269</v>
      </c>
      <c r="G120" s="58" t="s">
        <v>135</v>
      </c>
      <c r="H120" s="67">
        <v>4.2899999999993677</v>
      </c>
      <c r="I120" s="70" t="s">
        <v>641</v>
      </c>
      <c r="J120" s="70" t="s">
        <v>137</v>
      </c>
      <c r="K120" s="71">
        <v>5.3499999999999999E-2</v>
      </c>
      <c r="L120" s="71">
        <v>1.9300000000050558E-2</v>
      </c>
      <c r="M120" s="67">
        <v>47798.476462999999</v>
      </c>
      <c r="N120" s="69">
        <v>132.41999999999999</v>
      </c>
      <c r="O120" s="67">
        <v>63.294740876000006</v>
      </c>
      <c r="P120" s="68">
        <f t="shared" si="1"/>
        <v>5.117882558629621E-5</v>
      </c>
      <c r="Q120" s="68">
        <f>O120/'סכום נכסי הקרן'!$C$41</f>
        <v>1.0100501789840541E-6</v>
      </c>
    </row>
    <row r="121" spans="1:17">
      <c r="A121" s="61" t="s">
        <v>3797</v>
      </c>
      <c r="B121" s="70" t="s">
        <v>3312</v>
      </c>
      <c r="C121" s="58" t="s">
        <v>3384</v>
      </c>
      <c r="D121" s="135" t="s">
        <v>3885</v>
      </c>
      <c r="E121" s="58" t="s">
        <v>445</v>
      </c>
      <c r="F121" s="77">
        <v>41281</v>
      </c>
      <c r="G121" s="58" t="s">
        <v>135</v>
      </c>
      <c r="H121" s="67">
        <v>4.2799999999794274</v>
      </c>
      <c r="I121" s="70" t="s">
        <v>641</v>
      </c>
      <c r="J121" s="70" t="s">
        <v>137</v>
      </c>
      <c r="K121" s="71">
        <v>5.3499999999999999E-2</v>
      </c>
      <c r="L121" s="71">
        <v>1.9399999999972401E-2</v>
      </c>
      <c r="M121" s="67">
        <v>60219.184918999999</v>
      </c>
      <c r="N121" s="69">
        <v>132.38</v>
      </c>
      <c r="O121" s="67">
        <v>79.718154863000009</v>
      </c>
      <c r="P121" s="68">
        <f t="shared" si="1"/>
        <v>6.4458460329076586E-5</v>
      </c>
      <c r="Q121" s="68">
        <f>O121/'סכום נכסי הקרן'!$C$41</f>
        <v>1.2721331262797362E-6</v>
      </c>
    </row>
    <row r="122" spans="1:17">
      <c r="A122" s="61" t="s">
        <v>3797</v>
      </c>
      <c r="B122" s="70" t="s">
        <v>3312</v>
      </c>
      <c r="C122" s="58" t="s">
        <v>3385</v>
      </c>
      <c r="D122" s="135" t="s">
        <v>3885</v>
      </c>
      <c r="E122" s="58" t="s">
        <v>445</v>
      </c>
      <c r="F122" s="77">
        <v>41767</v>
      </c>
      <c r="G122" s="58" t="s">
        <v>135</v>
      </c>
      <c r="H122" s="67">
        <v>4.2499999999630704</v>
      </c>
      <c r="I122" s="70" t="s">
        <v>641</v>
      </c>
      <c r="J122" s="70" t="s">
        <v>137</v>
      </c>
      <c r="K122" s="71">
        <v>5.3499999999999999E-2</v>
      </c>
      <c r="L122" s="71">
        <v>2.5099999999689794E-2</v>
      </c>
      <c r="M122" s="67">
        <v>10633.236846</v>
      </c>
      <c r="N122" s="69">
        <v>127.33</v>
      </c>
      <c r="O122" s="67">
        <v>13.539300742</v>
      </c>
      <c r="P122" s="68">
        <f t="shared" si="1"/>
        <v>1.0947600095128459E-5</v>
      </c>
      <c r="Q122" s="68">
        <f>O122/'סכום נכסי הקרן'!$C$41</f>
        <v>2.1605860058053324E-7</v>
      </c>
    </row>
    <row r="123" spans="1:17">
      <c r="A123" s="61" t="s">
        <v>3797</v>
      </c>
      <c r="B123" s="70" t="s">
        <v>3312</v>
      </c>
      <c r="C123" s="58" t="s">
        <v>3386</v>
      </c>
      <c r="D123" s="135" t="s">
        <v>3885</v>
      </c>
      <c r="E123" s="58" t="s">
        <v>445</v>
      </c>
      <c r="F123" s="77">
        <v>41281</v>
      </c>
      <c r="G123" s="58" t="s">
        <v>135</v>
      </c>
      <c r="H123" s="67">
        <v>4.2800000000027865</v>
      </c>
      <c r="I123" s="70" t="s">
        <v>641</v>
      </c>
      <c r="J123" s="70" t="s">
        <v>137</v>
      </c>
      <c r="K123" s="71">
        <v>5.3499999999999999E-2</v>
      </c>
      <c r="L123" s="71">
        <v>1.9400000000031347E-2</v>
      </c>
      <c r="M123" s="67">
        <v>43378.22653</v>
      </c>
      <c r="N123" s="69">
        <v>132.38</v>
      </c>
      <c r="O123" s="67">
        <v>57.424094803000003</v>
      </c>
      <c r="P123" s="68">
        <f t="shared" si="1"/>
        <v>4.6431941922808979E-5</v>
      </c>
      <c r="Q123" s="68">
        <f>O123/'סכום נכסי הקרן'!$C$41</f>
        <v>9.1636708565403486E-7</v>
      </c>
    </row>
    <row r="124" spans="1:17">
      <c r="A124" s="61" t="s">
        <v>3797</v>
      </c>
      <c r="B124" s="70" t="s">
        <v>3312</v>
      </c>
      <c r="C124" s="58" t="s">
        <v>3387</v>
      </c>
      <c r="D124" s="135" t="s">
        <v>3885</v>
      </c>
      <c r="E124" s="58" t="s">
        <v>445</v>
      </c>
      <c r="F124" s="77">
        <v>41767</v>
      </c>
      <c r="G124" s="58" t="s">
        <v>135</v>
      </c>
      <c r="H124" s="67">
        <v>4.2499999998640003</v>
      </c>
      <c r="I124" s="70" t="s">
        <v>641</v>
      </c>
      <c r="J124" s="70" t="s">
        <v>137</v>
      </c>
      <c r="K124" s="71">
        <v>5.3499999999999999E-2</v>
      </c>
      <c r="L124" s="71">
        <v>2.5099999999075206E-2</v>
      </c>
      <c r="M124" s="67">
        <v>8662.1333680000007</v>
      </c>
      <c r="N124" s="69">
        <v>127.33</v>
      </c>
      <c r="O124" s="67">
        <v>11.029494602000002</v>
      </c>
      <c r="P124" s="68">
        <f t="shared" si="1"/>
        <v>8.9182224735956049E-6</v>
      </c>
      <c r="Q124" s="68">
        <f>O124/'סכום נכסי הקרן'!$C$41</f>
        <v>1.7600740350100612E-7</v>
      </c>
    </row>
    <row r="125" spans="1:17">
      <c r="A125" s="61" t="s">
        <v>3797</v>
      </c>
      <c r="B125" s="70" t="s">
        <v>3312</v>
      </c>
      <c r="C125" s="58" t="s">
        <v>3388</v>
      </c>
      <c r="D125" s="135" t="s">
        <v>3885</v>
      </c>
      <c r="E125" s="58" t="s">
        <v>445</v>
      </c>
      <c r="F125" s="77">
        <v>41281</v>
      </c>
      <c r="G125" s="58" t="s">
        <v>135</v>
      </c>
      <c r="H125" s="67">
        <v>4.28000000000754</v>
      </c>
      <c r="I125" s="70" t="s">
        <v>641</v>
      </c>
      <c r="J125" s="70" t="s">
        <v>137</v>
      </c>
      <c r="K125" s="71">
        <v>5.3499999999999999E-2</v>
      </c>
      <c r="L125" s="71">
        <v>1.9399999999994196E-2</v>
      </c>
      <c r="M125" s="67">
        <v>52096.400985</v>
      </c>
      <c r="N125" s="69">
        <v>132.38</v>
      </c>
      <c r="O125" s="67">
        <v>68.965213766000005</v>
      </c>
      <c r="P125" s="68">
        <f t="shared" si="1"/>
        <v>5.5763853331297559E-5</v>
      </c>
      <c r="Q125" s="68">
        <f>O125/'סכום נכסי הקרן'!$C$41</f>
        <v>1.1005389317335017E-6</v>
      </c>
    </row>
    <row r="126" spans="1:17">
      <c r="A126" s="61" t="s">
        <v>3798</v>
      </c>
      <c r="B126" s="70" t="s">
        <v>3312</v>
      </c>
      <c r="C126" s="58">
        <v>7127</v>
      </c>
      <c r="D126" s="135" t="s">
        <v>3885</v>
      </c>
      <c r="E126" s="58" t="s">
        <v>3345</v>
      </c>
      <c r="F126" s="77">
        <v>43631</v>
      </c>
      <c r="G126" s="58" t="s">
        <v>3303</v>
      </c>
      <c r="H126" s="67">
        <v>4.7199999999960518</v>
      </c>
      <c r="I126" s="70" t="s">
        <v>321</v>
      </c>
      <c r="J126" s="70" t="s">
        <v>137</v>
      </c>
      <c r="K126" s="71">
        <v>3.1E-2</v>
      </c>
      <c r="L126" s="71">
        <v>2.6699999999971667E-2</v>
      </c>
      <c r="M126" s="67">
        <v>276168.01288300002</v>
      </c>
      <c r="N126" s="69">
        <v>113.73</v>
      </c>
      <c r="O126" s="67">
        <v>314.08587256699997</v>
      </c>
      <c r="P126" s="68">
        <f t="shared" si="1"/>
        <v>2.5396337624191567E-4</v>
      </c>
      <c r="Q126" s="68">
        <f>O126/'סכום נכסי הקרן'!$C$41</f>
        <v>5.0121461500911617E-6</v>
      </c>
    </row>
    <row r="127" spans="1:17">
      <c r="A127" s="61" t="s">
        <v>3798</v>
      </c>
      <c r="B127" s="70" t="s">
        <v>3312</v>
      </c>
      <c r="C127" s="58">
        <v>7128</v>
      </c>
      <c r="D127" s="135" t="s">
        <v>3885</v>
      </c>
      <c r="E127" s="58" t="s">
        <v>3345</v>
      </c>
      <c r="F127" s="77">
        <v>43634</v>
      </c>
      <c r="G127" s="58" t="s">
        <v>3303</v>
      </c>
      <c r="H127" s="67">
        <v>4.7399999999966278</v>
      </c>
      <c r="I127" s="70" t="s">
        <v>321</v>
      </c>
      <c r="J127" s="70" t="s">
        <v>137</v>
      </c>
      <c r="K127" s="71">
        <v>2.4900000000000002E-2</v>
      </c>
      <c r="L127" s="71">
        <v>2.6799999999993877E-2</v>
      </c>
      <c r="M127" s="67">
        <v>116015.865121</v>
      </c>
      <c r="N127" s="69">
        <v>112.44</v>
      </c>
      <c r="O127" s="67">
        <v>130.448231806</v>
      </c>
      <c r="P127" s="68">
        <f t="shared" si="1"/>
        <v>1.0547775709705887E-4</v>
      </c>
      <c r="Q127" s="68">
        <f>O127/'סכום נכסי הקרן'!$C$41</f>
        <v>2.0816778465359658E-6</v>
      </c>
    </row>
    <row r="128" spans="1:17">
      <c r="A128" s="61" t="s">
        <v>3798</v>
      </c>
      <c r="B128" s="70" t="s">
        <v>3312</v>
      </c>
      <c r="C128" s="58">
        <v>7130</v>
      </c>
      <c r="D128" s="135" t="s">
        <v>3885</v>
      </c>
      <c r="E128" s="58" t="s">
        <v>3345</v>
      </c>
      <c r="F128" s="77">
        <v>43634</v>
      </c>
      <c r="G128" s="58" t="s">
        <v>3303</v>
      </c>
      <c r="H128" s="67">
        <v>4.9899999999728868</v>
      </c>
      <c r="I128" s="70" t="s">
        <v>321</v>
      </c>
      <c r="J128" s="70" t="s">
        <v>137</v>
      </c>
      <c r="K128" s="71">
        <v>3.6000000000000004E-2</v>
      </c>
      <c r="L128" s="71">
        <v>2.7099999999804433E-2</v>
      </c>
      <c r="M128" s="67">
        <v>77194.272886000006</v>
      </c>
      <c r="N128" s="69">
        <v>116.58</v>
      </c>
      <c r="O128" s="67">
        <v>89.993083956000007</v>
      </c>
      <c r="P128" s="68">
        <f t="shared" si="1"/>
        <v>7.2766556652472734E-5</v>
      </c>
      <c r="Q128" s="68">
        <f>O128/'סכום נכסי הקרן'!$C$41</f>
        <v>1.4360992603660565E-6</v>
      </c>
    </row>
    <row r="129" spans="1:17">
      <c r="A129" s="61" t="s">
        <v>3793</v>
      </c>
      <c r="B129" s="70" t="s">
        <v>3304</v>
      </c>
      <c r="C129" s="58">
        <v>2378</v>
      </c>
      <c r="D129" s="135" t="s">
        <v>3885</v>
      </c>
      <c r="E129" s="58" t="s">
        <v>445</v>
      </c>
      <c r="F129" s="77">
        <v>40489</v>
      </c>
      <c r="G129" s="58" t="s">
        <v>135</v>
      </c>
      <c r="H129" s="67">
        <v>1.609999999999761</v>
      </c>
      <c r="I129" s="70" t="s">
        <v>321</v>
      </c>
      <c r="J129" s="70" t="s">
        <v>137</v>
      </c>
      <c r="K129" s="71">
        <v>5.7000000000000002E-2</v>
      </c>
      <c r="L129" s="71">
        <v>2.0200000000043027E-2</v>
      </c>
      <c r="M129" s="67">
        <v>66639.910615999994</v>
      </c>
      <c r="N129" s="69">
        <v>125.54</v>
      </c>
      <c r="O129" s="67">
        <v>83.659744082000003</v>
      </c>
      <c r="P129" s="68">
        <f t="shared" si="1"/>
        <v>6.7645548298474E-5</v>
      </c>
      <c r="Q129" s="68">
        <f>O129/'סכום נכסי הקרן'!$C$41</f>
        <v>1.3350325526938848E-6</v>
      </c>
    </row>
    <row r="130" spans="1:17">
      <c r="A130" s="61" t="s">
        <v>3799</v>
      </c>
      <c r="B130" s="70" t="s">
        <v>3312</v>
      </c>
      <c r="C130" s="58" t="s">
        <v>3389</v>
      </c>
      <c r="D130" s="135" t="s">
        <v>3885</v>
      </c>
      <c r="E130" s="58" t="s">
        <v>514</v>
      </c>
      <c r="F130" s="77">
        <v>43801</v>
      </c>
      <c r="G130" s="58" t="s">
        <v>300</v>
      </c>
      <c r="H130" s="67">
        <v>4.5700000000009577</v>
      </c>
      <c r="I130" s="70" t="s">
        <v>304</v>
      </c>
      <c r="J130" s="70" t="s">
        <v>138</v>
      </c>
      <c r="K130" s="71">
        <v>2.3629999999999998E-2</v>
      </c>
      <c r="L130" s="71">
        <v>5.420000000001006E-2</v>
      </c>
      <c r="M130" s="67">
        <v>602457.21258499997</v>
      </c>
      <c r="N130" s="69">
        <v>87.31</v>
      </c>
      <c r="O130" s="67">
        <v>2110.123272114</v>
      </c>
      <c r="P130" s="68">
        <f t="shared" si="1"/>
        <v>1.7062022754888299E-3</v>
      </c>
      <c r="Q130" s="68">
        <f>O130/'סכום נכסי הקרן'!$C$41</f>
        <v>3.3673103944806851E-5</v>
      </c>
    </row>
    <row r="131" spans="1:17">
      <c r="A131" s="61" t="s">
        <v>3800</v>
      </c>
      <c r="B131" s="70" t="s">
        <v>3312</v>
      </c>
      <c r="C131" s="58" t="s">
        <v>3390</v>
      </c>
      <c r="D131" s="135" t="s">
        <v>3885</v>
      </c>
      <c r="E131" s="58" t="s">
        <v>531</v>
      </c>
      <c r="F131" s="77">
        <v>45015</v>
      </c>
      <c r="G131" s="58" t="s">
        <v>135</v>
      </c>
      <c r="H131" s="67">
        <v>4.9700000000050331</v>
      </c>
      <c r="I131" s="70" t="s">
        <v>304</v>
      </c>
      <c r="J131" s="70" t="s">
        <v>137</v>
      </c>
      <c r="K131" s="71">
        <v>4.4999999999999998E-2</v>
      </c>
      <c r="L131" s="71">
        <v>3.7100000000046859E-2</v>
      </c>
      <c r="M131" s="67">
        <v>270506.49399500003</v>
      </c>
      <c r="N131" s="69">
        <v>106.49</v>
      </c>
      <c r="O131" s="67">
        <v>288.062349815</v>
      </c>
      <c r="P131" s="68">
        <f t="shared" si="1"/>
        <v>2.3292129101283108E-4</v>
      </c>
      <c r="Q131" s="68">
        <f>O131/'סכום נכסי הקרן'!$C$41</f>
        <v>4.5968657737175871E-6</v>
      </c>
    </row>
    <row r="132" spans="1:17">
      <c r="A132" s="61" t="s">
        <v>3801</v>
      </c>
      <c r="B132" s="70" t="s">
        <v>3312</v>
      </c>
      <c r="C132" s="58" t="s">
        <v>3391</v>
      </c>
      <c r="D132" s="135" t="s">
        <v>3885</v>
      </c>
      <c r="E132" s="58" t="s">
        <v>531</v>
      </c>
      <c r="F132" s="77">
        <v>44074</v>
      </c>
      <c r="G132" s="58" t="s">
        <v>135</v>
      </c>
      <c r="H132" s="67">
        <v>8.5999999999919119</v>
      </c>
      <c r="I132" s="70" t="s">
        <v>641</v>
      </c>
      <c r="J132" s="70" t="s">
        <v>137</v>
      </c>
      <c r="K132" s="71">
        <v>2.35E-2</v>
      </c>
      <c r="L132" s="71">
        <v>4.0899999999970751E-2</v>
      </c>
      <c r="M132" s="67">
        <v>334217.40694100002</v>
      </c>
      <c r="N132" s="69">
        <v>96.18</v>
      </c>
      <c r="O132" s="67">
        <v>321.45029746599999</v>
      </c>
      <c r="P132" s="68">
        <f t="shared" si="1"/>
        <v>2.5991809873912418E-4</v>
      </c>
      <c r="Q132" s="68">
        <f>O132/'סכום נכסי הקרן'!$C$41</f>
        <v>5.129666793740247E-6</v>
      </c>
    </row>
    <row r="133" spans="1:17">
      <c r="A133" s="61" t="s">
        <v>3801</v>
      </c>
      <c r="B133" s="70" t="s">
        <v>3312</v>
      </c>
      <c r="C133" s="58" t="s">
        <v>3392</v>
      </c>
      <c r="D133" s="135" t="s">
        <v>3885</v>
      </c>
      <c r="E133" s="58" t="s">
        <v>531</v>
      </c>
      <c r="F133" s="77">
        <v>44189</v>
      </c>
      <c r="G133" s="58" t="s">
        <v>135</v>
      </c>
      <c r="H133" s="67">
        <v>8.499999999937307</v>
      </c>
      <c r="I133" s="70" t="s">
        <v>641</v>
      </c>
      <c r="J133" s="70" t="s">
        <v>137</v>
      </c>
      <c r="K133" s="71">
        <v>2.4700000000000003E-2</v>
      </c>
      <c r="L133" s="71">
        <v>4.3299999999636379E-2</v>
      </c>
      <c r="M133" s="67">
        <v>41812.429880999996</v>
      </c>
      <c r="N133" s="69">
        <v>95.37</v>
      </c>
      <c r="O133" s="67">
        <v>39.876517265000004</v>
      </c>
      <c r="P133" s="68">
        <f t="shared" si="1"/>
        <v>3.2243331655192929E-5</v>
      </c>
      <c r="Q133" s="68">
        <f>O133/'סכום נכסי הקרן'!$C$41</f>
        <v>6.3634486599259065E-7</v>
      </c>
    </row>
    <row r="134" spans="1:17">
      <c r="A134" s="61" t="s">
        <v>3801</v>
      </c>
      <c r="B134" s="70" t="s">
        <v>3312</v>
      </c>
      <c r="C134" s="58" t="s">
        <v>3393</v>
      </c>
      <c r="D134" s="135" t="s">
        <v>3885</v>
      </c>
      <c r="E134" s="58" t="s">
        <v>531</v>
      </c>
      <c r="F134" s="77">
        <v>44322</v>
      </c>
      <c r="G134" s="58" t="s">
        <v>135</v>
      </c>
      <c r="H134" s="67">
        <v>8.4100000000072797</v>
      </c>
      <c r="I134" s="70" t="s">
        <v>641</v>
      </c>
      <c r="J134" s="70" t="s">
        <v>137</v>
      </c>
      <c r="K134" s="71">
        <v>2.5600000000000001E-2</v>
      </c>
      <c r="L134" s="71">
        <v>4.5900000000038341E-2</v>
      </c>
      <c r="M134" s="67">
        <v>192479.38519099998</v>
      </c>
      <c r="N134" s="69">
        <v>93.5</v>
      </c>
      <c r="O134" s="67">
        <v>179.96822130899997</v>
      </c>
      <c r="P134" s="68">
        <f t="shared" si="1"/>
        <v>1.4551860205089666E-4</v>
      </c>
      <c r="Q134" s="68">
        <f>O134/'סכום נכסי הקרן'!$C$41</f>
        <v>2.8719121309101235E-6</v>
      </c>
    </row>
    <row r="135" spans="1:17">
      <c r="A135" s="61" t="s">
        <v>3801</v>
      </c>
      <c r="B135" s="70" t="s">
        <v>3312</v>
      </c>
      <c r="C135" s="58" t="s">
        <v>3394</v>
      </c>
      <c r="D135" s="135" t="s">
        <v>3885</v>
      </c>
      <c r="E135" s="58" t="s">
        <v>531</v>
      </c>
      <c r="F135" s="77">
        <v>44418</v>
      </c>
      <c r="G135" s="58" t="s">
        <v>135</v>
      </c>
      <c r="H135" s="67">
        <v>8.5299999999744109</v>
      </c>
      <c r="I135" s="70" t="s">
        <v>641</v>
      </c>
      <c r="J135" s="70" t="s">
        <v>137</v>
      </c>
      <c r="K135" s="71">
        <v>2.2700000000000001E-2</v>
      </c>
      <c r="L135" s="71">
        <v>4.4299999999875189E-2</v>
      </c>
      <c r="M135" s="67">
        <v>191819.88479000001</v>
      </c>
      <c r="N135" s="69">
        <v>91.47</v>
      </c>
      <c r="O135" s="67">
        <v>175.45764643299995</v>
      </c>
      <c r="P135" s="68">
        <f t="shared" si="1"/>
        <v>1.4187144398250385E-4</v>
      </c>
      <c r="Q135" s="68">
        <f>O135/'סכום נכסי הקרן'!$C$41</f>
        <v>2.7999328969679193E-6</v>
      </c>
    </row>
    <row r="136" spans="1:17">
      <c r="A136" s="61" t="s">
        <v>3801</v>
      </c>
      <c r="B136" s="70" t="s">
        <v>3312</v>
      </c>
      <c r="C136" s="58" t="s">
        <v>3395</v>
      </c>
      <c r="D136" s="135" t="s">
        <v>3885</v>
      </c>
      <c r="E136" s="58" t="s">
        <v>531</v>
      </c>
      <c r="F136" s="77">
        <v>44530</v>
      </c>
      <c r="G136" s="58" t="s">
        <v>135</v>
      </c>
      <c r="H136" s="67">
        <v>8.5700000000313263</v>
      </c>
      <c r="I136" s="70" t="s">
        <v>641</v>
      </c>
      <c r="J136" s="70" t="s">
        <v>137</v>
      </c>
      <c r="K136" s="71">
        <v>1.7899999999999999E-2</v>
      </c>
      <c r="L136" s="71">
        <v>4.7100000000190351E-2</v>
      </c>
      <c r="M136" s="67">
        <v>158061.792869</v>
      </c>
      <c r="N136" s="69">
        <v>84.42</v>
      </c>
      <c r="O136" s="67">
        <v>133.43576942600001</v>
      </c>
      <c r="P136" s="68">
        <f t="shared" si="1"/>
        <v>1.078934185670382E-4</v>
      </c>
      <c r="Q136" s="68">
        <f>O136/'סכום נכסי הקרן'!$C$41</f>
        <v>2.1293526275057512E-6</v>
      </c>
    </row>
    <row r="137" spans="1:17">
      <c r="A137" s="61" t="s">
        <v>3801</v>
      </c>
      <c r="B137" s="70" t="s">
        <v>3312</v>
      </c>
      <c r="C137" s="58" t="s">
        <v>3396</v>
      </c>
      <c r="D137" s="135" t="s">
        <v>3885</v>
      </c>
      <c r="E137" s="58" t="s">
        <v>531</v>
      </c>
      <c r="F137" s="77">
        <v>44612</v>
      </c>
      <c r="G137" s="58" t="s">
        <v>135</v>
      </c>
      <c r="H137" s="67">
        <v>8.4100000000173871</v>
      </c>
      <c r="I137" s="70" t="s">
        <v>641</v>
      </c>
      <c r="J137" s="70" t="s">
        <v>137</v>
      </c>
      <c r="K137" s="71">
        <v>2.3599999999999999E-2</v>
      </c>
      <c r="L137" s="71">
        <v>4.78000000000793E-2</v>
      </c>
      <c r="M137" s="67">
        <v>185364.302214</v>
      </c>
      <c r="N137" s="69">
        <v>88.43</v>
      </c>
      <c r="O137" s="67">
        <v>163.917657015</v>
      </c>
      <c r="P137" s="68">
        <f t="shared" ref="P137:P200" si="2">IFERROR(O137/$O$8,0)</f>
        <v>1.3254044590086913E-4</v>
      </c>
      <c r="Q137" s="68">
        <f>O137/'סכום נכסי הקרן'!$C$41</f>
        <v>2.6157790760373617E-6</v>
      </c>
    </row>
    <row r="138" spans="1:17">
      <c r="A138" s="61" t="s">
        <v>3801</v>
      </c>
      <c r="B138" s="70" t="s">
        <v>3312</v>
      </c>
      <c r="C138" s="58" t="s">
        <v>3397</v>
      </c>
      <c r="D138" s="135" t="s">
        <v>3885</v>
      </c>
      <c r="E138" s="58" t="s">
        <v>531</v>
      </c>
      <c r="F138" s="77">
        <v>44662</v>
      </c>
      <c r="G138" s="58" t="s">
        <v>135</v>
      </c>
      <c r="H138" s="67">
        <v>8.4499999999854722</v>
      </c>
      <c r="I138" s="70" t="s">
        <v>641</v>
      </c>
      <c r="J138" s="70" t="s">
        <v>137</v>
      </c>
      <c r="K138" s="71">
        <v>2.4E-2</v>
      </c>
      <c r="L138" s="71">
        <v>4.5699999999918119E-2</v>
      </c>
      <c r="M138" s="67">
        <v>211115.41775299999</v>
      </c>
      <c r="N138" s="69">
        <v>89.67</v>
      </c>
      <c r="O138" s="67">
        <v>189.30720621500001</v>
      </c>
      <c r="P138" s="68">
        <f t="shared" si="2"/>
        <v>1.5306991315577331E-4</v>
      </c>
      <c r="Q138" s="68">
        <f>O138/'סכום נכסי הקרן'!$C$41</f>
        <v>3.020942575545555E-6</v>
      </c>
    </row>
    <row r="139" spans="1:17">
      <c r="A139" s="61" t="s">
        <v>3801</v>
      </c>
      <c r="B139" s="70" t="s">
        <v>3312</v>
      </c>
      <c r="C139" s="58" t="s">
        <v>3398</v>
      </c>
      <c r="D139" s="135" t="s">
        <v>3885</v>
      </c>
      <c r="E139" s="58" t="s">
        <v>531</v>
      </c>
      <c r="F139" s="77">
        <v>45197</v>
      </c>
      <c r="G139" s="58" t="s">
        <v>135</v>
      </c>
      <c r="H139" s="67">
        <v>8.2000000010372709</v>
      </c>
      <c r="I139" s="70" t="s">
        <v>641</v>
      </c>
      <c r="J139" s="70" t="s">
        <v>137</v>
      </c>
      <c r="K139" s="71">
        <v>4.1200000000000001E-2</v>
      </c>
      <c r="L139" s="71">
        <v>4.1400000004820255E-2</v>
      </c>
      <c r="M139" s="67">
        <v>3261.8490929999998</v>
      </c>
      <c r="N139" s="69">
        <v>100.49</v>
      </c>
      <c r="O139" s="67">
        <v>3.277832203</v>
      </c>
      <c r="P139" s="68">
        <f t="shared" si="2"/>
        <v>2.6503876988315684E-6</v>
      </c>
      <c r="Q139" s="68">
        <f>O139/'סכום נכסי הקרן'!$C$41</f>
        <v>5.2307268463361703E-8</v>
      </c>
    </row>
    <row r="140" spans="1:17">
      <c r="A140" s="61" t="s">
        <v>3801</v>
      </c>
      <c r="B140" s="70" t="s">
        <v>3312</v>
      </c>
      <c r="C140" s="58" t="s">
        <v>3399</v>
      </c>
      <c r="D140" s="135" t="s">
        <v>3885</v>
      </c>
      <c r="E140" s="58" t="s">
        <v>531</v>
      </c>
      <c r="F140" s="77">
        <v>45197</v>
      </c>
      <c r="G140" s="58" t="s">
        <v>135</v>
      </c>
      <c r="H140" s="67">
        <v>8.2000000000120377</v>
      </c>
      <c r="I140" s="70" t="s">
        <v>641</v>
      </c>
      <c r="J140" s="70" t="s">
        <v>137</v>
      </c>
      <c r="K140" s="71">
        <v>4.1200000000000001E-2</v>
      </c>
      <c r="L140" s="71">
        <v>4.1400000000064191E-2</v>
      </c>
      <c r="M140" s="67">
        <v>99214.576748000007</v>
      </c>
      <c r="N140" s="69">
        <v>100.49</v>
      </c>
      <c r="O140" s="67">
        <v>99.700728623999993</v>
      </c>
      <c r="P140" s="68">
        <f t="shared" si="2"/>
        <v>8.0615958458076699E-5</v>
      </c>
      <c r="Q140" s="68">
        <f>O140/'סכום נכסי הקרן'!$C$41</f>
        <v>1.591012734988478E-6</v>
      </c>
    </row>
    <row r="141" spans="1:17">
      <c r="A141" s="61" t="s">
        <v>3802</v>
      </c>
      <c r="B141" s="70" t="s">
        <v>3304</v>
      </c>
      <c r="C141" s="58">
        <v>7491</v>
      </c>
      <c r="D141" s="135" t="s">
        <v>3885</v>
      </c>
      <c r="E141" s="58" t="s">
        <v>285</v>
      </c>
      <c r="F141" s="77">
        <v>43899</v>
      </c>
      <c r="G141" s="58" t="s">
        <v>3303</v>
      </c>
      <c r="H141" s="67">
        <v>3.3899999999944206</v>
      </c>
      <c r="I141" s="70" t="s">
        <v>133</v>
      </c>
      <c r="J141" s="70" t="s">
        <v>137</v>
      </c>
      <c r="K141" s="71">
        <v>1.2969999999999999E-2</v>
      </c>
      <c r="L141" s="71">
        <v>2.119999999998283E-2</v>
      </c>
      <c r="M141" s="67">
        <v>258467.46120600001</v>
      </c>
      <c r="N141" s="69">
        <v>108.17</v>
      </c>
      <c r="O141" s="67">
        <v>279.58425570399999</v>
      </c>
      <c r="P141" s="68">
        <f t="shared" si="2"/>
        <v>2.2606607849744813E-4</v>
      </c>
      <c r="Q141" s="68">
        <f>O141/'סכום נכסי הקרן'!$C$41</f>
        <v>4.4615733251548303E-6</v>
      </c>
    </row>
    <row r="142" spans="1:17">
      <c r="A142" s="61" t="s">
        <v>3803</v>
      </c>
      <c r="B142" s="70" t="s">
        <v>3312</v>
      </c>
      <c r="C142" s="58" t="s">
        <v>3400</v>
      </c>
      <c r="D142" s="135" t="s">
        <v>3885</v>
      </c>
      <c r="E142" s="58" t="s">
        <v>531</v>
      </c>
      <c r="F142" s="77">
        <v>43924</v>
      </c>
      <c r="G142" s="58" t="s">
        <v>135</v>
      </c>
      <c r="H142" s="67">
        <v>7.8000000000501366</v>
      </c>
      <c r="I142" s="70" t="s">
        <v>641</v>
      </c>
      <c r="J142" s="70" t="s">
        <v>137</v>
      </c>
      <c r="K142" s="71">
        <v>2.7900000000000001E-2</v>
      </c>
      <c r="L142" s="71">
        <v>3.1900000000286192E-2</v>
      </c>
      <c r="M142" s="67">
        <v>44221.602921999998</v>
      </c>
      <c r="N142" s="69">
        <v>108.25</v>
      </c>
      <c r="O142" s="67">
        <v>47.869882276999995</v>
      </c>
      <c r="P142" s="68">
        <f t="shared" si="2"/>
        <v>3.8706602191337403E-5</v>
      </c>
      <c r="Q142" s="68">
        <f>O142/'סכום נכסי הקרן'!$C$41</f>
        <v>7.6390206346769461E-7</v>
      </c>
    </row>
    <row r="143" spans="1:17">
      <c r="A143" s="61" t="s">
        <v>3803</v>
      </c>
      <c r="B143" s="70" t="s">
        <v>3312</v>
      </c>
      <c r="C143" s="58" t="s">
        <v>3401</v>
      </c>
      <c r="D143" s="135" t="s">
        <v>3885</v>
      </c>
      <c r="E143" s="58" t="s">
        <v>531</v>
      </c>
      <c r="F143" s="77">
        <v>44015</v>
      </c>
      <c r="G143" s="58" t="s">
        <v>135</v>
      </c>
      <c r="H143" s="67">
        <v>7.5800000000704184</v>
      </c>
      <c r="I143" s="70" t="s">
        <v>641</v>
      </c>
      <c r="J143" s="70" t="s">
        <v>137</v>
      </c>
      <c r="K143" s="71">
        <v>2.75E-2</v>
      </c>
      <c r="L143" s="71">
        <v>4.170000000045581E-2</v>
      </c>
      <c r="M143" s="67">
        <v>36455.443428999999</v>
      </c>
      <c r="N143" s="69">
        <v>100.5</v>
      </c>
      <c r="O143" s="67">
        <v>36.637719549000003</v>
      </c>
      <c r="P143" s="68">
        <f t="shared" si="2"/>
        <v>2.962450643966368E-5</v>
      </c>
      <c r="Q143" s="68">
        <f>O143/'סכום נכסי הקרן'!$C$41</f>
        <v>5.8466050537331259E-7</v>
      </c>
    </row>
    <row r="144" spans="1:17">
      <c r="A144" s="61" t="s">
        <v>3803</v>
      </c>
      <c r="B144" s="70" t="s">
        <v>3312</v>
      </c>
      <c r="C144" s="58" t="s">
        <v>3402</v>
      </c>
      <c r="D144" s="135" t="s">
        <v>3885</v>
      </c>
      <c r="E144" s="58" t="s">
        <v>531</v>
      </c>
      <c r="F144" s="77">
        <v>44108</v>
      </c>
      <c r="G144" s="58" t="s">
        <v>135</v>
      </c>
      <c r="H144" s="67">
        <v>7.4900000000052103</v>
      </c>
      <c r="I144" s="70" t="s">
        <v>641</v>
      </c>
      <c r="J144" s="70" t="s">
        <v>137</v>
      </c>
      <c r="K144" s="71">
        <v>2.75E-2</v>
      </c>
      <c r="L144" s="71">
        <v>4.5999999999999999E-2</v>
      </c>
      <c r="M144" s="67">
        <v>59130.90238</v>
      </c>
      <c r="N144" s="69">
        <v>97.38</v>
      </c>
      <c r="O144" s="67">
        <v>57.581671730000004</v>
      </c>
      <c r="P144" s="68">
        <f t="shared" si="2"/>
        <v>4.6559355384839842E-5</v>
      </c>
      <c r="Q144" s="68">
        <f>O144/'סכום נכסי הקרן'!$C$41</f>
        <v>9.1888168009138187E-7</v>
      </c>
    </row>
    <row r="145" spans="1:17">
      <c r="A145" s="61" t="s">
        <v>3803</v>
      </c>
      <c r="B145" s="70" t="s">
        <v>3312</v>
      </c>
      <c r="C145" s="58" t="s">
        <v>3403</v>
      </c>
      <c r="D145" s="135" t="s">
        <v>3885</v>
      </c>
      <c r="E145" s="58" t="s">
        <v>531</v>
      </c>
      <c r="F145" s="77">
        <v>44200</v>
      </c>
      <c r="G145" s="58" t="s">
        <v>135</v>
      </c>
      <c r="H145" s="67">
        <v>7.359999999987461</v>
      </c>
      <c r="I145" s="70" t="s">
        <v>641</v>
      </c>
      <c r="J145" s="70" t="s">
        <v>137</v>
      </c>
      <c r="K145" s="71">
        <v>2.75E-2</v>
      </c>
      <c r="L145" s="71">
        <v>5.1599999999944267E-2</v>
      </c>
      <c r="M145" s="67">
        <v>30677.907845999998</v>
      </c>
      <c r="N145" s="69">
        <v>93.59</v>
      </c>
      <c r="O145" s="67">
        <v>28.711453550999998</v>
      </c>
      <c r="P145" s="68">
        <f t="shared" si="2"/>
        <v>2.3215490786104876E-5</v>
      </c>
      <c r="Q145" s="68">
        <f>O145/'סכום נכסי הקרן'!$C$41</f>
        <v>4.5817406622919087E-7</v>
      </c>
    </row>
    <row r="146" spans="1:17">
      <c r="A146" s="61" t="s">
        <v>3803</v>
      </c>
      <c r="B146" s="70" t="s">
        <v>3312</v>
      </c>
      <c r="C146" s="58" t="s">
        <v>3404</v>
      </c>
      <c r="D146" s="135" t="s">
        <v>3885</v>
      </c>
      <c r="E146" s="58" t="s">
        <v>531</v>
      </c>
      <c r="F146" s="77">
        <v>44290</v>
      </c>
      <c r="G146" s="58" t="s">
        <v>135</v>
      </c>
      <c r="H146" s="67">
        <v>7.2700000000188254</v>
      </c>
      <c r="I146" s="70" t="s">
        <v>641</v>
      </c>
      <c r="J146" s="70" t="s">
        <v>137</v>
      </c>
      <c r="K146" s="71">
        <v>2.75E-2</v>
      </c>
      <c r="L146" s="71">
        <v>5.5400000000190117E-2</v>
      </c>
      <c r="M146" s="67">
        <v>58924.523178000003</v>
      </c>
      <c r="N146" s="69">
        <v>91.05</v>
      </c>
      <c r="O146" s="67">
        <v>53.650777937000008</v>
      </c>
      <c r="P146" s="68">
        <f t="shared" si="2"/>
        <v>4.3380915516915779E-5</v>
      </c>
      <c r="Q146" s="68">
        <f>O146/'סכום נכסי הקרן'!$C$41</f>
        <v>8.5615293005249125E-7</v>
      </c>
    </row>
    <row r="147" spans="1:17">
      <c r="A147" s="61" t="s">
        <v>3803</v>
      </c>
      <c r="B147" s="70" t="s">
        <v>3312</v>
      </c>
      <c r="C147" s="58" t="s">
        <v>3405</v>
      </c>
      <c r="D147" s="135" t="s">
        <v>3885</v>
      </c>
      <c r="E147" s="58" t="s">
        <v>531</v>
      </c>
      <c r="F147" s="77">
        <v>44496</v>
      </c>
      <c r="G147" s="58" t="s">
        <v>135</v>
      </c>
      <c r="H147" s="67">
        <v>6.7099999999381659</v>
      </c>
      <c r="I147" s="70" t="s">
        <v>641</v>
      </c>
      <c r="J147" s="70" t="s">
        <v>137</v>
      </c>
      <c r="K147" s="71">
        <v>2.75E-2</v>
      </c>
      <c r="L147" s="71">
        <v>8.1599999999240197E-2</v>
      </c>
      <c r="M147" s="67">
        <v>66008.071056999994</v>
      </c>
      <c r="N147" s="69">
        <v>74.97</v>
      </c>
      <c r="O147" s="67">
        <v>49.486251185999997</v>
      </c>
      <c r="P147" s="68">
        <f t="shared" si="2"/>
        <v>4.0013564844662523E-5</v>
      </c>
      <c r="Q147" s="68">
        <f>O147/'סכום נכסי הקרן'!$C$41</f>
        <v>7.8969589220045062E-7</v>
      </c>
    </row>
    <row r="148" spans="1:17">
      <c r="A148" s="61" t="s">
        <v>3803</v>
      </c>
      <c r="B148" s="70" t="s">
        <v>3312</v>
      </c>
      <c r="C148" s="58" t="s">
        <v>3406</v>
      </c>
      <c r="D148" s="135" t="s">
        <v>3885</v>
      </c>
      <c r="E148" s="58" t="s">
        <v>531</v>
      </c>
      <c r="F148" s="77">
        <v>44615</v>
      </c>
      <c r="G148" s="58" t="s">
        <v>135</v>
      </c>
      <c r="H148" s="67">
        <v>6.9499999999867752</v>
      </c>
      <c r="I148" s="70" t="s">
        <v>641</v>
      </c>
      <c r="J148" s="70" t="s">
        <v>137</v>
      </c>
      <c r="K148" s="71">
        <v>2.75E-2</v>
      </c>
      <c r="L148" s="71">
        <v>7.0199999999959545E-2</v>
      </c>
      <c r="M148" s="67">
        <v>80127.774437999993</v>
      </c>
      <c r="N148" s="69">
        <v>80.209999999999994</v>
      </c>
      <c r="O148" s="67">
        <v>64.270488362999998</v>
      </c>
      <c r="P148" s="68">
        <f t="shared" si="2"/>
        <v>5.1967794934496429E-5</v>
      </c>
      <c r="Q148" s="68">
        <f>O148/'סכום נכסי הקרן'!$C$41</f>
        <v>1.0256210449082604E-6</v>
      </c>
    </row>
    <row r="149" spans="1:17">
      <c r="A149" s="61" t="s">
        <v>3803</v>
      </c>
      <c r="B149" s="70" t="s">
        <v>3312</v>
      </c>
      <c r="C149" s="58" t="s">
        <v>3407</v>
      </c>
      <c r="D149" s="135" t="s">
        <v>3885</v>
      </c>
      <c r="E149" s="58" t="s">
        <v>531</v>
      </c>
      <c r="F149" s="77">
        <v>44753</v>
      </c>
      <c r="G149" s="58" t="s">
        <v>135</v>
      </c>
      <c r="H149" s="67">
        <v>7.5700000000224739</v>
      </c>
      <c r="I149" s="70" t="s">
        <v>641</v>
      </c>
      <c r="J149" s="70" t="s">
        <v>137</v>
      </c>
      <c r="K149" s="71">
        <v>2.9100000000000001E-2</v>
      </c>
      <c r="L149" s="71">
        <v>4.0700000000137626E-2</v>
      </c>
      <c r="M149" s="67">
        <v>118283.86000399999</v>
      </c>
      <c r="N149" s="69">
        <v>97.05</v>
      </c>
      <c r="O149" s="67">
        <v>114.79448200600001</v>
      </c>
      <c r="P149" s="68">
        <f t="shared" si="2"/>
        <v>9.282045698494966E-5</v>
      </c>
      <c r="Q149" s="68">
        <f>O149/'סכום נכסי הקרן'!$C$41</f>
        <v>1.8318771116180857E-6</v>
      </c>
    </row>
    <row r="150" spans="1:17">
      <c r="A150" s="61" t="s">
        <v>3803</v>
      </c>
      <c r="B150" s="70" t="s">
        <v>3312</v>
      </c>
      <c r="C150" s="58" t="s">
        <v>3408</v>
      </c>
      <c r="D150" s="135" t="s">
        <v>3885</v>
      </c>
      <c r="E150" s="58" t="s">
        <v>531</v>
      </c>
      <c r="F150" s="77">
        <v>44959</v>
      </c>
      <c r="G150" s="58" t="s">
        <v>135</v>
      </c>
      <c r="H150" s="67">
        <v>7.4500000000446134</v>
      </c>
      <c r="I150" s="70" t="s">
        <v>641</v>
      </c>
      <c r="J150" s="70" t="s">
        <v>137</v>
      </c>
      <c r="K150" s="71">
        <v>3.4599999999999999E-2</v>
      </c>
      <c r="L150" s="71">
        <v>4.220000000028553E-2</v>
      </c>
      <c r="M150" s="67">
        <v>57234.124537000003</v>
      </c>
      <c r="N150" s="69">
        <v>97.91</v>
      </c>
      <c r="O150" s="67">
        <v>56.03792786999999</v>
      </c>
      <c r="P150" s="68">
        <f t="shared" si="2"/>
        <v>4.5311115852338431E-5</v>
      </c>
      <c r="Q150" s="68">
        <f>O150/'סכום נכסי הקרן'!$C$41</f>
        <v>8.9424679351915821E-7</v>
      </c>
    </row>
    <row r="151" spans="1:17">
      <c r="A151" s="61" t="s">
        <v>3803</v>
      </c>
      <c r="B151" s="70" t="s">
        <v>3312</v>
      </c>
      <c r="C151" s="58" t="s">
        <v>3409</v>
      </c>
      <c r="D151" s="135" t="s">
        <v>3885</v>
      </c>
      <c r="E151" s="58" t="s">
        <v>531</v>
      </c>
      <c r="F151" s="77">
        <v>45153</v>
      </c>
      <c r="G151" s="58" t="s">
        <v>135</v>
      </c>
      <c r="H151" s="67">
        <v>7.3299999999428085</v>
      </c>
      <c r="I151" s="70" t="s">
        <v>641</v>
      </c>
      <c r="J151" s="70" t="s">
        <v>137</v>
      </c>
      <c r="K151" s="71">
        <v>3.9705999999999998E-2</v>
      </c>
      <c r="L151" s="71">
        <v>4.3799999999724983E-2</v>
      </c>
      <c r="M151" s="67">
        <v>65029.616942000001</v>
      </c>
      <c r="N151" s="69">
        <v>98.41</v>
      </c>
      <c r="O151" s="67">
        <v>63.995643801999996</v>
      </c>
      <c r="P151" s="68">
        <f t="shared" si="2"/>
        <v>5.1745561275647609E-5</v>
      </c>
      <c r="Q151" s="68">
        <f>O151/'סכום נכסי הקרן'!$C$41</f>
        <v>1.0212351070848526E-6</v>
      </c>
    </row>
    <row r="152" spans="1:17">
      <c r="A152" s="61" t="s">
        <v>3803</v>
      </c>
      <c r="B152" s="70" t="s">
        <v>3312</v>
      </c>
      <c r="C152" s="58" t="s">
        <v>3410</v>
      </c>
      <c r="D152" s="135" t="s">
        <v>3885</v>
      </c>
      <c r="E152" s="58" t="s">
        <v>531</v>
      </c>
      <c r="F152" s="77">
        <v>43011</v>
      </c>
      <c r="G152" s="58" t="s">
        <v>135</v>
      </c>
      <c r="H152" s="67">
        <v>7.5699999999591592</v>
      </c>
      <c r="I152" s="70" t="s">
        <v>641</v>
      </c>
      <c r="J152" s="70" t="s">
        <v>137</v>
      </c>
      <c r="K152" s="71">
        <v>3.5499999999999997E-2</v>
      </c>
      <c r="L152" s="71">
        <v>3.6199999999701644E-2</v>
      </c>
      <c r="M152" s="67">
        <v>36399.359952999999</v>
      </c>
      <c r="N152" s="69">
        <v>112.34</v>
      </c>
      <c r="O152" s="67">
        <v>40.891041031</v>
      </c>
      <c r="P152" s="68">
        <f t="shared" si="2"/>
        <v>3.3063654705017656E-5</v>
      </c>
      <c r="Q152" s="68">
        <f>O152/'סכום נכסי הקרן'!$C$41</f>
        <v>6.5253451930738017E-7</v>
      </c>
    </row>
    <row r="153" spans="1:17">
      <c r="A153" s="61" t="s">
        <v>3803</v>
      </c>
      <c r="B153" s="70" t="s">
        <v>3312</v>
      </c>
      <c r="C153" s="58" t="s">
        <v>3411</v>
      </c>
      <c r="D153" s="135" t="s">
        <v>3885</v>
      </c>
      <c r="E153" s="58" t="s">
        <v>531</v>
      </c>
      <c r="F153" s="77">
        <v>43104</v>
      </c>
      <c r="G153" s="58" t="s">
        <v>135</v>
      </c>
      <c r="H153" s="67">
        <v>7.4099999999675088</v>
      </c>
      <c r="I153" s="70" t="s">
        <v>641</v>
      </c>
      <c r="J153" s="70" t="s">
        <v>137</v>
      </c>
      <c r="K153" s="71">
        <v>3.4700000000000002E-2</v>
      </c>
      <c r="L153" s="71">
        <v>4.37999999998595E-2</v>
      </c>
      <c r="M153" s="67">
        <v>64677.711385000002</v>
      </c>
      <c r="N153" s="69">
        <v>105.64</v>
      </c>
      <c r="O153" s="67">
        <v>68.325533941999993</v>
      </c>
      <c r="P153" s="68">
        <f t="shared" si="2"/>
        <v>5.5246621382948073E-5</v>
      </c>
      <c r="Q153" s="68">
        <f>O153/'סכום נכסי הקרן'!$C$41</f>
        <v>1.0903309948372992E-6</v>
      </c>
    </row>
    <row r="154" spans="1:17">
      <c r="A154" s="61" t="s">
        <v>3803</v>
      </c>
      <c r="B154" s="70" t="s">
        <v>3312</v>
      </c>
      <c r="C154" s="58" t="s">
        <v>3412</v>
      </c>
      <c r="D154" s="135" t="s">
        <v>3885</v>
      </c>
      <c r="E154" s="58" t="s">
        <v>531</v>
      </c>
      <c r="F154" s="77">
        <v>43194</v>
      </c>
      <c r="G154" s="58" t="s">
        <v>135</v>
      </c>
      <c r="H154" s="67">
        <v>7.5800000000418448</v>
      </c>
      <c r="I154" s="70" t="s">
        <v>641</v>
      </c>
      <c r="J154" s="70" t="s">
        <v>137</v>
      </c>
      <c r="K154" s="71">
        <v>3.44E-2</v>
      </c>
      <c r="L154" s="71">
        <v>3.6900000000144519E-2</v>
      </c>
      <c r="M154" s="67">
        <v>41729.895707999996</v>
      </c>
      <c r="N154" s="69">
        <v>111.1</v>
      </c>
      <c r="O154" s="67">
        <v>46.361915957000001</v>
      </c>
      <c r="P154" s="68">
        <f t="shared" si="2"/>
        <v>3.7487291641785058E-5</v>
      </c>
      <c r="Q154" s="68">
        <f>O154/'סכום נכסי הקרן'!$C$41</f>
        <v>7.3983811075475354E-7</v>
      </c>
    </row>
    <row r="155" spans="1:17">
      <c r="A155" s="61" t="s">
        <v>3803</v>
      </c>
      <c r="B155" s="70" t="s">
        <v>3312</v>
      </c>
      <c r="C155" s="58" t="s">
        <v>3413</v>
      </c>
      <c r="D155" s="135" t="s">
        <v>3885</v>
      </c>
      <c r="E155" s="58" t="s">
        <v>531</v>
      </c>
      <c r="F155" s="77">
        <v>43285</v>
      </c>
      <c r="G155" s="58" t="s">
        <v>135</v>
      </c>
      <c r="H155" s="67">
        <v>7.5300000000016105</v>
      </c>
      <c r="I155" s="70" t="s">
        <v>641</v>
      </c>
      <c r="J155" s="70" t="s">
        <v>137</v>
      </c>
      <c r="K155" s="71">
        <v>3.6600000000000001E-2</v>
      </c>
      <c r="L155" s="71">
        <v>3.6999999999999998E-2</v>
      </c>
      <c r="M155" s="67">
        <v>55670.508707999994</v>
      </c>
      <c r="N155" s="69">
        <v>111.56</v>
      </c>
      <c r="O155" s="67">
        <v>62.106021630000001</v>
      </c>
      <c r="P155" s="68">
        <f t="shared" si="2"/>
        <v>5.0217651654305662E-5</v>
      </c>
      <c r="Q155" s="68">
        <f>O155/'סכום נכסי הקרן'!$C$41</f>
        <v>9.9108073427874575E-7</v>
      </c>
    </row>
    <row r="156" spans="1:17">
      <c r="A156" s="61" t="s">
        <v>3803</v>
      </c>
      <c r="B156" s="70" t="s">
        <v>3312</v>
      </c>
      <c r="C156" s="58" t="s">
        <v>3414</v>
      </c>
      <c r="D156" s="135" t="s">
        <v>3885</v>
      </c>
      <c r="E156" s="58" t="s">
        <v>531</v>
      </c>
      <c r="F156" s="77">
        <v>43377</v>
      </c>
      <c r="G156" s="58" t="s">
        <v>135</v>
      </c>
      <c r="H156" s="67">
        <v>7.5000000000163958</v>
      </c>
      <c r="I156" s="70" t="s">
        <v>641</v>
      </c>
      <c r="J156" s="70" t="s">
        <v>137</v>
      </c>
      <c r="K156" s="71">
        <v>3.6200000000000003E-2</v>
      </c>
      <c r="L156" s="71">
        <v>3.8700000000070504E-2</v>
      </c>
      <c r="M156" s="67">
        <v>111303.33777100001</v>
      </c>
      <c r="N156" s="69">
        <v>109.59</v>
      </c>
      <c r="O156" s="67">
        <v>121.97733502200001</v>
      </c>
      <c r="P156" s="68">
        <f t="shared" si="2"/>
        <v>9.8628364192249009E-5</v>
      </c>
      <c r="Q156" s="68">
        <f>O156/'סכום נכסי הקרן'!$C$41</f>
        <v>1.9465002520878479E-6</v>
      </c>
    </row>
    <row r="157" spans="1:17">
      <c r="A157" s="61" t="s">
        <v>3803</v>
      </c>
      <c r="B157" s="70" t="s">
        <v>3312</v>
      </c>
      <c r="C157" s="58" t="s">
        <v>3415</v>
      </c>
      <c r="D157" s="135" t="s">
        <v>3885</v>
      </c>
      <c r="E157" s="58" t="s">
        <v>531</v>
      </c>
      <c r="F157" s="77">
        <v>43469</v>
      </c>
      <c r="G157" s="58" t="s">
        <v>135</v>
      </c>
      <c r="H157" s="67">
        <v>7.5800000000269314</v>
      </c>
      <c r="I157" s="70" t="s">
        <v>641</v>
      </c>
      <c r="J157" s="70" t="s">
        <v>137</v>
      </c>
      <c r="K157" s="71">
        <v>3.8199999999999998E-2</v>
      </c>
      <c r="L157" s="71">
        <v>3.3800000000092714E-2</v>
      </c>
      <c r="M157" s="67">
        <v>78625.385500999997</v>
      </c>
      <c r="N157" s="69">
        <v>115.23</v>
      </c>
      <c r="O157" s="67">
        <v>90.600032881999994</v>
      </c>
      <c r="P157" s="68">
        <f t="shared" si="2"/>
        <v>7.3257323069929092E-5</v>
      </c>
      <c r="Q157" s="68">
        <f>O157/'סכום נכסי הקרן'!$C$41</f>
        <v>1.4457848813648293E-6</v>
      </c>
    </row>
    <row r="158" spans="1:17">
      <c r="A158" s="61" t="s">
        <v>3803</v>
      </c>
      <c r="B158" s="70" t="s">
        <v>3312</v>
      </c>
      <c r="C158" s="58" t="s">
        <v>3416</v>
      </c>
      <c r="D158" s="135" t="s">
        <v>3885</v>
      </c>
      <c r="E158" s="58" t="s">
        <v>531</v>
      </c>
      <c r="F158" s="77">
        <v>43559</v>
      </c>
      <c r="G158" s="58" t="s">
        <v>135</v>
      </c>
      <c r="H158" s="67">
        <v>7.5899999999873016</v>
      </c>
      <c r="I158" s="70" t="s">
        <v>641</v>
      </c>
      <c r="J158" s="70" t="s">
        <v>137</v>
      </c>
      <c r="K158" s="71">
        <v>3.3700000000000001E-2</v>
      </c>
      <c r="L158" s="71">
        <v>3.6299999999941393E-2</v>
      </c>
      <c r="M158" s="67">
        <v>186697.06684099999</v>
      </c>
      <c r="N158" s="69">
        <v>109.67</v>
      </c>
      <c r="O158" s="67">
        <v>204.75066563999999</v>
      </c>
      <c r="P158" s="68">
        <f t="shared" si="2"/>
        <v>1.655571767960422E-4</v>
      </c>
      <c r="Q158" s="68">
        <f>O158/'סכום נכסי הקרן'!$C$41</f>
        <v>3.2673875208991254E-6</v>
      </c>
    </row>
    <row r="159" spans="1:17">
      <c r="A159" s="61" t="s">
        <v>3803</v>
      </c>
      <c r="B159" s="70" t="s">
        <v>3312</v>
      </c>
      <c r="C159" s="58" t="s">
        <v>3417</v>
      </c>
      <c r="D159" s="135" t="s">
        <v>3885</v>
      </c>
      <c r="E159" s="58" t="s">
        <v>531</v>
      </c>
      <c r="F159" s="77">
        <v>43742</v>
      </c>
      <c r="G159" s="58" t="s">
        <v>135</v>
      </c>
      <c r="H159" s="67">
        <v>7.4699999999937923</v>
      </c>
      <c r="I159" s="70" t="s">
        <v>641</v>
      </c>
      <c r="J159" s="70" t="s">
        <v>137</v>
      </c>
      <c r="K159" s="71">
        <v>2.75E-2</v>
      </c>
      <c r="L159" s="71">
        <v>4.6399999999971346E-2</v>
      </c>
      <c r="M159" s="67">
        <v>217355.09112900001</v>
      </c>
      <c r="N159" s="69">
        <v>96.34</v>
      </c>
      <c r="O159" s="67">
        <v>209.39990188999997</v>
      </c>
      <c r="P159" s="68">
        <f t="shared" si="2"/>
        <v>1.69316453599377E-4</v>
      </c>
      <c r="Q159" s="68">
        <f>O159/'סכום נכסי הקרן'!$C$41</f>
        <v>3.3415794970642766E-6</v>
      </c>
    </row>
    <row r="160" spans="1:17">
      <c r="A160" s="61" t="s">
        <v>3803</v>
      </c>
      <c r="B160" s="70" t="s">
        <v>3312</v>
      </c>
      <c r="C160" s="58" t="s">
        <v>3418</v>
      </c>
      <c r="D160" s="135" t="s">
        <v>3885</v>
      </c>
      <c r="E160" s="58" t="s">
        <v>531</v>
      </c>
      <c r="F160" s="77">
        <v>42935</v>
      </c>
      <c r="G160" s="58" t="s">
        <v>135</v>
      </c>
      <c r="H160" s="67">
        <v>7.540000000012423</v>
      </c>
      <c r="I160" s="70" t="s">
        <v>641</v>
      </c>
      <c r="J160" s="70" t="s">
        <v>137</v>
      </c>
      <c r="K160" s="71">
        <v>3.73E-2</v>
      </c>
      <c r="L160" s="71">
        <v>3.6000000000092396E-2</v>
      </c>
      <c r="M160" s="67">
        <v>170495.681442</v>
      </c>
      <c r="N160" s="69">
        <v>114.27</v>
      </c>
      <c r="O160" s="67">
        <v>194.82542492699997</v>
      </c>
      <c r="P160" s="68">
        <f t="shared" si="2"/>
        <v>1.575318313041035E-4</v>
      </c>
      <c r="Q160" s="68">
        <f>O160/'סכום נכסי הקרן'!$C$41</f>
        <v>3.1090016736726499E-6</v>
      </c>
    </row>
    <row r="161" spans="1:17">
      <c r="A161" s="61" t="s">
        <v>3803</v>
      </c>
      <c r="B161" s="70" t="s">
        <v>3312</v>
      </c>
      <c r="C161" s="58" t="s">
        <v>3419</v>
      </c>
      <c r="D161" s="135" t="s">
        <v>3885</v>
      </c>
      <c r="E161" s="58" t="s">
        <v>531</v>
      </c>
      <c r="F161" s="77">
        <v>45284</v>
      </c>
      <c r="G161" s="58" t="s">
        <v>135</v>
      </c>
      <c r="H161" s="67">
        <v>7.1999999999956934</v>
      </c>
      <c r="I161" s="70" t="s">
        <v>641</v>
      </c>
      <c r="J161" s="70" t="s">
        <v>137</v>
      </c>
      <c r="K161" s="71">
        <v>4.4500000000000005E-2</v>
      </c>
      <c r="L161" s="71">
        <v>4.6899999999959092E-2</v>
      </c>
      <c r="M161" s="67">
        <v>46944.401413</v>
      </c>
      <c r="N161" s="69">
        <v>98.94</v>
      </c>
      <c r="O161" s="67">
        <v>46.446792751000004</v>
      </c>
      <c r="P161" s="68">
        <f t="shared" si="2"/>
        <v>3.7555921271614181E-5</v>
      </c>
      <c r="Q161" s="68">
        <f>O161/'סכום נכסי הקרן'!$C$41</f>
        <v>7.4119256484975099E-7</v>
      </c>
    </row>
    <row r="162" spans="1:17">
      <c r="A162" s="61" t="s">
        <v>3788</v>
      </c>
      <c r="B162" s="70" t="s">
        <v>3312</v>
      </c>
      <c r="C162" s="58" t="s">
        <v>3420</v>
      </c>
      <c r="D162" s="135" t="s">
        <v>3885</v>
      </c>
      <c r="E162" s="58" t="s">
        <v>285</v>
      </c>
      <c r="F162" s="77">
        <v>40742</v>
      </c>
      <c r="G162" s="58" t="s">
        <v>3303</v>
      </c>
      <c r="H162" s="67">
        <v>4.940000000001886</v>
      </c>
      <c r="I162" s="70" t="s">
        <v>321</v>
      </c>
      <c r="J162" s="70" t="s">
        <v>137</v>
      </c>
      <c r="K162" s="71">
        <v>0.06</v>
      </c>
      <c r="L162" s="71">
        <v>1.9100000000006102E-2</v>
      </c>
      <c r="M162" s="67">
        <v>635076.25587700005</v>
      </c>
      <c r="N162" s="69">
        <v>141.91999999999999</v>
      </c>
      <c r="O162" s="67">
        <v>901.30020739500003</v>
      </c>
      <c r="P162" s="68">
        <f t="shared" si="2"/>
        <v>7.2877280919008943E-4</v>
      </c>
      <c r="Q162" s="68">
        <f>O162/'סכום נכסי הקרן'!$C$41</f>
        <v>1.4382844817725969E-5</v>
      </c>
    </row>
    <row r="163" spans="1:17">
      <c r="A163" s="61" t="s">
        <v>3788</v>
      </c>
      <c r="B163" s="70" t="s">
        <v>3312</v>
      </c>
      <c r="C163" s="58" t="s">
        <v>3421</v>
      </c>
      <c r="D163" s="135" t="s">
        <v>3885</v>
      </c>
      <c r="E163" s="58" t="s">
        <v>285</v>
      </c>
      <c r="F163" s="77">
        <v>42201</v>
      </c>
      <c r="G163" s="58" t="s">
        <v>3303</v>
      </c>
      <c r="H163" s="67">
        <v>4.5700000000053409</v>
      </c>
      <c r="I163" s="70" t="s">
        <v>321</v>
      </c>
      <c r="J163" s="70" t="s">
        <v>137</v>
      </c>
      <c r="K163" s="71">
        <v>4.2030000000000005E-2</v>
      </c>
      <c r="L163" s="71">
        <v>3.0100000000007628E-2</v>
      </c>
      <c r="M163" s="67">
        <v>44077.724167</v>
      </c>
      <c r="N163" s="69">
        <v>118.95</v>
      </c>
      <c r="O163" s="67">
        <v>52.430448896000001</v>
      </c>
      <c r="P163" s="68">
        <f t="shared" si="2"/>
        <v>4.2394182554858377E-5</v>
      </c>
      <c r="Q163" s="68">
        <f>O163/'סכום נכסי הקרן'!$C$41</f>
        <v>8.3667905988219935E-7</v>
      </c>
    </row>
    <row r="164" spans="1:17">
      <c r="A164" s="61" t="s">
        <v>3804</v>
      </c>
      <c r="B164" s="70" t="s">
        <v>3312</v>
      </c>
      <c r="C164" s="58" t="s">
        <v>3422</v>
      </c>
      <c r="D164" s="135" t="s">
        <v>3885</v>
      </c>
      <c r="E164" s="58" t="s">
        <v>285</v>
      </c>
      <c r="F164" s="77">
        <v>42521</v>
      </c>
      <c r="G164" s="58" t="s">
        <v>3303</v>
      </c>
      <c r="H164" s="67">
        <v>1.2100000000093127</v>
      </c>
      <c r="I164" s="70" t="s">
        <v>133</v>
      </c>
      <c r="J164" s="70" t="s">
        <v>137</v>
      </c>
      <c r="K164" s="71">
        <v>2.3E-2</v>
      </c>
      <c r="L164" s="71">
        <v>3.2500000000136947E-2</v>
      </c>
      <c r="M164" s="67">
        <v>32574.879970999998</v>
      </c>
      <c r="N164" s="69">
        <v>112.08</v>
      </c>
      <c r="O164" s="67">
        <v>36.509926645999997</v>
      </c>
      <c r="P164" s="68">
        <f t="shared" si="2"/>
        <v>2.9521175726822675E-5</v>
      </c>
      <c r="Q164" s="68">
        <f>O164/'סכום נכסי הקרן'!$C$41</f>
        <v>5.8262120095778586E-7</v>
      </c>
    </row>
    <row r="165" spans="1:17">
      <c r="A165" s="61" t="s">
        <v>3805</v>
      </c>
      <c r="B165" s="70" t="s">
        <v>3312</v>
      </c>
      <c r="C165" s="58" t="s">
        <v>3423</v>
      </c>
      <c r="D165" s="135" t="s">
        <v>3885</v>
      </c>
      <c r="E165" s="58" t="s">
        <v>531</v>
      </c>
      <c r="F165" s="77">
        <v>44592</v>
      </c>
      <c r="G165" s="58" t="s">
        <v>135</v>
      </c>
      <c r="H165" s="67">
        <v>11.079999999976931</v>
      </c>
      <c r="I165" s="70" t="s">
        <v>641</v>
      </c>
      <c r="J165" s="70" t="s">
        <v>137</v>
      </c>
      <c r="K165" s="71">
        <v>2.7473999999999998E-2</v>
      </c>
      <c r="L165" s="71">
        <v>4.2499999999879835E-2</v>
      </c>
      <c r="M165" s="67">
        <v>72848.224610000005</v>
      </c>
      <c r="N165" s="69">
        <v>85.68</v>
      </c>
      <c r="O165" s="67">
        <v>62.416358942999999</v>
      </c>
      <c r="P165" s="68">
        <f t="shared" si="2"/>
        <v>5.0468584022384427E-5</v>
      </c>
      <c r="Q165" s="68">
        <f>O165/'סכום נכסי הקרן'!$C$41</f>
        <v>9.9603306134735915E-7</v>
      </c>
    </row>
    <row r="166" spans="1:17">
      <c r="A166" s="61" t="s">
        <v>3805</v>
      </c>
      <c r="B166" s="70" t="s">
        <v>3312</v>
      </c>
      <c r="C166" s="58" t="s">
        <v>3424</v>
      </c>
      <c r="D166" s="135" t="s">
        <v>3885</v>
      </c>
      <c r="E166" s="58" t="s">
        <v>531</v>
      </c>
      <c r="F166" s="77">
        <v>44837</v>
      </c>
      <c r="G166" s="58" t="s">
        <v>135</v>
      </c>
      <c r="H166" s="67">
        <v>10.900000000056798</v>
      </c>
      <c r="I166" s="70" t="s">
        <v>641</v>
      </c>
      <c r="J166" s="70" t="s">
        <v>137</v>
      </c>
      <c r="K166" s="71">
        <v>3.9636999999999999E-2</v>
      </c>
      <c r="L166" s="71">
        <v>3.9000000000252444E-2</v>
      </c>
      <c r="M166" s="67">
        <v>64365.771228999998</v>
      </c>
      <c r="N166" s="69">
        <v>98.47</v>
      </c>
      <c r="O166" s="67">
        <v>63.380974796000004</v>
      </c>
      <c r="P166" s="68">
        <f t="shared" si="2"/>
        <v>5.1248552560294708E-5</v>
      </c>
      <c r="Q166" s="68">
        <f>O166/'סכום נכסי הקרן'!$C$41</f>
        <v>1.011426289939325E-6</v>
      </c>
    </row>
    <row r="167" spans="1:17">
      <c r="A167" s="61" t="s">
        <v>3805</v>
      </c>
      <c r="B167" s="70" t="s">
        <v>3312</v>
      </c>
      <c r="C167" s="58" t="s">
        <v>3425</v>
      </c>
      <c r="D167" s="135" t="s">
        <v>3885</v>
      </c>
      <c r="E167" s="58" t="s">
        <v>531</v>
      </c>
      <c r="F167" s="77">
        <v>45076</v>
      </c>
      <c r="G167" s="58" t="s">
        <v>135</v>
      </c>
      <c r="H167" s="67">
        <v>10.73000000001954</v>
      </c>
      <c r="I167" s="70" t="s">
        <v>641</v>
      </c>
      <c r="J167" s="70" t="s">
        <v>137</v>
      </c>
      <c r="K167" s="71">
        <v>4.4936999999999998E-2</v>
      </c>
      <c r="L167" s="71">
        <v>4.1700000000102218E-2</v>
      </c>
      <c r="M167" s="67">
        <v>78523.824116000003</v>
      </c>
      <c r="N167" s="69">
        <v>98.42</v>
      </c>
      <c r="O167" s="67">
        <v>77.283147912999993</v>
      </c>
      <c r="P167" s="68">
        <f t="shared" si="2"/>
        <v>6.2489563794060934E-5</v>
      </c>
      <c r="Q167" s="68">
        <f>O167/'סכום נכסי הקרן'!$C$41</f>
        <v>1.2332755660522086E-6</v>
      </c>
    </row>
    <row r="168" spans="1:17">
      <c r="A168" s="61" t="s">
        <v>3805</v>
      </c>
      <c r="B168" s="70" t="s">
        <v>3312</v>
      </c>
      <c r="C168" s="58" t="s">
        <v>3426</v>
      </c>
      <c r="D168" s="135" t="s">
        <v>3885</v>
      </c>
      <c r="E168" s="58" t="s">
        <v>531</v>
      </c>
      <c r="F168" s="77">
        <v>45291</v>
      </c>
      <c r="G168" s="58" t="s">
        <v>135</v>
      </c>
      <c r="H168" s="67">
        <v>10.650000000024585</v>
      </c>
      <c r="I168" s="70" t="s">
        <v>641</v>
      </c>
      <c r="J168" s="70" t="s">
        <v>137</v>
      </c>
      <c r="K168" s="71">
        <v>4.7819E-2</v>
      </c>
      <c r="L168" s="71">
        <v>4.2400000000134573E-2</v>
      </c>
      <c r="M168" s="67">
        <v>38739.145207000001</v>
      </c>
      <c r="N168" s="69">
        <v>99.75</v>
      </c>
      <c r="O168" s="67">
        <v>38.642603776999998</v>
      </c>
      <c r="P168" s="68">
        <f t="shared" si="2"/>
        <v>3.1245614588704774E-5</v>
      </c>
      <c r="Q168" s="68">
        <f>O168/'סכום נכסי הקרן'!$C$41</f>
        <v>6.1665421678293701E-7</v>
      </c>
    </row>
    <row r="169" spans="1:17">
      <c r="A169" s="61" t="s">
        <v>3806</v>
      </c>
      <c r="B169" s="70" t="s">
        <v>3304</v>
      </c>
      <c r="C169" s="58" t="s">
        <v>3427</v>
      </c>
      <c r="D169" s="135" t="s">
        <v>3885</v>
      </c>
      <c r="E169" s="58" t="s">
        <v>531</v>
      </c>
      <c r="F169" s="77">
        <v>42432</v>
      </c>
      <c r="G169" s="58" t="s">
        <v>135</v>
      </c>
      <c r="H169" s="67">
        <v>4.3700000000054038</v>
      </c>
      <c r="I169" s="70" t="s">
        <v>641</v>
      </c>
      <c r="J169" s="70" t="s">
        <v>137</v>
      </c>
      <c r="K169" s="71">
        <v>2.5399999999999999E-2</v>
      </c>
      <c r="L169" s="71">
        <v>2.1200000000024019E-2</v>
      </c>
      <c r="M169" s="67">
        <v>215498.54090299999</v>
      </c>
      <c r="N169" s="69">
        <v>115.92</v>
      </c>
      <c r="O169" s="67">
        <v>249.80590904500002</v>
      </c>
      <c r="P169" s="68">
        <f t="shared" si="2"/>
        <v>2.0198791988874291E-4</v>
      </c>
      <c r="Q169" s="68">
        <f>O169/'סכום נכסי הקרן'!$C$41</f>
        <v>3.986373901687771E-6</v>
      </c>
    </row>
    <row r="170" spans="1:17">
      <c r="A170" s="61" t="s">
        <v>3807</v>
      </c>
      <c r="B170" s="70" t="s">
        <v>3312</v>
      </c>
      <c r="C170" s="58" t="s">
        <v>3428</v>
      </c>
      <c r="D170" s="135" t="s">
        <v>3885</v>
      </c>
      <c r="E170" s="58" t="s">
        <v>531</v>
      </c>
      <c r="F170" s="77">
        <v>42242</v>
      </c>
      <c r="G170" s="58" t="s">
        <v>135</v>
      </c>
      <c r="H170" s="67">
        <v>2.9199999999995798</v>
      </c>
      <c r="I170" s="70" t="s">
        <v>527</v>
      </c>
      <c r="J170" s="70" t="s">
        <v>137</v>
      </c>
      <c r="K170" s="71">
        <v>2.3599999999999999E-2</v>
      </c>
      <c r="L170" s="71">
        <v>2.7799999999988435E-2</v>
      </c>
      <c r="M170" s="67">
        <v>345281.74213799997</v>
      </c>
      <c r="N170" s="69">
        <v>110.13</v>
      </c>
      <c r="O170" s="67">
        <v>380.25883164799995</v>
      </c>
      <c r="P170" s="68">
        <f t="shared" si="2"/>
        <v>3.0746946986777267E-4</v>
      </c>
      <c r="Q170" s="68">
        <f>O170/'סכום נכסי הקרן'!$C$41</f>
        <v>6.0681266034215586E-6</v>
      </c>
    </row>
    <row r="171" spans="1:17">
      <c r="A171" s="61" t="s">
        <v>3808</v>
      </c>
      <c r="B171" s="70" t="s">
        <v>3304</v>
      </c>
      <c r="C171" s="58">
        <v>7134</v>
      </c>
      <c r="D171" s="135" t="s">
        <v>3885</v>
      </c>
      <c r="E171" s="58" t="s">
        <v>531</v>
      </c>
      <c r="F171" s="77">
        <v>43705</v>
      </c>
      <c r="G171" s="58" t="s">
        <v>135</v>
      </c>
      <c r="H171" s="67">
        <v>5.179999999911117</v>
      </c>
      <c r="I171" s="70" t="s">
        <v>641</v>
      </c>
      <c r="J171" s="70" t="s">
        <v>137</v>
      </c>
      <c r="K171" s="71">
        <v>0.04</v>
      </c>
      <c r="L171" s="71">
        <v>3.4699999999676788E-2</v>
      </c>
      <c r="M171" s="67">
        <v>21725.404293</v>
      </c>
      <c r="N171" s="69">
        <v>113.93</v>
      </c>
      <c r="O171" s="67">
        <v>24.751752440000001</v>
      </c>
      <c r="P171" s="68">
        <f t="shared" si="2"/>
        <v>2.0013757913373049E-5</v>
      </c>
      <c r="Q171" s="68">
        <f>O171/'סכום נכסי הקרן'!$C$41</f>
        <v>3.9498561233024415E-7</v>
      </c>
    </row>
    <row r="172" spans="1:17">
      <c r="A172" s="61" t="s">
        <v>3808</v>
      </c>
      <c r="B172" s="70" t="s">
        <v>3304</v>
      </c>
      <c r="C172" s="58" t="s">
        <v>3429</v>
      </c>
      <c r="D172" s="135" t="s">
        <v>3885</v>
      </c>
      <c r="E172" s="58" t="s">
        <v>531</v>
      </c>
      <c r="F172" s="77">
        <v>43256</v>
      </c>
      <c r="G172" s="58" t="s">
        <v>135</v>
      </c>
      <c r="H172" s="67">
        <v>5.1899999999936233</v>
      </c>
      <c r="I172" s="70" t="s">
        <v>641</v>
      </c>
      <c r="J172" s="70" t="s">
        <v>137</v>
      </c>
      <c r="K172" s="71">
        <v>0.04</v>
      </c>
      <c r="L172" s="71">
        <v>3.4099999999961939E-2</v>
      </c>
      <c r="M172" s="67">
        <v>356946.53920200007</v>
      </c>
      <c r="N172" s="69">
        <v>115.56</v>
      </c>
      <c r="O172" s="67">
        <v>412.48738977699998</v>
      </c>
      <c r="P172" s="68">
        <f t="shared" si="2"/>
        <v>3.3352881907362943E-4</v>
      </c>
      <c r="Q172" s="68">
        <f>O172/'סכום נכסי הקרן'!$C$41</f>
        <v>6.5824262190936981E-6</v>
      </c>
    </row>
    <row r="173" spans="1:17">
      <c r="A173" s="61" t="s">
        <v>3809</v>
      </c>
      <c r="B173" s="70" t="s">
        <v>3312</v>
      </c>
      <c r="C173" s="58" t="s">
        <v>3430</v>
      </c>
      <c r="D173" s="135" t="s">
        <v>3885</v>
      </c>
      <c r="E173" s="58" t="s">
        <v>531</v>
      </c>
      <c r="F173" s="77">
        <v>44294</v>
      </c>
      <c r="G173" s="58" t="s">
        <v>135</v>
      </c>
      <c r="H173" s="67">
        <v>7.4899999999861322</v>
      </c>
      <c r="I173" s="70" t="s">
        <v>641</v>
      </c>
      <c r="J173" s="70" t="s">
        <v>137</v>
      </c>
      <c r="K173" s="71">
        <v>0.03</v>
      </c>
      <c r="L173" s="71">
        <v>4.2799999999920763E-2</v>
      </c>
      <c r="M173" s="67">
        <v>207472.49845300001</v>
      </c>
      <c r="N173" s="69">
        <v>102.2</v>
      </c>
      <c r="O173" s="67">
        <v>212.03690180600003</v>
      </c>
      <c r="P173" s="68">
        <f t="shared" si="2"/>
        <v>1.7144867749198194E-4</v>
      </c>
      <c r="Q173" s="68">
        <f>O173/'סכום נכסי הקרן'!$C$41</f>
        <v>3.3836604377597261E-6</v>
      </c>
    </row>
    <row r="174" spans="1:17">
      <c r="A174" s="61" t="s">
        <v>3810</v>
      </c>
      <c r="B174" s="70" t="s">
        <v>3312</v>
      </c>
      <c r="C174" s="58" t="s">
        <v>3431</v>
      </c>
      <c r="D174" s="135" t="s">
        <v>3885</v>
      </c>
      <c r="E174" s="58" t="s">
        <v>514</v>
      </c>
      <c r="F174" s="77">
        <v>42516</v>
      </c>
      <c r="G174" s="58" t="s">
        <v>300</v>
      </c>
      <c r="H174" s="67">
        <v>3.3799999999988271</v>
      </c>
      <c r="I174" s="70" t="s">
        <v>304</v>
      </c>
      <c r="J174" s="70" t="s">
        <v>137</v>
      </c>
      <c r="K174" s="71">
        <v>2.3269999999999999E-2</v>
      </c>
      <c r="L174" s="71">
        <v>3.0800000000019322E-2</v>
      </c>
      <c r="M174" s="67">
        <v>262323.21695799998</v>
      </c>
      <c r="N174" s="69">
        <v>110.49</v>
      </c>
      <c r="O174" s="67">
        <v>289.84093544299998</v>
      </c>
      <c r="P174" s="68">
        <f t="shared" si="2"/>
        <v>2.3435941876856408E-4</v>
      </c>
      <c r="Q174" s="68">
        <f>O174/'סכום נכסי הקרן'!$C$41</f>
        <v>4.6252482381536019E-6</v>
      </c>
    </row>
    <row r="175" spans="1:17">
      <c r="A175" s="61" t="s">
        <v>3811</v>
      </c>
      <c r="B175" s="70" t="s">
        <v>3312</v>
      </c>
      <c r="C175" s="58" t="s">
        <v>3432</v>
      </c>
      <c r="D175" s="135" t="s">
        <v>3885</v>
      </c>
      <c r="E175" s="58" t="s">
        <v>531</v>
      </c>
      <c r="F175" s="77">
        <v>42794</v>
      </c>
      <c r="G175" s="58" t="s">
        <v>135</v>
      </c>
      <c r="H175" s="67">
        <v>5.1599999999971651</v>
      </c>
      <c r="I175" s="70" t="s">
        <v>641</v>
      </c>
      <c r="J175" s="70" t="s">
        <v>137</v>
      </c>
      <c r="K175" s="71">
        <v>2.8999999999999998E-2</v>
      </c>
      <c r="L175" s="71">
        <v>2.4199999999984016E-2</v>
      </c>
      <c r="M175" s="67">
        <v>568669.77080000006</v>
      </c>
      <c r="N175" s="69">
        <v>116.59</v>
      </c>
      <c r="O175" s="67">
        <v>663.01206344299999</v>
      </c>
      <c r="P175" s="68">
        <f t="shared" si="2"/>
        <v>5.3609791725091024E-4</v>
      </c>
      <c r="Q175" s="68">
        <f>O175/'סכום נכסי הקרן'!$C$41</f>
        <v>1.0580270083752181E-5</v>
      </c>
    </row>
    <row r="176" spans="1:17">
      <c r="A176" s="61" t="s">
        <v>3812</v>
      </c>
      <c r="B176" s="70" t="s">
        <v>3312</v>
      </c>
      <c r="C176" s="58" t="s">
        <v>3433</v>
      </c>
      <c r="D176" s="135" t="s">
        <v>3885</v>
      </c>
      <c r="E176" s="58" t="s">
        <v>531</v>
      </c>
      <c r="F176" s="77">
        <v>44728</v>
      </c>
      <c r="G176" s="58" t="s">
        <v>135</v>
      </c>
      <c r="H176" s="67">
        <v>9.379999999994002</v>
      </c>
      <c r="I176" s="70" t="s">
        <v>641</v>
      </c>
      <c r="J176" s="70" t="s">
        <v>137</v>
      </c>
      <c r="K176" s="71">
        <v>2.6314999999999998E-2</v>
      </c>
      <c r="L176" s="71">
        <v>3.1699999999949144E-2</v>
      </c>
      <c r="M176" s="67">
        <v>75713.806427000003</v>
      </c>
      <c r="N176" s="69">
        <v>101.28</v>
      </c>
      <c r="O176" s="67">
        <v>76.682943866999992</v>
      </c>
      <c r="P176" s="68">
        <f t="shared" si="2"/>
        <v>6.2004251147839624E-5</v>
      </c>
      <c r="Q176" s="68">
        <f>O176/'סכום נכסי הקרן'!$C$41</f>
        <v>1.2236975790710007E-6</v>
      </c>
    </row>
    <row r="177" spans="1:17">
      <c r="A177" s="61" t="s">
        <v>3812</v>
      </c>
      <c r="B177" s="70" t="s">
        <v>3312</v>
      </c>
      <c r="C177" s="58" t="s">
        <v>3434</v>
      </c>
      <c r="D177" s="135" t="s">
        <v>3885</v>
      </c>
      <c r="E177" s="58" t="s">
        <v>531</v>
      </c>
      <c r="F177" s="77">
        <v>44923</v>
      </c>
      <c r="G177" s="58" t="s">
        <v>135</v>
      </c>
      <c r="H177" s="67">
        <v>9.0900000001378078</v>
      </c>
      <c r="I177" s="70" t="s">
        <v>641</v>
      </c>
      <c r="J177" s="70" t="s">
        <v>137</v>
      </c>
      <c r="K177" s="71">
        <v>3.0750000000000003E-2</v>
      </c>
      <c r="L177" s="71">
        <v>3.6800000000705449E-2</v>
      </c>
      <c r="M177" s="67">
        <v>24640.598680999999</v>
      </c>
      <c r="N177" s="69">
        <v>98.95</v>
      </c>
      <c r="O177" s="67">
        <v>24.381872796</v>
      </c>
      <c r="P177" s="68">
        <f t="shared" si="2"/>
        <v>1.9714680841151789E-5</v>
      </c>
      <c r="Q177" s="68">
        <f>O177/'סכום נכסי הקרן'!$C$41</f>
        <v>3.8908311560691182E-7</v>
      </c>
    </row>
    <row r="178" spans="1:17">
      <c r="A178" s="61" t="s">
        <v>3813</v>
      </c>
      <c r="B178" s="70" t="s">
        <v>3312</v>
      </c>
      <c r="C178" s="58" t="s">
        <v>3435</v>
      </c>
      <c r="D178" s="135" t="s">
        <v>3885</v>
      </c>
      <c r="E178" s="58" t="s">
        <v>531</v>
      </c>
      <c r="F178" s="77">
        <v>45015</v>
      </c>
      <c r="G178" s="58" t="s">
        <v>135</v>
      </c>
      <c r="H178" s="67">
        <v>5.1099999999965418</v>
      </c>
      <c r="I178" s="70" t="s">
        <v>304</v>
      </c>
      <c r="J178" s="70" t="s">
        <v>137</v>
      </c>
      <c r="K178" s="71">
        <v>4.5499999999999999E-2</v>
      </c>
      <c r="L178" s="71">
        <v>3.7699999999970993E-2</v>
      </c>
      <c r="M178" s="67">
        <v>572550.45229199994</v>
      </c>
      <c r="N178" s="69">
        <v>106.58</v>
      </c>
      <c r="O178" s="67">
        <v>610.22424210100007</v>
      </c>
      <c r="P178" s="68">
        <f t="shared" si="2"/>
        <v>4.9341477068687756E-4</v>
      </c>
      <c r="Q178" s="68">
        <f>O178/'סכום נכסי הקרן'!$C$41</f>
        <v>9.7378881155706433E-6</v>
      </c>
    </row>
    <row r="179" spans="1:17">
      <c r="A179" s="61" t="s">
        <v>3812</v>
      </c>
      <c r="B179" s="70" t="s">
        <v>3312</v>
      </c>
      <c r="C179" s="58" t="s">
        <v>3436</v>
      </c>
      <c r="D179" s="135" t="s">
        <v>3885</v>
      </c>
      <c r="E179" s="58" t="s">
        <v>531</v>
      </c>
      <c r="F179" s="77">
        <v>44143</v>
      </c>
      <c r="G179" s="58" t="s">
        <v>135</v>
      </c>
      <c r="H179" s="67">
        <v>6.5599999999847114</v>
      </c>
      <c r="I179" s="70" t="s">
        <v>641</v>
      </c>
      <c r="J179" s="70" t="s">
        <v>137</v>
      </c>
      <c r="K179" s="71">
        <v>2.5243000000000002E-2</v>
      </c>
      <c r="L179" s="71">
        <v>3.1799999999918172E-2</v>
      </c>
      <c r="M179" s="67">
        <v>172432.821952</v>
      </c>
      <c r="N179" s="69">
        <v>107.73</v>
      </c>
      <c r="O179" s="67">
        <v>185.761875914</v>
      </c>
      <c r="P179" s="68">
        <f t="shared" si="2"/>
        <v>1.5020323199696804E-4</v>
      </c>
      <c r="Q179" s="68">
        <f>O179/'סכום נכסי הקרן'!$C$41</f>
        <v>2.9643666032685209E-6</v>
      </c>
    </row>
    <row r="180" spans="1:17">
      <c r="A180" s="61" t="s">
        <v>3812</v>
      </c>
      <c r="B180" s="70" t="s">
        <v>3312</v>
      </c>
      <c r="C180" s="58" t="s">
        <v>3437</v>
      </c>
      <c r="D180" s="135" t="s">
        <v>3885</v>
      </c>
      <c r="E180" s="58" t="s">
        <v>531</v>
      </c>
      <c r="F180" s="77">
        <v>43779</v>
      </c>
      <c r="G180" s="58" t="s">
        <v>135</v>
      </c>
      <c r="H180" s="67">
        <v>6.8500000000490182</v>
      </c>
      <c r="I180" s="70" t="s">
        <v>641</v>
      </c>
      <c r="J180" s="70" t="s">
        <v>137</v>
      </c>
      <c r="K180" s="71">
        <v>2.5243000000000002E-2</v>
      </c>
      <c r="L180" s="71">
        <v>3.5400000000231094E-2</v>
      </c>
      <c r="M180" s="67">
        <v>54830.343084000007</v>
      </c>
      <c r="N180" s="69">
        <v>104.18</v>
      </c>
      <c r="O180" s="67">
        <v>57.122251591999991</v>
      </c>
      <c r="P180" s="68">
        <f t="shared" si="2"/>
        <v>4.6187877710895368E-5</v>
      </c>
      <c r="Q180" s="68">
        <f>O180/'סכום נכסי הקרן'!$C$41</f>
        <v>9.1155030648603156E-7</v>
      </c>
    </row>
    <row r="181" spans="1:17">
      <c r="A181" s="61" t="s">
        <v>3812</v>
      </c>
      <c r="B181" s="70" t="s">
        <v>3312</v>
      </c>
      <c r="C181" s="58" t="s">
        <v>3438</v>
      </c>
      <c r="D181" s="135" t="s">
        <v>3885</v>
      </c>
      <c r="E181" s="58" t="s">
        <v>531</v>
      </c>
      <c r="F181" s="77">
        <v>43835</v>
      </c>
      <c r="G181" s="58" t="s">
        <v>135</v>
      </c>
      <c r="H181" s="67">
        <v>6.8499999999085945</v>
      </c>
      <c r="I181" s="70" t="s">
        <v>641</v>
      </c>
      <c r="J181" s="70" t="s">
        <v>137</v>
      </c>
      <c r="K181" s="71">
        <v>2.5243000000000002E-2</v>
      </c>
      <c r="L181" s="71">
        <v>3.5799999999520909E-2</v>
      </c>
      <c r="M181" s="67">
        <v>30532.782631999999</v>
      </c>
      <c r="N181" s="69">
        <v>103.91</v>
      </c>
      <c r="O181" s="67">
        <v>31.726614494</v>
      </c>
      <c r="P181" s="68">
        <f t="shared" si="2"/>
        <v>2.5653487906888119E-5</v>
      </c>
      <c r="Q181" s="68">
        <f>O181/'סכום נכסי הקרן'!$C$41</f>
        <v>5.0628965700329982E-7</v>
      </c>
    </row>
    <row r="182" spans="1:17">
      <c r="A182" s="61" t="s">
        <v>3812</v>
      </c>
      <c r="B182" s="70" t="s">
        <v>3312</v>
      </c>
      <c r="C182" s="58" t="s">
        <v>3439</v>
      </c>
      <c r="D182" s="135" t="s">
        <v>3885</v>
      </c>
      <c r="E182" s="58" t="s">
        <v>531</v>
      </c>
      <c r="F182" s="77">
        <v>43227</v>
      </c>
      <c r="G182" s="58" t="s">
        <v>135</v>
      </c>
      <c r="H182" s="67">
        <v>6.8799999999197059</v>
      </c>
      <c r="I182" s="70" t="s">
        <v>641</v>
      </c>
      <c r="J182" s="70" t="s">
        <v>137</v>
      </c>
      <c r="K182" s="71">
        <v>2.7806000000000001E-2</v>
      </c>
      <c r="L182" s="71">
        <v>3.159999999939779E-2</v>
      </c>
      <c r="M182" s="67">
        <v>18034.840134999999</v>
      </c>
      <c r="N182" s="69">
        <v>110.49</v>
      </c>
      <c r="O182" s="67">
        <v>19.926694820000002</v>
      </c>
      <c r="P182" s="68">
        <f t="shared" si="2"/>
        <v>1.6112315566660731E-5</v>
      </c>
      <c r="Q182" s="68">
        <f>O182/'סכום נכסי הקרן'!$C$41</f>
        <v>3.179878990093683E-7</v>
      </c>
    </row>
    <row r="183" spans="1:17">
      <c r="A183" s="61" t="s">
        <v>3812</v>
      </c>
      <c r="B183" s="70" t="s">
        <v>3312</v>
      </c>
      <c r="C183" s="58" t="s">
        <v>3440</v>
      </c>
      <c r="D183" s="135" t="s">
        <v>3885</v>
      </c>
      <c r="E183" s="58" t="s">
        <v>531</v>
      </c>
      <c r="F183" s="77">
        <v>43279</v>
      </c>
      <c r="G183" s="58" t="s">
        <v>135</v>
      </c>
      <c r="H183" s="67">
        <v>6.9000000000602366</v>
      </c>
      <c r="I183" s="70" t="s">
        <v>641</v>
      </c>
      <c r="J183" s="70" t="s">
        <v>137</v>
      </c>
      <c r="K183" s="71">
        <v>2.7797000000000002E-2</v>
      </c>
      <c r="L183" s="71">
        <v>3.0700000000180708E-2</v>
      </c>
      <c r="M183" s="67">
        <v>21092.300829</v>
      </c>
      <c r="N183" s="69">
        <v>110.19</v>
      </c>
      <c r="O183" s="67">
        <v>23.241606894</v>
      </c>
      <c r="P183" s="68">
        <f t="shared" si="2"/>
        <v>1.8792685286500793E-5</v>
      </c>
      <c r="Q183" s="68">
        <f>O183/'סכום נכסי הקרן'!$C$41</f>
        <v>3.7088688377999201E-7</v>
      </c>
    </row>
    <row r="184" spans="1:17">
      <c r="A184" s="61" t="s">
        <v>3812</v>
      </c>
      <c r="B184" s="70" t="s">
        <v>3312</v>
      </c>
      <c r="C184" s="58" t="s">
        <v>3441</v>
      </c>
      <c r="D184" s="135" t="s">
        <v>3885</v>
      </c>
      <c r="E184" s="58" t="s">
        <v>531</v>
      </c>
      <c r="F184" s="77">
        <v>43321</v>
      </c>
      <c r="G184" s="58" t="s">
        <v>135</v>
      </c>
      <c r="H184" s="67">
        <v>6.899999999994658</v>
      </c>
      <c r="I184" s="70" t="s">
        <v>641</v>
      </c>
      <c r="J184" s="70" t="s">
        <v>137</v>
      </c>
      <c r="K184" s="71">
        <v>2.8528999999999999E-2</v>
      </c>
      <c r="L184" s="71">
        <v>3.0399999999960313E-2</v>
      </c>
      <c r="M184" s="67">
        <v>118156.039617</v>
      </c>
      <c r="N184" s="69">
        <v>110.9</v>
      </c>
      <c r="O184" s="67">
        <v>131.03503961300001</v>
      </c>
      <c r="P184" s="68">
        <f t="shared" si="2"/>
        <v>1.0595223781996705E-4</v>
      </c>
      <c r="Q184" s="68">
        <f>O184/'סכום נכסי הקרן'!$C$41</f>
        <v>2.0910420578793815E-6</v>
      </c>
    </row>
    <row r="185" spans="1:17">
      <c r="A185" s="61" t="s">
        <v>3812</v>
      </c>
      <c r="B185" s="70" t="s">
        <v>3312</v>
      </c>
      <c r="C185" s="58" t="s">
        <v>3442</v>
      </c>
      <c r="D185" s="135" t="s">
        <v>3885</v>
      </c>
      <c r="E185" s="58" t="s">
        <v>531</v>
      </c>
      <c r="F185" s="77">
        <v>43138</v>
      </c>
      <c r="G185" s="58" t="s">
        <v>135</v>
      </c>
      <c r="H185" s="67">
        <v>6.8300000000085817</v>
      </c>
      <c r="I185" s="70" t="s">
        <v>641</v>
      </c>
      <c r="J185" s="70" t="s">
        <v>137</v>
      </c>
      <c r="K185" s="71">
        <v>2.6242999999999999E-2</v>
      </c>
      <c r="L185" s="71">
        <v>3.5800000000064981E-2</v>
      </c>
      <c r="M185" s="67">
        <v>113081.17604000001</v>
      </c>
      <c r="N185" s="69">
        <v>106.14</v>
      </c>
      <c r="O185" s="67">
        <v>120.02435355899999</v>
      </c>
      <c r="P185" s="68">
        <f t="shared" si="2"/>
        <v>9.7049223551418193E-5</v>
      </c>
      <c r="Q185" s="68">
        <f>O185/'סכום נכסי הקרן'!$C$41</f>
        <v>1.9153347990193185E-6</v>
      </c>
    </row>
    <row r="186" spans="1:17">
      <c r="A186" s="61" t="s">
        <v>3812</v>
      </c>
      <c r="B186" s="70" t="s">
        <v>3312</v>
      </c>
      <c r="C186" s="58" t="s">
        <v>3443</v>
      </c>
      <c r="D186" s="135" t="s">
        <v>3885</v>
      </c>
      <c r="E186" s="58" t="s">
        <v>531</v>
      </c>
      <c r="F186" s="77">
        <v>43417</v>
      </c>
      <c r="G186" s="58" t="s">
        <v>135</v>
      </c>
      <c r="H186" s="67">
        <v>6.8499999999813808</v>
      </c>
      <c r="I186" s="70" t="s">
        <v>641</v>
      </c>
      <c r="J186" s="70" t="s">
        <v>137</v>
      </c>
      <c r="K186" s="71">
        <v>3.0796999999999998E-2</v>
      </c>
      <c r="L186" s="71">
        <v>3.1299999999944143E-2</v>
      </c>
      <c r="M186" s="67">
        <v>134526.01192399999</v>
      </c>
      <c r="N186" s="69">
        <v>111.79</v>
      </c>
      <c r="O186" s="67">
        <v>150.38662576799999</v>
      </c>
      <c r="P186" s="68">
        <f t="shared" si="2"/>
        <v>1.2159953234930548E-4</v>
      </c>
      <c r="Q186" s="68">
        <f>O186/'סכום נכסי הקרן'!$C$41</f>
        <v>2.3998524391048229E-6</v>
      </c>
    </row>
    <row r="187" spans="1:17">
      <c r="A187" s="61" t="s">
        <v>3812</v>
      </c>
      <c r="B187" s="70" t="s">
        <v>3312</v>
      </c>
      <c r="C187" s="58" t="s">
        <v>3444</v>
      </c>
      <c r="D187" s="135" t="s">
        <v>3885</v>
      </c>
      <c r="E187" s="58" t="s">
        <v>531</v>
      </c>
      <c r="F187" s="77">
        <v>43485</v>
      </c>
      <c r="G187" s="58" t="s">
        <v>135</v>
      </c>
      <c r="H187" s="67">
        <v>6.8799999999824646</v>
      </c>
      <c r="I187" s="70" t="s">
        <v>641</v>
      </c>
      <c r="J187" s="70" t="s">
        <v>137</v>
      </c>
      <c r="K187" s="71">
        <v>3.0190999999999999E-2</v>
      </c>
      <c r="L187" s="71">
        <v>2.979999999994468E-2</v>
      </c>
      <c r="M187" s="67">
        <v>170000.312702</v>
      </c>
      <c r="N187" s="69">
        <v>112.72</v>
      </c>
      <c r="O187" s="67">
        <v>191.62436199700002</v>
      </c>
      <c r="P187" s="68">
        <f t="shared" si="2"/>
        <v>1.5494351766038108E-4</v>
      </c>
      <c r="Q187" s="68">
        <f>O187/'סכום נכסי הקרן'!$C$41</f>
        <v>3.0579194804187133E-6</v>
      </c>
    </row>
    <row r="188" spans="1:17">
      <c r="A188" s="61" t="s">
        <v>3812</v>
      </c>
      <c r="B188" s="70" t="s">
        <v>3312</v>
      </c>
      <c r="C188" s="58" t="s">
        <v>3445</v>
      </c>
      <c r="D188" s="135" t="s">
        <v>3885</v>
      </c>
      <c r="E188" s="58" t="s">
        <v>531</v>
      </c>
      <c r="F188" s="77">
        <v>43613</v>
      </c>
      <c r="G188" s="58" t="s">
        <v>135</v>
      </c>
      <c r="H188" s="67">
        <v>6.9200000000359738</v>
      </c>
      <c r="I188" s="70" t="s">
        <v>641</v>
      </c>
      <c r="J188" s="70" t="s">
        <v>137</v>
      </c>
      <c r="K188" s="71">
        <v>2.5243000000000002E-2</v>
      </c>
      <c r="L188" s="71">
        <v>3.1700000000150594E-2</v>
      </c>
      <c r="M188" s="67">
        <v>44868.961513000002</v>
      </c>
      <c r="N188" s="69">
        <v>106.56</v>
      </c>
      <c r="O188" s="67">
        <v>47.812365383999996</v>
      </c>
      <c r="P188" s="68">
        <f t="shared" si="2"/>
        <v>3.8660095214701228E-5</v>
      </c>
      <c r="Q188" s="68">
        <f>O188/'סכום נכסי הקרן'!$C$41</f>
        <v>7.629842155191096E-7</v>
      </c>
    </row>
    <row r="189" spans="1:17">
      <c r="A189" s="61" t="s">
        <v>3812</v>
      </c>
      <c r="B189" s="70" t="s">
        <v>3312</v>
      </c>
      <c r="C189" s="58" t="s">
        <v>3446</v>
      </c>
      <c r="D189" s="135" t="s">
        <v>3885</v>
      </c>
      <c r="E189" s="58" t="s">
        <v>531</v>
      </c>
      <c r="F189" s="77">
        <v>43657</v>
      </c>
      <c r="G189" s="58" t="s">
        <v>135</v>
      </c>
      <c r="H189" s="67">
        <v>6.8499999999967089</v>
      </c>
      <c r="I189" s="70" t="s">
        <v>641</v>
      </c>
      <c r="J189" s="70" t="s">
        <v>137</v>
      </c>
      <c r="K189" s="71">
        <v>2.5243000000000002E-2</v>
      </c>
      <c r="L189" s="71">
        <v>3.5899999999910046E-2</v>
      </c>
      <c r="M189" s="67">
        <v>44267.93278399999</v>
      </c>
      <c r="N189" s="69">
        <v>102.96</v>
      </c>
      <c r="O189" s="67">
        <v>45.578263899</v>
      </c>
      <c r="P189" s="68">
        <f t="shared" si="2"/>
        <v>3.6853646706334637E-5</v>
      </c>
      <c r="Q189" s="68">
        <f>O189/'סכום נכסי הקרן'!$C$41</f>
        <v>7.2733268154390026E-7</v>
      </c>
    </row>
    <row r="190" spans="1:17">
      <c r="A190" s="61" t="s">
        <v>3812</v>
      </c>
      <c r="B190" s="70" t="s">
        <v>3312</v>
      </c>
      <c r="C190" s="58" t="s">
        <v>3447</v>
      </c>
      <c r="D190" s="135" t="s">
        <v>3885</v>
      </c>
      <c r="E190" s="58" t="s">
        <v>531</v>
      </c>
      <c r="F190" s="77">
        <v>43541</v>
      </c>
      <c r="G190" s="58" t="s">
        <v>135</v>
      </c>
      <c r="H190" s="67">
        <v>6.9100000001729169</v>
      </c>
      <c r="I190" s="70" t="s">
        <v>641</v>
      </c>
      <c r="J190" s="70" t="s">
        <v>137</v>
      </c>
      <c r="K190" s="71">
        <v>2.7271E-2</v>
      </c>
      <c r="L190" s="71">
        <v>3.0700000000805285E-2</v>
      </c>
      <c r="M190" s="67">
        <v>14598.728447</v>
      </c>
      <c r="N190" s="69">
        <v>109.73</v>
      </c>
      <c r="O190" s="67">
        <v>16.019185353000001</v>
      </c>
      <c r="P190" s="68">
        <f t="shared" si="2"/>
        <v>1.2952783783756743E-5</v>
      </c>
      <c r="Q190" s="68">
        <f>O190/'סכום נכסי הקרן'!$C$41</f>
        <v>2.5563231334930013E-7</v>
      </c>
    </row>
    <row r="191" spans="1:17">
      <c r="A191" s="61" t="s">
        <v>3814</v>
      </c>
      <c r="B191" s="70" t="s">
        <v>3304</v>
      </c>
      <c r="C191" s="58">
        <v>22333</v>
      </c>
      <c r="D191" s="135" t="s">
        <v>3885</v>
      </c>
      <c r="E191" s="58" t="s">
        <v>514</v>
      </c>
      <c r="F191" s="77">
        <v>41639</v>
      </c>
      <c r="G191" s="58" t="s">
        <v>300</v>
      </c>
      <c r="H191" s="67">
        <v>0</v>
      </c>
      <c r="I191" s="70" t="s">
        <v>132</v>
      </c>
      <c r="J191" s="70" t="s">
        <v>137</v>
      </c>
      <c r="K191" s="71">
        <v>3.7000000000000005E-2</v>
      </c>
      <c r="L191" s="71">
        <v>5.3399999999881903E-2</v>
      </c>
      <c r="M191" s="67">
        <v>70227.331997999994</v>
      </c>
      <c r="N191" s="69">
        <v>113.34</v>
      </c>
      <c r="O191" s="67">
        <v>79.595654640999996</v>
      </c>
      <c r="P191" s="68">
        <f t="shared" si="2"/>
        <v>6.4359409169228987E-5</v>
      </c>
      <c r="Q191" s="68">
        <f>O191/'סכום נכסי הקרן'!$C$41</f>
        <v>1.2701782818575258E-6</v>
      </c>
    </row>
    <row r="192" spans="1:17">
      <c r="A192" s="61" t="s">
        <v>3814</v>
      </c>
      <c r="B192" s="70" t="s">
        <v>3304</v>
      </c>
      <c r="C192" s="58">
        <v>22334</v>
      </c>
      <c r="D192" s="135" t="s">
        <v>3885</v>
      </c>
      <c r="E192" s="58" t="s">
        <v>514</v>
      </c>
      <c r="F192" s="77">
        <v>42004</v>
      </c>
      <c r="G192" s="58" t="s">
        <v>300</v>
      </c>
      <c r="H192" s="67">
        <v>0.48000000000414128</v>
      </c>
      <c r="I192" s="70" t="s">
        <v>132</v>
      </c>
      <c r="J192" s="70" t="s">
        <v>137</v>
      </c>
      <c r="K192" s="71">
        <v>3.7000000000000005E-2</v>
      </c>
      <c r="L192" s="71">
        <v>0.10490000000040894</v>
      </c>
      <c r="M192" s="67">
        <v>70227.332171000002</v>
      </c>
      <c r="N192" s="69">
        <v>110.03</v>
      </c>
      <c r="O192" s="67">
        <v>77.271131416000003</v>
      </c>
      <c r="P192" s="68">
        <f t="shared" si="2"/>
        <v>6.2479847501749615E-5</v>
      </c>
      <c r="Q192" s="68">
        <f>O192/'סכום נכסי הקרן'!$C$41</f>
        <v>1.2330838081782111E-6</v>
      </c>
    </row>
    <row r="193" spans="1:17">
      <c r="A193" s="61" t="s">
        <v>3815</v>
      </c>
      <c r="B193" s="70" t="s">
        <v>3312</v>
      </c>
      <c r="C193" s="58" t="s">
        <v>3448</v>
      </c>
      <c r="D193" s="135" t="s">
        <v>3885</v>
      </c>
      <c r="E193" s="58" t="s">
        <v>822</v>
      </c>
      <c r="F193" s="77">
        <v>42732</v>
      </c>
      <c r="G193" s="58" t="s">
        <v>3303</v>
      </c>
      <c r="H193" s="67">
        <v>2.2899999999947589</v>
      </c>
      <c r="I193" s="70" t="s">
        <v>133</v>
      </c>
      <c r="J193" s="70" t="s">
        <v>137</v>
      </c>
      <c r="K193" s="71">
        <v>2.1613000000000004E-2</v>
      </c>
      <c r="L193" s="71">
        <v>2.3699999999943558E-2</v>
      </c>
      <c r="M193" s="67">
        <v>176684.399079</v>
      </c>
      <c r="N193" s="69">
        <v>112.3</v>
      </c>
      <c r="O193" s="67">
        <v>198.41659727599995</v>
      </c>
      <c r="P193" s="68">
        <f t="shared" si="2"/>
        <v>1.6043557940001346E-4</v>
      </c>
      <c r="Q193" s="68">
        <f>O193/'סכום נכסי הקרן'!$C$41</f>
        <v>3.1663091880675051E-6</v>
      </c>
    </row>
    <row r="194" spans="1:17">
      <c r="A194" s="61" t="s">
        <v>3784</v>
      </c>
      <c r="B194" s="70" t="s">
        <v>3312</v>
      </c>
      <c r="C194" s="58">
        <v>2424</v>
      </c>
      <c r="D194" s="135" t="s">
        <v>3885</v>
      </c>
      <c r="E194" s="58" t="s">
        <v>578</v>
      </c>
      <c r="F194" s="77">
        <v>40618</v>
      </c>
      <c r="G194" s="58" t="s">
        <v>135</v>
      </c>
      <c r="H194" s="67">
        <v>0.69</v>
      </c>
      <c r="I194" s="70" t="s">
        <v>133</v>
      </c>
      <c r="J194" s="70" t="s">
        <v>137</v>
      </c>
      <c r="K194" s="71">
        <v>7.1500000000000008E-2</v>
      </c>
      <c r="L194" s="71">
        <v>1.8799999999999997E-2</v>
      </c>
      <c r="M194" s="67">
        <v>17689754.829999998</v>
      </c>
      <c r="N194" s="69">
        <v>124.78</v>
      </c>
      <c r="O194" s="67">
        <v>22073.275249999999</v>
      </c>
      <c r="P194" s="68">
        <f t="shared" si="2"/>
        <v>1.7847996350142427E-2</v>
      </c>
      <c r="Q194" s="68">
        <f>O194/'סכום נכסי הקרן'!$C$41</f>
        <v>3.5224278207734338E-4</v>
      </c>
    </row>
    <row r="195" spans="1:17">
      <c r="A195" s="61" t="s">
        <v>3816</v>
      </c>
      <c r="B195" s="70" t="s">
        <v>3304</v>
      </c>
      <c r="C195" s="58">
        <v>9533</v>
      </c>
      <c r="D195" s="135" t="s">
        <v>3885</v>
      </c>
      <c r="E195" s="58" t="s">
        <v>591</v>
      </c>
      <c r="F195" s="77">
        <v>45015</v>
      </c>
      <c r="G195" s="58" t="s">
        <v>300</v>
      </c>
      <c r="H195" s="67">
        <v>3.800000000002739</v>
      </c>
      <c r="I195" s="70" t="s">
        <v>590</v>
      </c>
      <c r="J195" s="70" t="s">
        <v>137</v>
      </c>
      <c r="K195" s="71">
        <v>3.3593000000000005E-2</v>
      </c>
      <c r="L195" s="71">
        <v>2.9800000000016431E-2</v>
      </c>
      <c r="M195" s="67">
        <v>422195.96053400001</v>
      </c>
      <c r="N195" s="69">
        <v>103.78</v>
      </c>
      <c r="O195" s="67">
        <v>438.15496673599995</v>
      </c>
      <c r="P195" s="68">
        <f t="shared" si="2"/>
        <v>3.5428309385581119E-4</v>
      </c>
      <c r="Q195" s="68">
        <f>O195/'סכום נכסי הקרן'!$C$41</f>
        <v>6.9920264535320589E-6</v>
      </c>
    </row>
    <row r="196" spans="1:17">
      <c r="A196" s="61" t="s">
        <v>3797</v>
      </c>
      <c r="B196" s="70" t="s">
        <v>3312</v>
      </c>
      <c r="C196" s="58" t="s">
        <v>3449</v>
      </c>
      <c r="D196" s="135" t="s">
        <v>3885</v>
      </c>
      <c r="E196" s="58" t="s">
        <v>613</v>
      </c>
      <c r="F196" s="77">
        <v>44858</v>
      </c>
      <c r="G196" s="58" t="s">
        <v>135</v>
      </c>
      <c r="H196" s="67">
        <v>5.4000000000674859</v>
      </c>
      <c r="I196" s="70" t="s">
        <v>641</v>
      </c>
      <c r="J196" s="70" t="s">
        <v>137</v>
      </c>
      <c r="K196" s="71">
        <v>3.49E-2</v>
      </c>
      <c r="L196" s="71">
        <v>4.4700000000633615E-2</v>
      </c>
      <c r="M196" s="67">
        <v>26690.771274999999</v>
      </c>
      <c r="N196" s="69">
        <v>99.93</v>
      </c>
      <c r="O196" s="67">
        <v>26.672085973000002</v>
      </c>
      <c r="P196" s="68">
        <f t="shared" si="2"/>
        <v>2.1566500109529015E-5</v>
      </c>
      <c r="Q196" s="68">
        <f>O196/'סכום נכסי הקרן'!$C$41</f>
        <v>4.2563007349512425E-7</v>
      </c>
    </row>
    <row r="197" spans="1:17">
      <c r="A197" s="61" t="s">
        <v>3797</v>
      </c>
      <c r="B197" s="70" t="s">
        <v>3312</v>
      </c>
      <c r="C197" s="58" t="s">
        <v>3450</v>
      </c>
      <c r="D197" s="135" t="s">
        <v>3885</v>
      </c>
      <c r="E197" s="58" t="s">
        <v>613</v>
      </c>
      <c r="F197" s="77">
        <v>44858</v>
      </c>
      <c r="G197" s="58" t="s">
        <v>135</v>
      </c>
      <c r="H197" s="67">
        <v>5.4300000000747088</v>
      </c>
      <c r="I197" s="70" t="s">
        <v>641</v>
      </c>
      <c r="J197" s="70" t="s">
        <v>137</v>
      </c>
      <c r="K197" s="71">
        <v>3.49E-2</v>
      </c>
      <c r="L197" s="71">
        <v>4.460000000058862E-2</v>
      </c>
      <c r="M197" s="67">
        <v>22098.658832000001</v>
      </c>
      <c r="N197" s="69">
        <v>99.94</v>
      </c>
      <c r="O197" s="67">
        <v>22.085398245</v>
      </c>
      <c r="P197" s="68">
        <f t="shared" si="2"/>
        <v>1.7857798754546041E-5</v>
      </c>
      <c r="Q197" s="68">
        <f>O197/'סכום נכסי הקרן'!$C$41</f>
        <v>3.5243623943414913E-7</v>
      </c>
    </row>
    <row r="198" spans="1:17">
      <c r="A198" s="61" t="s">
        <v>3797</v>
      </c>
      <c r="B198" s="70" t="s">
        <v>3312</v>
      </c>
      <c r="C198" s="58" t="s">
        <v>3451</v>
      </c>
      <c r="D198" s="135" t="s">
        <v>3885</v>
      </c>
      <c r="E198" s="58" t="s">
        <v>613</v>
      </c>
      <c r="F198" s="77">
        <v>44858</v>
      </c>
      <c r="G198" s="58" t="s">
        <v>135</v>
      </c>
      <c r="H198" s="67">
        <v>5.3200000000463215</v>
      </c>
      <c r="I198" s="70" t="s">
        <v>641</v>
      </c>
      <c r="J198" s="70" t="s">
        <v>137</v>
      </c>
      <c r="K198" s="71">
        <v>3.49E-2</v>
      </c>
      <c r="L198" s="71">
        <v>4.470000000040894E-2</v>
      </c>
      <c r="M198" s="67">
        <v>27638.101858999999</v>
      </c>
      <c r="N198" s="69">
        <v>99.98</v>
      </c>
      <c r="O198" s="67">
        <v>27.632572420999999</v>
      </c>
      <c r="P198" s="68">
        <f t="shared" si="2"/>
        <v>2.2343129695492484E-5</v>
      </c>
      <c r="Q198" s="68">
        <f>O198/'סכום נכסי הקרן'!$C$41</f>
        <v>4.4095740551809195E-7</v>
      </c>
    </row>
    <row r="199" spans="1:17">
      <c r="A199" s="61" t="s">
        <v>3797</v>
      </c>
      <c r="B199" s="70" t="s">
        <v>3312</v>
      </c>
      <c r="C199" s="58" t="s">
        <v>3452</v>
      </c>
      <c r="D199" s="135" t="s">
        <v>3885</v>
      </c>
      <c r="E199" s="58" t="s">
        <v>613</v>
      </c>
      <c r="F199" s="77">
        <v>44858</v>
      </c>
      <c r="G199" s="58" t="s">
        <v>135</v>
      </c>
      <c r="H199" s="67">
        <v>5.3599999999524082</v>
      </c>
      <c r="I199" s="70" t="s">
        <v>641</v>
      </c>
      <c r="J199" s="70" t="s">
        <v>137</v>
      </c>
      <c r="K199" s="71">
        <v>3.49E-2</v>
      </c>
      <c r="L199" s="71">
        <v>4.4699999999717424E-2</v>
      </c>
      <c r="M199" s="67">
        <v>33629.066127999999</v>
      </c>
      <c r="N199" s="69">
        <v>99.97</v>
      </c>
      <c r="O199" s="67">
        <v>33.618975084999995</v>
      </c>
      <c r="P199" s="68">
        <f t="shared" si="2"/>
        <v>2.7183611757507946E-5</v>
      </c>
      <c r="Q199" s="68">
        <f>O199/'סכום נכסי הקרן'!$C$41</f>
        <v>5.364877291841541E-7</v>
      </c>
    </row>
    <row r="200" spans="1:17">
      <c r="A200" s="61" t="s">
        <v>3797</v>
      </c>
      <c r="B200" s="70" t="s">
        <v>3312</v>
      </c>
      <c r="C200" s="58" t="s">
        <v>3453</v>
      </c>
      <c r="D200" s="135" t="s">
        <v>3885</v>
      </c>
      <c r="E200" s="58" t="s">
        <v>613</v>
      </c>
      <c r="F200" s="77">
        <v>44858</v>
      </c>
      <c r="G200" s="58" t="s">
        <v>135</v>
      </c>
      <c r="H200" s="67">
        <v>5.519999999877891</v>
      </c>
      <c r="I200" s="70" t="s">
        <v>641</v>
      </c>
      <c r="J200" s="70" t="s">
        <v>137</v>
      </c>
      <c r="K200" s="71">
        <v>3.49E-2</v>
      </c>
      <c r="L200" s="71">
        <v>4.4499999998798938E-2</v>
      </c>
      <c r="M200" s="67">
        <v>20002.144401000001</v>
      </c>
      <c r="N200" s="69">
        <v>99.9</v>
      </c>
      <c r="O200" s="67">
        <v>19.982140871999999</v>
      </c>
      <c r="P200" s="68">
        <f t="shared" si="2"/>
        <v>1.615714810385866E-5</v>
      </c>
      <c r="Q200" s="68">
        <f>O200/'סכום נכסי הקרן'!$C$41</f>
        <v>3.1887270071597879E-7</v>
      </c>
    </row>
    <row r="201" spans="1:17">
      <c r="A201" s="61" t="s">
        <v>3817</v>
      </c>
      <c r="B201" s="70" t="s">
        <v>3304</v>
      </c>
      <c r="C201" s="58">
        <v>9637</v>
      </c>
      <c r="D201" s="135" t="s">
        <v>3885</v>
      </c>
      <c r="E201" s="58" t="s">
        <v>613</v>
      </c>
      <c r="F201" s="77">
        <v>45104</v>
      </c>
      <c r="G201" s="58" t="s">
        <v>135</v>
      </c>
      <c r="H201" s="67">
        <v>2.3000000000018606</v>
      </c>
      <c r="I201" s="70" t="s">
        <v>321</v>
      </c>
      <c r="J201" s="70" t="s">
        <v>137</v>
      </c>
      <c r="K201" s="71">
        <v>5.2159000000000004E-2</v>
      </c>
      <c r="L201" s="71">
        <v>5.7900000000024182E-2</v>
      </c>
      <c r="M201" s="67">
        <v>215389.55</v>
      </c>
      <c r="N201" s="69">
        <v>99.81</v>
      </c>
      <c r="O201" s="67">
        <v>214.98031821200001</v>
      </c>
      <c r="P201" s="68">
        <f t="shared" ref="P201:P263" si="3">IFERROR(O201/$O$8,0)</f>
        <v>1.7382866345583373E-4</v>
      </c>
      <c r="Q201" s="68">
        <f>O201/'סכום נכסי הקרן'!$C$41</f>
        <v>3.4306311374823027E-6</v>
      </c>
    </row>
    <row r="202" spans="1:17">
      <c r="A202" s="61" t="s">
        <v>3818</v>
      </c>
      <c r="B202" s="70" t="s">
        <v>3304</v>
      </c>
      <c r="C202" s="58">
        <v>9577</v>
      </c>
      <c r="D202" s="135" t="s">
        <v>3885</v>
      </c>
      <c r="E202" s="58" t="s">
        <v>613</v>
      </c>
      <c r="F202" s="77">
        <v>45063</v>
      </c>
      <c r="G202" s="58" t="s">
        <v>135</v>
      </c>
      <c r="H202" s="67">
        <v>3.3699999999998189</v>
      </c>
      <c r="I202" s="70" t="s">
        <v>321</v>
      </c>
      <c r="J202" s="70" t="s">
        <v>137</v>
      </c>
      <c r="K202" s="71">
        <v>4.4344000000000001E-2</v>
      </c>
      <c r="L202" s="71">
        <v>4.1899999999993352E-2</v>
      </c>
      <c r="M202" s="67">
        <v>323084.32500000001</v>
      </c>
      <c r="N202" s="69">
        <v>102.62</v>
      </c>
      <c r="O202" s="67">
        <v>331.54913043800002</v>
      </c>
      <c r="P202" s="68">
        <f t="shared" si="3"/>
        <v>2.6808380736113548E-4</v>
      </c>
      <c r="Q202" s="68">
        <f>O202/'סכום נכסי הקרן'!$C$41</f>
        <v>5.2908228062260555E-6</v>
      </c>
    </row>
    <row r="203" spans="1:17">
      <c r="A203" s="61" t="s">
        <v>3819</v>
      </c>
      <c r="B203" s="70" t="s">
        <v>3312</v>
      </c>
      <c r="C203" s="58" t="s">
        <v>3454</v>
      </c>
      <c r="D203" s="135" t="s">
        <v>3885</v>
      </c>
      <c r="E203" s="58" t="s">
        <v>613</v>
      </c>
      <c r="F203" s="77">
        <v>42372</v>
      </c>
      <c r="G203" s="58" t="s">
        <v>135</v>
      </c>
      <c r="H203" s="67">
        <v>9.3600000000046606</v>
      </c>
      <c r="I203" s="70" t="s">
        <v>133</v>
      </c>
      <c r="J203" s="70" t="s">
        <v>137</v>
      </c>
      <c r="K203" s="71">
        <v>6.7000000000000004E-2</v>
      </c>
      <c r="L203" s="71">
        <v>3.410000000000734E-2</v>
      </c>
      <c r="M203" s="67">
        <v>260695.69147399999</v>
      </c>
      <c r="N203" s="69">
        <v>151.47999999999999</v>
      </c>
      <c r="O203" s="67">
        <v>394.90183333099998</v>
      </c>
      <c r="P203" s="68">
        <f t="shared" si="3"/>
        <v>3.1930949984217865E-4</v>
      </c>
      <c r="Q203" s="68">
        <f>O203/'סכום נכסי הקרן'!$C$41</f>
        <v>6.3017979363961773E-6</v>
      </c>
    </row>
    <row r="204" spans="1:17">
      <c r="A204" s="61" t="s">
        <v>3820</v>
      </c>
      <c r="B204" s="70" t="s">
        <v>3312</v>
      </c>
      <c r="C204" s="58" t="s">
        <v>3455</v>
      </c>
      <c r="D204" s="135" t="s">
        <v>3885</v>
      </c>
      <c r="E204" s="58" t="s">
        <v>634</v>
      </c>
      <c r="F204" s="77">
        <v>44871</v>
      </c>
      <c r="G204" s="135" t="s">
        <v>3885</v>
      </c>
      <c r="H204" s="67">
        <v>4.6900000000034927</v>
      </c>
      <c r="I204" s="70" t="s">
        <v>321</v>
      </c>
      <c r="J204" s="70" t="s">
        <v>137</v>
      </c>
      <c r="K204" s="71">
        <v>0.05</v>
      </c>
      <c r="L204" s="71">
        <v>6.9900000000022E-2</v>
      </c>
      <c r="M204" s="67">
        <v>322640.13665100001</v>
      </c>
      <c r="N204" s="69">
        <v>95.84</v>
      </c>
      <c r="O204" s="67">
        <v>309.21829506799997</v>
      </c>
      <c r="P204" s="68">
        <f t="shared" si="3"/>
        <v>2.5002755319561957E-4</v>
      </c>
      <c r="Q204" s="68">
        <f>O204/'סכום נכסי הקרן'!$C$41</f>
        <v>4.934469909442423E-6</v>
      </c>
    </row>
    <row r="205" spans="1:17">
      <c r="A205" s="61" t="s">
        <v>3820</v>
      </c>
      <c r="B205" s="70" t="s">
        <v>3312</v>
      </c>
      <c r="C205" s="58" t="s">
        <v>3456</v>
      </c>
      <c r="D205" s="135" t="s">
        <v>3885</v>
      </c>
      <c r="E205" s="58" t="s">
        <v>634</v>
      </c>
      <c r="F205" s="77">
        <v>44969</v>
      </c>
      <c r="G205" s="135" t="s">
        <v>3885</v>
      </c>
      <c r="H205" s="67">
        <v>4.689999999991632</v>
      </c>
      <c r="I205" s="70" t="s">
        <v>321</v>
      </c>
      <c r="J205" s="70" t="s">
        <v>137</v>
      </c>
      <c r="K205" s="71">
        <v>0.05</v>
      </c>
      <c r="L205" s="71">
        <v>6.7099999999888874E-2</v>
      </c>
      <c r="M205" s="67">
        <v>233913.69337600001</v>
      </c>
      <c r="N205" s="69">
        <v>96.56</v>
      </c>
      <c r="O205" s="67">
        <v>225.86707558100002</v>
      </c>
      <c r="P205" s="68">
        <f t="shared" si="3"/>
        <v>1.826314715387347E-4</v>
      </c>
      <c r="Q205" s="68">
        <f>O205/'סכום נכסי הקרן'!$C$41</f>
        <v>3.6043607566722588E-6</v>
      </c>
    </row>
    <row r="206" spans="1:17">
      <c r="A206" s="61" t="s">
        <v>3820</v>
      </c>
      <c r="B206" s="70" t="s">
        <v>3312</v>
      </c>
      <c r="C206" s="58" t="s">
        <v>3457</v>
      </c>
      <c r="D206" s="135" t="s">
        <v>3885</v>
      </c>
      <c r="E206" s="58" t="s">
        <v>634</v>
      </c>
      <c r="F206" s="77">
        <v>45018</v>
      </c>
      <c r="G206" s="135" t="s">
        <v>3885</v>
      </c>
      <c r="H206" s="67">
        <v>4.6900000000020796</v>
      </c>
      <c r="I206" s="70" t="s">
        <v>321</v>
      </c>
      <c r="J206" s="70" t="s">
        <v>137</v>
      </c>
      <c r="K206" s="71">
        <v>0.05</v>
      </c>
      <c r="L206" s="71">
        <v>4.1800000000041589E-2</v>
      </c>
      <c r="M206" s="67">
        <v>111551.185148</v>
      </c>
      <c r="N206" s="69">
        <v>107.78</v>
      </c>
      <c r="O206" s="67">
        <v>120.229862975</v>
      </c>
      <c r="P206" s="68">
        <f t="shared" si="3"/>
        <v>9.7215394238148878E-5</v>
      </c>
      <c r="Q206" s="68">
        <f>O206/'סכום נכסי הקרן'!$C$41</f>
        <v>1.9186142945910025E-6</v>
      </c>
    </row>
    <row r="207" spans="1:17">
      <c r="A207" s="61" t="s">
        <v>3820</v>
      </c>
      <c r="B207" s="70" t="s">
        <v>3312</v>
      </c>
      <c r="C207" s="58" t="s">
        <v>3458</v>
      </c>
      <c r="D207" s="135" t="s">
        <v>3885</v>
      </c>
      <c r="E207" s="58" t="s">
        <v>634</v>
      </c>
      <c r="F207" s="77">
        <v>45109</v>
      </c>
      <c r="G207" s="135" t="s">
        <v>3885</v>
      </c>
      <c r="H207" s="67">
        <v>4.6899999999905981</v>
      </c>
      <c r="I207" s="70" t="s">
        <v>321</v>
      </c>
      <c r="J207" s="70" t="s">
        <v>137</v>
      </c>
      <c r="K207" s="71">
        <v>0.05</v>
      </c>
      <c r="L207" s="71">
        <v>5.2499999999902069E-2</v>
      </c>
      <c r="M207" s="67">
        <v>100731.98630599999</v>
      </c>
      <c r="N207" s="69">
        <v>101.37</v>
      </c>
      <c r="O207" s="67">
        <v>102.11200718400001</v>
      </c>
      <c r="P207" s="68">
        <f t="shared" si="3"/>
        <v>8.2565668704998797E-5</v>
      </c>
      <c r="Q207" s="68">
        <f>O207/'סכום נכסי הקרן'!$C$41</f>
        <v>1.6294916403035313E-6</v>
      </c>
    </row>
    <row r="208" spans="1:17">
      <c r="A208" s="61" t="s">
        <v>3820</v>
      </c>
      <c r="B208" s="70" t="s">
        <v>3312</v>
      </c>
      <c r="C208" s="58" t="s">
        <v>3459</v>
      </c>
      <c r="D208" s="135" t="s">
        <v>3885</v>
      </c>
      <c r="E208" s="58" t="s">
        <v>634</v>
      </c>
      <c r="F208" s="77">
        <v>45200</v>
      </c>
      <c r="G208" s="135" t="s">
        <v>3885</v>
      </c>
      <c r="H208" s="67">
        <v>4.6900000000100563</v>
      </c>
      <c r="I208" s="70" t="s">
        <v>321</v>
      </c>
      <c r="J208" s="70" t="s">
        <v>137</v>
      </c>
      <c r="K208" s="71">
        <v>0.05</v>
      </c>
      <c r="L208" s="71">
        <v>4.9200000000134088E-2</v>
      </c>
      <c r="M208" s="67">
        <v>120368.121226</v>
      </c>
      <c r="N208" s="69">
        <v>101.61</v>
      </c>
      <c r="O208" s="67">
        <v>122.306053033</v>
      </c>
      <c r="P208" s="68">
        <f t="shared" si="3"/>
        <v>9.8894158814664821E-5</v>
      </c>
      <c r="Q208" s="68">
        <f>O208/'סכום נכסי הקרן'!$C$41</f>
        <v>1.9517458962164223E-6</v>
      </c>
    </row>
    <row r="209" spans="1:17">
      <c r="A209" s="61" t="s">
        <v>3821</v>
      </c>
      <c r="B209" s="70" t="s">
        <v>3312</v>
      </c>
      <c r="C209" s="58" t="s">
        <v>3460</v>
      </c>
      <c r="D209" s="135" t="s">
        <v>3885</v>
      </c>
      <c r="E209" s="58" t="s">
        <v>634</v>
      </c>
      <c r="F209" s="77">
        <v>41816</v>
      </c>
      <c r="G209" s="135" t="s">
        <v>3885</v>
      </c>
      <c r="H209" s="67">
        <v>5.5399999999839888</v>
      </c>
      <c r="I209" s="70" t="s">
        <v>641</v>
      </c>
      <c r="J209" s="70" t="s">
        <v>137</v>
      </c>
      <c r="K209" s="71">
        <v>4.4999999999999998E-2</v>
      </c>
      <c r="L209" s="71">
        <v>9.0499999999871322E-2</v>
      </c>
      <c r="M209" s="67">
        <v>80200.382771999997</v>
      </c>
      <c r="N209" s="69">
        <v>87.22</v>
      </c>
      <c r="O209" s="67">
        <v>69.950778278000001</v>
      </c>
      <c r="P209" s="68">
        <f t="shared" si="3"/>
        <v>5.6560760523990037E-5</v>
      </c>
      <c r="Q209" s="68">
        <f>O209/'סכום נכסי הקרן'!$C$41</f>
        <v>1.1162664566110605E-6</v>
      </c>
    </row>
    <row r="210" spans="1:17">
      <c r="A210" s="61" t="s">
        <v>3821</v>
      </c>
      <c r="B210" s="70" t="s">
        <v>3312</v>
      </c>
      <c r="C210" s="58" t="s">
        <v>3461</v>
      </c>
      <c r="D210" s="135" t="s">
        <v>3885</v>
      </c>
      <c r="E210" s="58" t="s">
        <v>634</v>
      </c>
      <c r="F210" s="77">
        <v>42625</v>
      </c>
      <c r="G210" s="135" t="s">
        <v>3885</v>
      </c>
      <c r="H210" s="67">
        <v>5.5400000000623191</v>
      </c>
      <c r="I210" s="70" t="s">
        <v>641</v>
      </c>
      <c r="J210" s="70" t="s">
        <v>137</v>
      </c>
      <c r="K210" s="71">
        <v>4.4999999999999998E-2</v>
      </c>
      <c r="L210" s="71">
        <v>9.0500000001098257E-2</v>
      </c>
      <c r="M210" s="67">
        <v>22332.484736999999</v>
      </c>
      <c r="N210" s="69">
        <v>87.66</v>
      </c>
      <c r="O210" s="67">
        <v>19.576655957</v>
      </c>
      <c r="P210" s="68">
        <f t="shared" si="3"/>
        <v>1.582928134185841E-5</v>
      </c>
      <c r="Q210" s="68">
        <f>O210/'סכום נכסי הקרן'!$C$41</f>
        <v>3.1240201918220895E-7</v>
      </c>
    </row>
    <row r="211" spans="1:17">
      <c r="A211" s="61" t="s">
        <v>3821</v>
      </c>
      <c r="B211" s="70" t="s">
        <v>3312</v>
      </c>
      <c r="C211" s="58" t="s">
        <v>3462</v>
      </c>
      <c r="D211" s="135" t="s">
        <v>3885</v>
      </c>
      <c r="E211" s="58" t="s">
        <v>634</v>
      </c>
      <c r="F211" s="77">
        <v>42716</v>
      </c>
      <c r="G211" s="135" t="s">
        <v>3885</v>
      </c>
      <c r="H211" s="67">
        <v>5.5400000000283001</v>
      </c>
      <c r="I211" s="70" t="s">
        <v>641</v>
      </c>
      <c r="J211" s="70" t="s">
        <v>137</v>
      </c>
      <c r="K211" s="71">
        <v>4.4999999999999998E-2</v>
      </c>
      <c r="L211" s="71">
        <v>9.0500000000774877E-2</v>
      </c>
      <c r="M211" s="67">
        <v>16895.836803999999</v>
      </c>
      <c r="N211" s="69">
        <v>87.84</v>
      </c>
      <c r="O211" s="67">
        <v>14.841303776999998</v>
      </c>
      <c r="P211" s="68">
        <f t="shared" si="3"/>
        <v>1.2000372968812185E-5</v>
      </c>
      <c r="Q211" s="68">
        <f>O211/'סכום נכסי הקרן'!$C$41</f>
        <v>2.3683581493260562E-7</v>
      </c>
    </row>
    <row r="212" spans="1:17">
      <c r="A212" s="61" t="s">
        <v>3821</v>
      </c>
      <c r="B212" s="70" t="s">
        <v>3312</v>
      </c>
      <c r="C212" s="58" t="s">
        <v>3463</v>
      </c>
      <c r="D212" s="135" t="s">
        <v>3885</v>
      </c>
      <c r="E212" s="58" t="s">
        <v>634</v>
      </c>
      <c r="F212" s="77">
        <v>42803</v>
      </c>
      <c r="G212" s="135" t="s">
        <v>3885</v>
      </c>
      <c r="H212" s="67">
        <v>5.5400000000006271</v>
      </c>
      <c r="I212" s="70" t="s">
        <v>641</v>
      </c>
      <c r="J212" s="70" t="s">
        <v>137</v>
      </c>
      <c r="K212" s="71">
        <v>4.4999999999999998E-2</v>
      </c>
      <c r="L212" s="71">
        <v>9.0499999999942529E-2</v>
      </c>
      <c r="M212" s="67">
        <v>108281.203161</v>
      </c>
      <c r="N212" s="69">
        <v>88.37</v>
      </c>
      <c r="O212" s="67">
        <v>95.688100011000003</v>
      </c>
      <c r="P212" s="68">
        <f t="shared" si="3"/>
        <v>7.7371429495873831E-5</v>
      </c>
      <c r="Q212" s="68">
        <f>O212/'סכום נכסי הקרן'!$C$41</f>
        <v>1.5269796701135106E-6</v>
      </c>
    </row>
    <row r="213" spans="1:17">
      <c r="A213" s="61" t="s">
        <v>3821</v>
      </c>
      <c r="B213" s="70" t="s">
        <v>3312</v>
      </c>
      <c r="C213" s="58" t="s">
        <v>3464</v>
      </c>
      <c r="D213" s="135" t="s">
        <v>3885</v>
      </c>
      <c r="E213" s="58" t="s">
        <v>634</v>
      </c>
      <c r="F213" s="77">
        <v>42898</v>
      </c>
      <c r="G213" s="135" t="s">
        <v>3885</v>
      </c>
      <c r="H213" s="67">
        <v>5.5400000000223395</v>
      </c>
      <c r="I213" s="70" t="s">
        <v>641</v>
      </c>
      <c r="J213" s="70" t="s">
        <v>137</v>
      </c>
      <c r="K213" s="71">
        <v>4.4999999999999998E-2</v>
      </c>
      <c r="L213" s="71">
        <v>9.0500000000558495E-2</v>
      </c>
      <c r="M213" s="67">
        <v>20364.919548999998</v>
      </c>
      <c r="N213" s="69">
        <v>87.92</v>
      </c>
      <c r="O213" s="67">
        <v>17.90483824</v>
      </c>
      <c r="P213" s="68">
        <f t="shared" si="3"/>
        <v>1.4477483922890445E-5</v>
      </c>
      <c r="Q213" s="68">
        <f>O213/'סכום נכסי הקרן'!$C$41</f>
        <v>2.8572334476291209E-7</v>
      </c>
    </row>
    <row r="214" spans="1:17">
      <c r="A214" s="61" t="s">
        <v>3821</v>
      </c>
      <c r="B214" s="70" t="s">
        <v>3312</v>
      </c>
      <c r="C214" s="58" t="s">
        <v>3465</v>
      </c>
      <c r="D214" s="135" t="s">
        <v>3885</v>
      </c>
      <c r="E214" s="58" t="s">
        <v>634</v>
      </c>
      <c r="F214" s="77">
        <v>42989</v>
      </c>
      <c r="G214" s="135" t="s">
        <v>3885</v>
      </c>
      <c r="H214" s="67">
        <v>5.5400000000379617</v>
      </c>
      <c r="I214" s="70" t="s">
        <v>641</v>
      </c>
      <c r="J214" s="70" t="s">
        <v>137</v>
      </c>
      <c r="K214" s="71">
        <v>4.4999999999999998E-2</v>
      </c>
      <c r="L214" s="71">
        <v>9.0500000000860753E-2</v>
      </c>
      <c r="M214" s="67">
        <v>25662.362249999995</v>
      </c>
      <c r="N214" s="69">
        <v>88.28</v>
      </c>
      <c r="O214" s="67">
        <v>22.654734340999997</v>
      </c>
      <c r="P214" s="68">
        <f t="shared" si="3"/>
        <v>1.8318152211308753E-5</v>
      </c>
      <c r="Q214" s="68">
        <f>O214/'סכום נכסי הקרן'!$C$41</f>
        <v>3.6152163922737158E-7</v>
      </c>
    </row>
    <row r="215" spans="1:17">
      <c r="A215" s="61" t="s">
        <v>3821</v>
      </c>
      <c r="B215" s="70" t="s">
        <v>3312</v>
      </c>
      <c r="C215" s="58" t="s">
        <v>3466</v>
      </c>
      <c r="D215" s="135" t="s">
        <v>3885</v>
      </c>
      <c r="E215" s="58" t="s">
        <v>634</v>
      </c>
      <c r="F215" s="77">
        <v>43080</v>
      </c>
      <c r="G215" s="135" t="s">
        <v>3885</v>
      </c>
      <c r="H215" s="67">
        <v>5.5400000002610925</v>
      </c>
      <c r="I215" s="70" t="s">
        <v>641</v>
      </c>
      <c r="J215" s="70" t="s">
        <v>137</v>
      </c>
      <c r="K215" s="71">
        <v>4.4999999999999998E-2</v>
      </c>
      <c r="L215" s="71">
        <v>9.050000000451891E-2</v>
      </c>
      <c r="M215" s="67">
        <v>7951.0868010000004</v>
      </c>
      <c r="N215" s="69">
        <v>87.67</v>
      </c>
      <c r="O215" s="67">
        <v>6.9707182169999999</v>
      </c>
      <c r="P215" s="68">
        <f t="shared" si="3"/>
        <v>5.6363793721499181E-6</v>
      </c>
      <c r="Q215" s="68">
        <f>O215/'סכום נכסי הקרן'!$C$41</f>
        <v>1.1123791779986519E-7</v>
      </c>
    </row>
    <row r="216" spans="1:17">
      <c r="A216" s="61" t="s">
        <v>3821</v>
      </c>
      <c r="B216" s="70" t="s">
        <v>3312</v>
      </c>
      <c r="C216" s="58" t="s">
        <v>3467</v>
      </c>
      <c r="D216" s="135" t="s">
        <v>3885</v>
      </c>
      <c r="E216" s="58" t="s">
        <v>634</v>
      </c>
      <c r="F216" s="77">
        <v>43171</v>
      </c>
      <c r="G216" s="135" t="s">
        <v>3885</v>
      </c>
      <c r="H216" s="67">
        <v>5.4300000000228801</v>
      </c>
      <c r="I216" s="70" t="s">
        <v>641</v>
      </c>
      <c r="J216" s="70" t="s">
        <v>137</v>
      </c>
      <c r="K216" s="71">
        <v>4.4999999999999998E-2</v>
      </c>
      <c r="L216" s="71">
        <v>9.1500000001144027E-2</v>
      </c>
      <c r="M216" s="67">
        <v>5940.9352650000001</v>
      </c>
      <c r="N216" s="69">
        <v>88.28</v>
      </c>
      <c r="O216" s="67">
        <v>5.2446579160000004</v>
      </c>
      <c r="P216" s="68">
        <f t="shared" si="3"/>
        <v>4.2407225154551366E-6</v>
      </c>
      <c r="Q216" s="68">
        <f>O216/'סכום נכסי הקרן'!$C$41</f>
        <v>8.3693646477579365E-8</v>
      </c>
    </row>
    <row r="217" spans="1:17">
      <c r="A217" s="61" t="s">
        <v>3821</v>
      </c>
      <c r="B217" s="70" t="s">
        <v>3312</v>
      </c>
      <c r="C217" s="58" t="s">
        <v>3468</v>
      </c>
      <c r="D217" s="135" t="s">
        <v>3885</v>
      </c>
      <c r="E217" s="58" t="s">
        <v>634</v>
      </c>
      <c r="F217" s="77">
        <v>43341</v>
      </c>
      <c r="G217" s="135" t="s">
        <v>3885</v>
      </c>
      <c r="H217" s="67">
        <v>5.5799999999011973</v>
      </c>
      <c r="I217" s="70" t="s">
        <v>641</v>
      </c>
      <c r="J217" s="70" t="s">
        <v>137</v>
      </c>
      <c r="K217" s="71">
        <v>4.4999999999999998E-2</v>
      </c>
      <c r="L217" s="71">
        <v>8.779999999901196E-2</v>
      </c>
      <c r="M217" s="67">
        <v>14904.367856000001</v>
      </c>
      <c r="N217" s="69">
        <v>88.28</v>
      </c>
      <c r="O217" s="67">
        <v>13.157575534999999</v>
      </c>
      <c r="P217" s="68">
        <f t="shared" si="3"/>
        <v>1.063894494431239E-5</v>
      </c>
      <c r="Q217" s="68">
        <f>O217/'סכום נכסי הקרן'!$C$41</f>
        <v>2.0996707372827193E-7</v>
      </c>
    </row>
    <row r="218" spans="1:17">
      <c r="A218" s="61" t="s">
        <v>3821</v>
      </c>
      <c r="B218" s="70" t="s">
        <v>3312</v>
      </c>
      <c r="C218" s="58" t="s">
        <v>3469</v>
      </c>
      <c r="D218" s="135" t="s">
        <v>3885</v>
      </c>
      <c r="E218" s="58" t="s">
        <v>634</v>
      </c>
      <c r="F218" s="77">
        <v>43990</v>
      </c>
      <c r="G218" s="135" t="s">
        <v>3885</v>
      </c>
      <c r="H218" s="67">
        <v>5.5399999999371694</v>
      </c>
      <c r="I218" s="70" t="s">
        <v>641</v>
      </c>
      <c r="J218" s="70" t="s">
        <v>137</v>
      </c>
      <c r="K218" s="71">
        <v>4.4999999999999998E-2</v>
      </c>
      <c r="L218" s="71">
        <v>9.0499999999027608E-2</v>
      </c>
      <c r="M218" s="67">
        <v>15372.178234999999</v>
      </c>
      <c r="N218" s="69">
        <v>86.97</v>
      </c>
      <c r="O218" s="67">
        <v>13.369183145999999</v>
      </c>
      <c r="P218" s="68">
        <f t="shared" si="3"/>
        <v>1.0810046506088563E-5</v>
      </c>
      <c r="Q218" s="68">
        <f>O218/'סכום נכסי הקרן'!$C$41</f>
        <v>2.1334388359283339E-7</v>
      </c>
    </row>
    <row r="219" spans="1:17">
      <c r="A219" s="61" t="s">
        <v>3821</v>
      </c>
      <c r="B219" s="70" t="s">
        <v>3312</v>
      </c>
      <c r="C219" s="58" t="s">
        <v>3470</v>
      </c>
      <c r="D219" s="135" t="s">
        <v>3885</v>
      </c>
      <c r="E219" s="58" t="s">
        <v>634</v>
      </c>
      <c r="F219" s="77">
        <v>41893</v>
      </c>
      <c r="G219" s="135" t="s">
        <v>3885</v>
      </c>
      <c r="H219" s="67">
        <v>5.5399999998185825</v>
      </c>
      <c r="I219" s="70" t="s">
        <v>641</v>
      </c>
      <c r="J219" s="70" t="s">
        <v>137</v>
      </c>
      <c r="K219" s="71">
        <v>4.4999999999999998E-2</v>
      </c>
      <c r="L219" s="71">
        <v>9.049999999736652E-2</v>
      </c>
      <c r="M219" s="67">
        <v>15734.506794000001</v>
      </c>
      <c r="N219" s="69">
        <v>86.88</v>
      </c>
      <c r="O219" s="67">
        <v>13.670139512</v>
      </c>
      <c r="P219" s="68">
        <f t="shared" si="3"/>
        <v>1.1053393633376351E-5</v>
      </c>
      <c r="Q219" s="68">
        <f>O219/'סכום נכסי הקרן'!$C$41</f>
        <v>2.1814651059055216E-7</v>
      </c>
    </row>
    <row r="220" spans="1:17">
      <c r="A220" s="61" t="s">
        <v>3821</v>
      </c>
      <c r="B220" s="70" t="s">
        <v>3312</v>
      </c>
      <c r="C220" s="58" t="s">
        <v>3471</v>
      </c>
      <c r="D220" s="135" t="s">
        <v>3885</v>
      </c>
      <c r="E220" s="58" t="s">
        <v>634</v>
      </c>
      <c r="F220" s="77">
        <v>42151</v>
      </c>
      <c r="G220" s="135" t="s">
        <v>3885</v>
      </c>
      <c r="H220" s="67">
        <v>5.5400000000075149</v>
      </c>
      <c r="I220" s="70" t="s">
        <v>641</v>
      </c>
      <c r="J220" s="70" t="s">
        <v>137</v>
      </c>
      <c r="K220" s="71">
        <v>4.4999999999999998E-2</v>
      </c>
      <c r="L220" s="71">
        <v>9.0500000000266992E-2</v>
      </c>
      <c r="M220" s="67">
        <v>57622.444540999997</v>
      </c>
      <c r="N220" s="69">
        <v>87.75</v>
      </c>
      <c r="O220" s="67">
        <v>50.563698553000002</v>
      </c>
      <c r="P220" s="68">
        <f t="shared" si="3"/>
        <v>4.0884766624003655E-5</v>
      </c>
      <c r="Q220" s="68">
        <f>O220/'סכום נכסי הקרן'!$C$41</f>
        <v>8.0688967308686384E-7</v>
      </c>
    </row>
    <row r="221" spans="1:17">
      <c r="A221" s="61" t="s">
        <v>3821</v>
      </c>
      <c r="B221" s="70" t="s">
        <v>3312</v>
      </c>
      <c r="C221" s="58" t="s">
        <v>3472</v>
      </c>
      <c r="D221" s="135" t="s">
        <v>3885</v>
      </c>
      <c r="E221" s="58" t="s">
        <v>634</v>
      </c>
      <c r="F221" s="77">
        <v>42166</v>
      </c>
      <c r="G221" s="135" t="s">
        <v>3885</v>
      </c>
      <c r="H221" s="67">
        <v>5.5399999999659473</v>
      </c>
      <c r="I221" s="70" t="s">
        <v>641</v>
      </c>
      <c r="J221" s="70" t="s">
        <v>137</v>
      </c>
      <c r="K221" s="71">
        <v>4.4999999999999998E-2</v>
      </c>
      <c r="L221" s="71">
        <v>9.0499999999232764E-2</v>
      </c>
      <c r="M221" s="67">
        <v>54216.386631000001</v>
      </c>
      <c r="N221" s="69">
        <v>87.75</v>
      </c>
      <c r="O221" s="67">
        <v>47.574882553000002</v>
      </c>
      <c r="P221" s="68">
        <f t="shared" si="3"/>
        <v>3.8468071482250862E-5</v>
      </c>
      <c r="Q221" s="68">
        <f>O221/'סכום נכסי הקרן'!$C$41</f>
        <v>7.591944918763964E-7</v>
      </c>
    </row>
    <row r="222" spans="1:17">
      <c r="A222" s="61" t="s">
        <v>3821</v>
      </c>
      <c r="B222" s="70" t="s">
        <v>3312</v>
      </c>
      <c r="C222" s="58" t="s">
        <v>3473</v>
      </c>
      <c r="D222" s="135" t="s">
        <v>3885</v>
      </c>
      <c r="E222" s="58" t="s">
        <v>634</v>
      </c>
      <c r="F222" s="77">
        <v>42257</v>
      </c>
      <c r="G222" s="135" t="s">
        <v>3885</v>
      </c>
      <c r="H222" s="67">
        <v>5.5399999999625544</v>
      </c>
      <c r="I222" s="70" t="s">
        <v>641</v>
      </c>
      <c r="J222" s="70" t="s">
        <v>137</v>
      </c>
      <c r="K222" s="71">
        <v>4.4999999999999998E-2</v>
      </c>
      <c r="L222" s="71">
        <v>9.0499999999581707E-2</v>
      </c>
      <c r="M222" s="67">
        <v>28810.829851999999</v>
      </c>
      <c r="N222" s="69">
        <v>87.13</v>
      </c>
      <c r="O222" s="67">
        <v>25.102875961000002</v>
      </c>
      <c r="P222" s="68">
        <f t="shared" si="3"/>
        <v>2.0297669170324244E-5</v>
      </c>
      <c r="Q222" s="68">
        <f>O222/'סכום נכסי הקרן'!$C$41</f>
        <v>4.0058880100474016E-7</v>
      </c>
    </row>
    <row r="223" spans="1:17">
      <c r="A223" s="61" t="s">
        <v>3821</v>
      </c>
      <c r="B223" s="70" t="s">
        <v>3312</v>
      </c>
      <c r="C223" s="58" t="s">
        <v>3474</v>
      </c>
      <c r="D223" s="135" t="s">
        <v>3885</v>
      </c>
      <c r="E223" s="58" t="s">
        <v>634</v>
      </c>
      <c r="F223" s="77">
        <v>42348</v>
      </c>
      <c r="G223" s="135" t="s">
        <v>3885</v>
      </c>
      <c r="H223" s="67">
        <v>5.5399999999642944</v>
      </c>
      <c r="I223" s="70" t="s">
        <v>641</v>
      </c>
      <c r="J223" s="70" t="s">
        <v>137</v>
      </c>
      <c r="K223" s="71">
        <v>4.4999999999999998E-2</v>
      </c>
      <c r="L223" s="71">
        <v>9.0499999999381991E-2</v>
      </c>
      <c r="M223" s="67">
        <v>49891.354127999999</v>
      </c>
      <c r="N223" s="69">
        <v>87.57</v>
      </c>
      <c r="O223" s="67">
        <v>43.689860013999997</v>
      </c>
      <c r="P223" s="68">
        <f t="shared" si="3"/>
        <v>3.5326722166802392E-5</v>
      </c>
      <c r="Q223" s="68">
        <f>O223/'סכום נכסי הקרן'!$C$41</f>
        <v>6.9719775002130866E-7</v>
      </c>
    </row>
    <row r="224" spans="1:17">
      <c r="A224" s="61" t="s">
        <v>3821</v>
      </c>
      <c r="B224" s="70" t="s">
        <v>3312</v>
      </c>
      <c r="C224" s="58" t="s">
        <v>3475</v>
      </c>
      <c r="D224" s="135" t="s">
        <v>3885</v>
      </c>
      <c r="E224" s="58" t="s">
        <v>634</v>
      </c>
      <c r="F224" s="77">
        <v>42439</v>
      </c>
      <c r="G224" s="135" t="s">
        <v>3885</v>
      </c>
      <c r="H224" s="67">
        <v>5.5399999999736735</v>
      </c>
      <c r="I224" s="70" t="s">
        <v>641</v>
      </c>
      <c r="J224" s="70" t="s">
        <v>137</v>
      </c>
      <c r="K224" s="71">
        <v>4.4999999999999998E-2</v>
      </c>
      <c r="L224" s="71">
        <v>9.0499999999456293E-2</v>
      </c>
      <c r="M224" s="67">
        <v>59255.229664999999</v>
      </c>
      <c r="N224" s="69">
        <v>88.46</v>
      </c>
      <c r="O224" s="67">
        <v>52.417177496999997</v>
      </c>
      <c r="P224" s="68">
        <f t="shared" si="3"/>
        <v>4.2383451574601453E-5</v>
      </c>
      <c r="Q224" s="68">
        <f>O224/'סכום נכסי הקרן'!$C$41</f>
        <v>8.3646727642673683E-7</v>
      </c>
    </row>
    <row r="225" spans="1:17">
      <c r="A225" s="61" t="s">
        <v>3821</v>
      </c>
      <c r="B225" s="70" t="s">
        <v>3312</v>
      </c>
      <c r="C225" s="58" t="s">
        <v>3476</v>
      </c>
      <c r="D225" s="135" t="s">
        <v>3885</v>
      </c>
      <c r="E225" s="58" t="s">
        <v>634</v>
      </c>
      <c r="F225" s="77">
        <v>42549</v>
      </c>
      <c r="G225" s="135" t="s">
        <v>3885</v>
      </c>
      <c r="H225" s="67">
        <v>5.5700000000178207</v>
      </c>
      <c r="I225" s="70" t="s">
        <v>641</v>
      </c>
      <c r="J225" s="70" t="s">
        <v>137</v>
      </c>
      <c r="K225" s="71">
        <v>4.4999999999999998E-2</v>
      </c>
      <c r="L225" s="71">
        <v>8.9200000000259183E-2</v>
      </c>
      <c r="M225" s="67">
        <v>41679.436914999998</v>
      </c>
      <c r="N225" s="69">
        <v>88.86</v>
      </c>
      <c r="O225" s="67">
        <v>37.036349562000005</v>
      </c>
      <c r="P225" s="68">
        <f t="shared" si="3"/>
        <v>2.9946830468902672E-5</v>
      </c>
      <c r="Q225" s="68">
        <f>O225/'סכום נכסי הקרן'!$C$41</f>
        <v>5.9102179717112354E-7</v>
      </c>
    </row>
    <row r="226" spans="1:17">
      <c r="A226" s="61" t="s">
        <v>3821</v>
      </c>
      <c r="B226" s="70" t="s">
        <v>3312</v>
      </c>
      <c r="C226" s="58" t="s">
        <v>3477</v>
      </c>
      <c r="D226" s="135" t="s">
        <v>3885</v>
      </c>
      <c r="E226" s="58" t="s">
        <v>634</v>
      </c>
      <c r="F226" s="77">
        <v>42604</v>
      </c>
      <c r="G226" s="135" t="s">
        <v>3885</v>
      </c>
      <c r="H226" s="67">
        <v>5.5399999999439062</v>
      </c>
      <c r="I226" s="70" t="s">
        <v>641</v>
      </c>
      <c r="J226" s="70" t="s">
        <v>137</v>
      </c>
      <c r="K226" s="71">
        <v>4.4999999999999998E-2</v>
      </c>
      <c r="L226" s="71">
        <v>9.0499999999246489E-2</v>
      </c>
      <c r="M226" s="67">
        <v>54503.118412000003</v>
      </c>
      <c r="N226" s="69">
        <v>87.66</v>
      </c>
      <c r="O226" s="67">
        <v>47.777433292000005</v>
      </c>
      <c r="P226" s="68">
        <f t="shared" si="3"/>
        <v>3.8631849843615277E-5</v>
      </c>
      <c r="Q226" s="68">
        <f>O226/'סכום נכסי הקרן'!$C$41</f>
        <v>7.6242677322155759E-7</v>
      </c>
    </row>
    <row r="227" spans="1:17">
      <c r="A227" s="137" t="s">
        <v>3885</v>
      </c>
      <c r="B227" s="135" t="s">
        <v>3885</v>
      </c>
      <c r="C227" s="135" t="s">
        <v>3885</v>
      </c>
      <c r="D227" s="135" t="s">
        <v>3885</v>
      </c>
      <c r="E227" s="135" t="s">
        <v>3885</v>
      </c>
      <c r="F227" s="135" t="s">
        <v>3885</v>
      </c>
      <c r="G227" s="135" t="s">
        <v>3885</v>
      </c>
      <c r="H227" s="135" t="s">
        <v>3885</v>
      </c>
      <c r="I227" s="135" t="s">
        <v>3885</v>
      </c>
      <c r="J227" s="135" t="s">
        <v>3885</v>
      </c>
      <c r="K227" s="135" t="s">
        <v>3885</v>
      </c>
      <c r="L227" s="135" t="s">
        <v>3885</v>
      </c>
      <c r="M227" s="135" t="s">
        <v>3885</v>
      </c>
      <c r="N227" s="135" t="s">
        <v>3885</v>
      </c>
      <c r="O227" s="135" t="s">
        <v>3885</v>
      </c>
      <c r="P227" s="135" t="s">
        <v>3885</v>
      </c>
      <c r="Q227" s="135" t="s">
        <v>3885</v>
      </c>
    </row>
    <row r="228" spans="1:17">
      <c r="A228" s="74" t="s">
        <v>37</v>
      </c>
      <c r="B228" s="134" t="s">
        <v>3885</v>
      </c>
      <c r="C228" s="134" t="s">
        <v>3885</v>
      </c>
      <c r="D228" s="134" t="s">
        <v>3885</v>
      </c>
      <c r="E228" s="134" t="s">
        <v>3885</v>
      </c>
      <c r="F228" s="134" t="s">
        <v>3885</v>
      </c>
      <c r="G228" s="134" t="s">
        <v>3885</v>
      </c>
      <c r="H228" s="134" t="s">
        <v>3885</v>
      </c>
      <c r="I228" s="134" t="s">
        <v>3885</v>
      </c>
      <c r="J228" s="134" t="s">
        <v>3885</v>
      </c>
      <c r="K228" s="134" t="s">
        <v>3885</v>
      </c>
      <c r="L228" s="134" t="s">
        <v>3885</v>
      </c>
      <c r="M228" s="134" t="s">
        <v>3885</v>
      </c>
      <c r="N228" s="134" t="s">
        <v>3885</v>
      </c>
      <c r="O228" s="64">
        <v>1531.7724189810001</v>
      </c>
      <c r="P228" s="65">
        <f t="shared" si="3"/>
        <v>1.2385596715295674E-3</v>
      </c>
      <c r="Q228" s="65">
        <f>O228/'סכום נכסי הקרן'!$C$41</f>
        <v>2.4443847696377075E-5</v>
      </c>
    </row>
    <row r="229" spans="1:17">
      <c r="A229" s="61" t="s">
        <v>3822</v>
      </c>
      <c r="B229" s="70" t="s">
        <v>3304</v>
      </c>
      <c r="C229" s="58">
        <v>9915</v>
      </c>
      <c r="D229" s="135" t="s">
        <v>3885</v>
      </c>
      <c r="E229" s="58" t="s">
        <v>634</v>
      </c>
      <c r="F229" s="77">
        <v>45291</v>
      </c>
      <c r="G229" s="135" t="s">
        <v>3885</v>
      </c>
      <c r="H229" s="67">
        <v>3</v>
      </c>
      <c r="I229" s="70" t="s">
        <v>552</v>
      </c>
      <c r="J229" s="70" t="s">
        <v>137</v>
      </c>
      <c r="K229" s="71">
        <v>6.5000000000000002E-2</v>
      </c>
      <c r="L229" s="71">
        <v>6.5000000000000002E-2</v>
      </c>
      <c r="M229" s="67">
        <v>1422130.9310000003</v>
      </c>
      <c r="N229" s="69">
        <v>107.70966199999999</v>
      </c>
      <c r="O229" s="67">
        <v>1531.7724189810001</v>
      </c>
      <c r="P229" s="68">
        <f t="shared" si="3"/>
        <v>1.2385596715295674E-3</v>
      </c>
      <c r="Q229" s="68">
        <f>O229/'סכום נכסי הקרן'!$C$41</f>
        <v>2.4443847696377075E-5</v>
      </c>
    </row>
    <row r="230" spans="1:17">
      <c r="A230" s="137" t="s">
        <v>3885</v>
      </c>
      <c r="B230" s="135" t="s">
        <v>3885</v>
      </c>
      <c r="C230" s="135" t="s">
        <v>3885</v>
      </c>
      <c r="D230" s="135" t="s">
        <v>3885</v>
      </c>
      <c r="E230" s="135" t="s">
        <v>3885</v>
      </c>
      <c r="F230" s="135" t="s">
        <v>3885</v>
      </c>
      <c r="G230" s="135" t="s">
        <v>3885</v>
      </c>
      <c r="H230" s="135" t="s">
        <v>3885</v>
      </c>
      <c r="I230" s="135" t="s">
        <v>3885</v>
      </c>
      <c r="J230" s="135" t="s">
        <v>3885</v>
      </c>
      <c r="K230" s="135" t="s">
        <v>3885</v>
      </c>
      <c r="L230" s="135" t="s">
        <v>3885</v>
      </c>
      <c r="M230" s="135" t="s">
        <v>3885</v>
      </c>
      <c r="N230" s="135" t="s">
        <v>3885</v>
      </c>
      <c r="O230" s="135" t="s">
        <v>3885</v>
      </c>
      <c r="P230" s="135" t="s">
        <v>3885</v>
      </c>
      <c r="Q230" s="135" t="s">
        <v>3885</v>
      </c>
    </row>
    <row r="231" spans="1:17">
      <c r="A231" s="55" t="s">
        <v>40</v>
      </c>
      <c r="B231" s="134" t="s">
        <v>3885</v>
      </c>
      <c r="C231" s="134" t="s">
        <v>3885</v>
      </c>
      <c r="D231" s="134" t="s">
        <v>3885</v>
      </c>
      <c r="E231" s="134" t="s">
        <v>3885</v>
      </c>
      <c r="F231" s="134" t="s">
        <v>3885</v>
      </c>
      <c r="G231" s="134" t="s">
        <v>3885</v>
      </c>
      <c r="H231" s="64">
        <v>4.4527170568080034</v>
      </c>
      <c r="I231" s="134" t="s">
        <v>3885</v>
      </c>
      <c r="J231" s="134" t="s">
        <v>3885</v>
      </c>
      <c r="K231" s="134" t="s">
        <v>3885</v>
      </c>
      <c r="L231" s="76">
        <v>7.5736944779811605E-2</v>
      </c>
      <c r="M231" s="134" t="s">
        <v>3885</v>
      </c>
      <c r="N231" s="134" t="s">
        <v>3885</v>
      </c>
      <c r="O231" s="64">
        <v>493831.30402300804</v>
      </c>
      <c r="P231" s="65">
        <f t="shared" si="3"/>
        <v>0.39930183500016486</v>
      </c>
      <c r="Q231" s="65">
        <f>O231/'סכום נכסי הקרן'!$C$41</f>
        <v>7.8805030262079807E-3</v>
      </c>
    </row>
    <row r="232" spans="1:17">
      <c r="A232" s="74" t="s">
        <v>38</v>
      </c>
      <c r="B232" s="134" t="s">
        <v>3885</v>
      </c>
      <c r="C232" s="134" t="s">
        <v>3885</v>
      </c>
      <c r="D232" s="134" t="s">
        <v>3885</v>
      </c>
      <c r="E232" s="134" t="s">
        <v>3885</v>
      </c>
      <c r="F232" s="134" t="s">
        <v>3885</v>
      </c>
      <c r="G232" s="134" t="s">
        <v>3885</v>
      </c>
      <c r="H232" s="64">
        <v>4.4527170568080043</v>
      </c>
      <c r="I232" s="134" t="s">
        <v>3885</v>
      </c>
      <c r="J232" s="134" t="s">
        <v>3885</v>
      </c>
      <c r="K232" s="134" t="s">
        <v>3885</v>
      </c>
      <c r="L232" s="76">
        <v>7.5736944779811605E-2</v>
      </c>
      <c r="M232" s="134" t="s">
        <v>3885</v>
      </c>
      <c r="N232" s="134" t="s">
        <v>3885</v>
      </c>
      <c r="O232" s="64">
        <v>493831.30402300804</v>
      </c>
      <c r="P232" s="65">
        <f t="shared" si="3"/>
        <v>0.39930183500016486</v>
      </c>
      <c r="Q232" s="65">
        <f>O232/'סכום נכסי הקרן'!$C$41</f>
        <v>7.8805030262079807E-3</v>
      </c>
    </row>
    <row r="233" spans="1:17">
      <c r="A233" s="61" t="s">
        <v>3823</v>
      </c>
      <c r="B233" s="70" t="s">
        <v>3312</v>
      </c>
      <c r="C233" s="58">
        <v>9645</v>
      </c>
      <c r="D233" s="135" t="s">
        <v>3885</v>
      </c>
      <c r="E233" s="58" t="s">
        <v>3345</v>
      </c>
      <c r="F233" s="77">
        <v>45114</v>
      </c>
      <c r="G233" s="58" t="s">
        <v>3303</v>
      </c>
      <c r="H233" s="67">
        <v>0.60000000000755294</v>
      </c>
      <c r="I233" s="70" t="s">
        <v>3610</v>
      </c>
      <c r="J233" s="70" t="s">
        <v>3294</v>
      </c>
      <c r="K233" s="71">
        <v>7.7199999999999991E-2</v>
      </c>
      <c r="L233" s="71">
        <v>8.1500000000365044E-2</v>
      </c>
      <c r="M233" s="67">
        <v>220429.347595</v>
      </c>
      <c r="N233" s="69">
        <v>101.26</v>
      </c>
      <c r="O233" s="67">
        <v>79.439281473999998</v>
      </c>
      <c r="P233" s="68">
        <f t="shared" si="3"/>
        <v>6.4232969042774427E-5</v>
      </c>
      <c r="Q233" s="68">
        <f>O233/'סכום נכסי הקרן'!$C$41</f>
        <v>1.2676828968835027E-6</v>
      </c>
    </row>
    <row r="234" spans="1:17">
      <c r="A234" s="61" t="s">
        <v>3823</v>
      </c>
      <c r="B234" s="70" t="s">
        <v>3312</v>
      </c>
      <c r="C234" s="58">
        <v>9722</v>
      </c>
      <c r="D234" s="135" t="s">
        <v>3885</v>
      </c>
      <c r="E234" s="58" t="s">
        <v>3345</v>
      </c>
      <c r="F234" s="77">
        <v>45169</v>
      </c>
      <c r="G234" s="58" t="s">
        <v>3303</v>
      </c>
      <c r="H234" s="67">
        <v>0.60000000001189935</v>
      </c>
      <c r="I234" s="70" t="s">
        <v>3610</v>
      </c>
      <c r="J234" s="70" t="s">
        <v>3294</v>
      </c>
      <c r="K234" s="71">
        <v>7.7199999999999991E-2</v>
      </c>
      <c r="L234" s="71">
        <v>8.1300000000705044E-2</v>
      </c>
      <c r="M234" s="67">
        <v>93266.284426000013</v>
      </c>
      <c r="N234" s="69">
        <v>101.27</v>
      </c>
      <c r="O234" s="67">
        <v>33.615026251000003</v>
      </c>
      <c r="P234" s="68">
        <f t="shared" si="3"/>
        <v>2.7180418811557653E-5</v>
      </c>
      <c r="Q234" s="68">
        <f>O234/'סכום נכסי הקרן'!$C$41</f>
        <v>5.3642471414635992E-7</v>
      </c>
    </row>
    <row r="235" spans="1:17">
      <c r="A235" s="61" t="s">
        <v>3823</v>
      </c>
      <c r="B235" s="70" t="s">
        <v>3312</v>
      </c>
      <c r="C235" s="58">
        <v>9788</v>
      </c>
      <c r="D235" s="135" t="s">
        <v>3885</v>
      </c>
      <c r="E235" s="58" t="s">
        <v>3345</v>
      </c>
      <c r="F235" s="77">
        <v>45198</v>
      </c>
      <c r="G235" s="58" t="s">
        <v>3303</v>
      </c>
      <c r="H235" s="67">
        <v>0.61000000001627597</v>
      </c>
      <c r="I235" s="70" t="s">
        <v>3610</v>
      </c>
      <c r="J235" s="70" t="s">
        <v>3294</v>
      </c>
      <c r="K235" s="71">
        <v>7.7499999999999999E-2</v>
      </c>
      <c r="L235" s="71">
        <v>8.0700000000025723E-2</v>
      </c>
      <c r="M235" s="67">
        <v>64784.967522999999</v>
      </c>
      <c r="N235" s="69">
        <v>101.26</v>
      </c>
      <c r="O235" s="67">
        <v>23.347487841999996</v>
      </c>
      <c r="P235" s="68">
        <f t="shared" si="3"/>
        <v>1.8878298443227662E-5</v>
      </c>
      <c r="Q235" s="68">
        <f>O235/'סכום נכסי הקרן'!$C$41</f>
        <v>3.7257651974339555E-7</v>
      </c>
    </row>
    <row r="236" spans="1:17">
      <c r="A236" s="61" t="s">
        <v>3823</v>
      </c>
      <c r="B236" s="70" t="s">
        <v>3312</v>
      </c>
      <c r="C236" s="58">
        <v>9813</v>
      </c>
      <c r="D236" s="135" t="s">
        <v>3885</v>
      </c>
      <c r="E236" s="58" t="s">
        <v>3345</v>
      </c>
      <c r="F236" s="77">
        <v>45229</v>
      </c>
      <c r="G236" s="58" t="s">
        <v>3303</v>
      </c>
      <c r="H236" s="67">
        <v>0.59999999998577713</v>
      </c>
      <c r="I236" s="70" t="s">
        <v>3610</v>
      </c>
      <c r="J236" s="70" t="s">
        <v>3294</v>
      </c>
      <c r="K236" s="71">
        <v>7.7199999999999991E-2</v>
      </c>
      <c r="L236" s="71">
        <v>8.1500000002097867E-2</v>
      </c>
      <c r="M236" s="67">
        <v>39011.381346000002</v>
      </c>
      <c r="N236" s="69">
        <v>101.28</v>
      </c>
      <c r="O236" s="67">
        <v>14.061867727000001</v>
      </c>
      <c r="P236" s="68">
        <f t="shared" si="3"/>
        <v>1.1370137010713062E-5</v>
      </c>
      <c r="Q236" s="68">
        <f>O236/'סכום נכסי הקרן'!$C$41</f>
        <v>2.2439766429144174E-7</v>
      </c>
    </row>
    <row r="237" spans="1:17">
      <c r="A237" s="61" t="s">
        <v>3823</v>
      </c>
      <c r="B237" s="70" t="s">
        <v>3312</v>
      </c>
      <c r="C237" s="58">
        <v>9848</v>
      </c>
      <c r="D237" s="135" t="s">
        <v>3885</v>
      </c>
      <c r="E237" s="58" t="s">
        <v>3345</v>
      </c>
      <c r="F237" s="77">
        <v>45267</v>
      </c>
      <c r="G237" s="58" t="s">
        <v>3303</v>
      </c>
      <c r="H237" s="67">
        <v>0.59999999987168406</v>
      </c>
      <c r="I237" s="70" t="s">
        <v>3610</v>
      </c>
      <c r="J237" s="70" t="s">
        <v>3294</v>
      </c>
      <c r="K237" s="71">
        <v>7.6700000000000004E-2</v>
      </c>
      <c r="L237" s="71">
        <v>8.2799999998331902E-2</v>
      </c>
      <c r="M237" s="67">
        <v>8724.9104970000008</v>
      </c>
      <c r="N237" s="69">
        <v>100.39</v>
      </c>
      <c r="O237" s="67">
        <v>3.1173058839999999</v>
      </c>
      <c r="P237" s="68">
        <f t="shared" si="3"/>
        <v>2.5205894190944551E-6</v>
      </c>
      <c r="Q237" s="68">
        <f>O237/'סכום נכסי הקרן'!$C$41</f>
        <v>4.9745607968451909E-8</v>
      </c>
    </row>
    <row r="238" spans="1:17">
      <c r="A238" s="61" t="s">
        <v>3824</v>
      </c>
      <c r="B238" s="70" t="s">
        <v>3312</v>
      </c>
      <c r="C238" s="58">
        <v>8763</v>
      </c>
      <c r="D238" s="135" t="s">
        <v>3885</v>
      </c>
      <c r="E238" s="58" t="s">
        <v>3345</v>
      </c>
      <c r="F238" s="77">
        <v>44529</v>
      </c>
      <c r="G238" s="58" t="s">
        <v>3303</v>
      </c>
      <c r="H238" s="67">
        <v>0.60000000000078046</v>
      </c>
      <c r="I238" s="70" t="s">
        <v>3610</v>
      </c>
      <c r="J238" s="70" t="s">
        <v>3294</v>
      </c>
      <c r="K238" s="71">
        <v>7.7199999999999991E-2</v>
      </c>
      <c r="L238" s="71">
        <v>7.9900000000043436E-2</v>
      </c>
      <c r="M238" s="67">
        <v>2131093.413869</v>
      </c>
      <c r="N238" s="69">
        <v>101.35</v>
      </c>
      <c r="O238" s="67">
        <v>768.69527023400008</v>
      </c>
      <c r="P238" s="68">
        <f t="shared" si="3"/>
        <v>6.2155118450344976E-4</v>
      </c>
      <c r="Q238" s="68">
        <f>O238/'סכום נכסי הקרן'!$C$41</f>
        <v>1.2266750515735968E-5</v>
      </c>
    </row>
    <row r="239" spans="1:17">
      <c r="A239" s="61" t="s">
        <v>3824</v>
      </c>
      <c r="B239" s="70" t="s">
        <v>3312</v>
      </c>
      <c r="C239" s="58">
        <v>9327</v>
      </c>
      <c r="D239" s="135" t="s">
        <v>3885</v>
      </c>
      <c r="E239" s="58" t="s">
        <v>3345</v>
      </c>
      <c r="F239" s="77">
        <v>44880</v>
      </c>
      <c r="G239" s="58" t="s">
        <v>3303</v>
      </c>
      <c r="H239" s="67">
        <v>0.60000000000930642</v>
      </c>
      <c r="I239" s="70" t="s">
        <v>3610</v>
      </c>
      <c r="J239" s="70" t="s">
        <v>142</v>
      </c>
      <c r="K239" s="71">
        <v>7.1160000000000001E-2</v>
      </c>
      <c r="L239" s="71">
        <v>6.9600000000335033E-2</v>
      </c>
      <c r="M239" s="67">
        <v>58416.785709999996</v>
      </c>
      <c r="N239" s="69">
        <v>101.43</v>
      </c>
      <c r="O239" s="67">
        <v>21.490753992999998</v>
      </c>
      <c r="P239" s="68">
        <f t="shared" si="3"/>
        <v>1.7376981643395799E-5</v>
      </c>
      <c r="Q239" s="68">
        <f>O239/'סכום נכסי הקרן'!$C$41</f>
        <v>3.4294697500472186E-7</v>
      </c>
    </row>
    <row r="240" spans="1:17">
      <c r="A240" s="61" t="s">
        <v>3824</v>
      </c>
      <c r="B240" s="70" t="s">
        <v>3312</v>
      </c>
      <c r="C240" s="58">
        <v>9474</v>
      </c>
      <c r="D240" s="135" t="s">
        <v>3885</v>
      </c>
      <c r="E240" s="58" t="s">
        <v>3345</v>
      </c>
      <c r="F240" s="77">
        <v>44977</v>
      </c>
      <c r="G240" s="58" t="s">
        <v>3303</v>
      </c>
      <c r="H240" s="67">
        <v>0.60000000002403964</v>
      </c>
      <c r="I240" s="70" t="s">
        <v>3610</v>
      </c>
      <c r="J240" s="70" t="s">
        <v>142</v>
      </c>
      <c r="K240" s="71">
        <v>7.1160000000000001E-2</v>
      </c>
      <c r="L240" s="71">
        <v>6.9600000000144241E-2</v>
      </c>
      <c r="M240" s="67">
        <v>22614.566867000001</v>
      </c>
      <c r="N240" s="69">
        <v>101.43</v>
      </c>
      <c r="O240" s="67">
        <v>8.3195965279999999</v>
      </c>
      <c r="P240" s="68">
        <f t="shared" si="3"/>
        <v>6.7270546298470871E-6</v>
      </c>
      <c r="Q240" s="68">
        <f>O240/'סכום נכסי הקרן'!$C$41</f>
        <v>1.3276316240308409E-7</v>
      </c>
    </row>
    <row r="241" spans="1:17">
      <c r="A241" s="61" t="s">
        <v>3824</v>
      </c>
      <c r="B241" s="70" t="s">
        <v>3312</v>
      </c>
      <c r="C241" s="58">
        <v>9571</v>
      </c>
      <c r="D241" s="135" t="s">
        <v>3885</v>
      </c>
      <c r="E241" s="58" t="s">
        <v>3345</v>
      </c>
      <c r="F241" s="77">
        <v>45069</v>
      </c>
      <c r="G241" s="58" t="s">
        <v>3303</v>
      </c>
      <c r="H241" s="67">
        <v>0.59999999995604647</v>
      </c>
      <c r="I241" s="70" t="s">
        <v>3610</v>
      </c>
      <c r="J241" s="70" t="s">
        <v>142</v>
      </c>
      <c r="K241" s="71">
        <v>7.1160000000000001E-2</v>
      </c>
      <c r="L241" s="71">
        <v>6.9599999998710707E-2</v>
      </c>
      <c r="M241" s="67">
        <v>37105.941167999998</v>
      </c>
      <c r="N241" s="69">
        <v>101.43</v>
      </c>
      <c r="O241" s="67">
        <v>13.650779355999999</v>
      </c>
      <c r="P241" s="68">
        <f t="shared" si="3"/>
        <v>1.1037739409446615E-5</v>
      </c>
      <c r="Q241" s="68">
        <f>O241/'סכום נכסי הקרן'!$C$41</f>
        <v>2.1783756345272802E-7</v>
      </c>
    </row>
    <row r="242" spans="1:17">
      <c r="A242" s="61" t="s">
        <v>3824</v>
      </c>
      <c r="B242" s="70" t="s">
        <v>3312</v>
      </c>
      <c r="C242" s="58">
        <v>9849</v>
      </c>
      <c r="D242" s="135" t="s">
        <v>3885</v>
      </c>
      <c r="E242" s="58" t="s">
        <v>3345</v>
      </c>
      <c r="F242" s="77">
        <v>45267</v>
      </c>
      <c r="G242" s="58" t="s">
        <v>3303</v>
      </c>
      <c r="H242" s="67">
        <v>0.5999999999669412</v>
      </c>
      <c r="I242" s="70" t="s">
        <v>3610</v>
      </c>
      <c r="J242" s="70" t="s">
        <v>142</v>
      </c>
      <c r="K242" s="71">
        <v>7.0110000000000006E-2</v>
      </c>
      <c r="L242" s="71">
        <v>7.0300000000396712E-2</v>
      </c>
      <c r="M242" s="67">
        <v>33144.631233</v>
      </c>
      <c r="N242" s="69">
        <v>100.65</v>
      </c>
      <c r="O242" s="67">
        <v>12.099697283999999</v>
      </c>
      <c r="P242" s="68">
        <f t="shared" si="3"/>
        <v>9.7835663496589726E-6</v>
      </c>
      <c r="Q242" s="68">
        <f>O242/'סכום נכסי הקרן'!$C$41</f>
        <v>1.9308557453927621E-7</v>
      </c>
    </row>
    <row r="243" spans="1:17">
      <c r="A243" s="61" t="s">
        <v>3825</v>
      </c>
      <c r="B243" s="70" t="s">
        <v>3312</v>
      </c>
      <c r="C243" s="58">
        <v>9382</v>
      </c>
      <c r="D243" s="135" t="s">
        <v>3885</v>
      </c>
      <c r="E243" s="58" t="s">
        <v>3345</v>
      </c>
      <c r="F243" s="77">
        <v>44341</v>
      </c>
      <c r="G243" s="58" t="s">
        <v>3303</v>
      </c>
      <c r="H243" s="67">
        <v>0.22999999999996223</v>
      </c>
      <c r="I243" s="70" t="s">
        <v>3610</v>
      </c>
      <c r="J243" s="70" t="s">
        <v>136</v>
      </c>
      <c r="K243" s="71">
        <v>7.9724000000000003E-2</v>
      </c>
      <c r="L243" s="71">
        <v>8.8599999999994197E-2</v>
      </c>
      <c r="M243" s="67">
        <v>219026.505581</v>
      </c>
      <c r="N243" s="69">
        <v>100.14</v>
      </c>
      <c r="O243" s="67">
        <v>795.52128186100015</v>
      </c>
      <c r="P243" s="68">
        <f t="shared" si="3"/>
        <v>6.4324214573076354E-4</v>
      </c>
      <c r="Q243" s="68">
        <f>O243/'סכום נכסי הקרן'!$C$41</f>
        <v>1.2694836917074785E-5</v>
      </c>
    </row>
    <row r="244" spans="1:17">
      <c r="A244" s="61" t="s">
        <v>3825</v>
      </c>
      <c r="B244" s="70" t="s">
        <v>3312</v>
      </c>
      <c r="C244" s="58">
        <v>9410</v>
      </c>
      <c r="D244" s="135" t="s">
        <v>3885</v>
      </c>
      <c r="E244" s="58" t="s">
        <v>3345</v>
      </c>
      <c r="F244" s="77">
        <v>44946</v>
      </c>
      <c r="G244" s="58" t="s">
        <v>3303</v>
      </c>
      <c r="H244" s="67">
        <v>0.23000000001802814</v>
      </c>
      <c r="I244" s="70" t="s">
        <v>3610</v>
      </c>
      <c r="J244" s="70" t="s">
        <v>136</v>
      </c>
      <c r="K244" s="71">
        <v>7.9724000000000003E-2</v>
      </c>
      <c r="L244" s="71">
        <v>8.859999998774086E-2</v>
      </c>
      <c r="M244" s="67">
        <v>610.87673800000005</v>
      </c>
      <c r="N244" s="69">
        <v>100.14</v>
      </c>
      <c r="O244" s="67">
        <v>2.2187519519999999</v>
      </c>
      <c r="P244" s="68">
        <f t="shared" si="3"/>
        <v>1.7940371917016431E-6</v>
      </c>
      <c r="Q244" s="68">
        <f>O244/'סכום נכסי הקרן'!$C$41</f>
        <v>3.5406587896919202E-8</v>
      </c>
    </row>
    <row r="245" spans="1:17">
      <c r="A245" s="61" t="s">
        <v>3825</v>
      </c>
      <c r="B245" s="70" t="s">
        <v>3312</v>
      </c>
      <c r="C245" s="58">
        <v>9460</v>
      </c>
      <c r="D245" s="135" t="s">
        <v>3885</v>
      </c>
      <c r="E245" s="58" t="s">
        <v>3345</v>
      </c>
      <c r="F245" s="77">
        <v>44978</v>
      </c>
      <c r="G245" s="58" t="s">
        <v>3303</v>
      </c>
      <c r="H245" s="67">
        <v>0.22999999998349865</v>
      </c>
      <c r="I245" s="70" t="s">
        <v>3610</v>
      </c>
      <c r="J245" s="70" t="s">
        <v>136</v>
      </c>
      <c r="K245" s="71">
        <v>7.9724000000000003E-2</v>
      </c>
      <c r="L245" s="71">
        <v>8.8600000002970247E-2</v>
      </c>
      <c r="M245" s="67">
        <v>834.24838299999999</v>
      </c>
      <c r="N245" s="69">
        <v>100.14</v>
      </c>
      <c r="O245" s="67">
        <v>3.0300550349999997</v>
      </c>
      <c r="P245" s="68">
        <f t="shared" si="3"/>
        <v>2.4500401772233907E-6</v>
      </c>
      <c r="Q245" s="68">
        <f>O245/'סכום נכסי הקרן'!$C$41</f>
        <v>4.8353268977419292E-8</v>
      </c>
    </row>
    <row r="246" spans="1:17">
      <c r="A246" s="61" t="s">
        <v>3825</v>
      </c>
      <c r="B246" s="70" t="s">
        <v>3312</v>
      </c>
      <c r="C246" s="58">
        <v>9511</v>
      </c>
      <c r="D246" s="135" t="s">
        <v>3885</v>
      </c>
      <c r="E246" s="58" t="s">
        <v>3345</v>
      </c>
      <c r="F246" s="77">
        <v>45005</v>
      </c>
      <c r="G246" s="58" t="s">
        <v>3303</v>
      </c>
      <c r="H246" s="67">
        <v>0.23000000021609346</v>
      </c>
      <c r="I246" s="70" t="s">
        <v>3610</v>
      </c>
      <c r="J246" s="70" t="s">
        <v>136</v>
      </c>
      <c r="K246" s="71">
        <v>7.9660000000000009E-2</v>
      </c>
      <c r="L246" s="71">
        <v>8.8600000018304398E-2</v>
      </c>
      <c r="M246" s="67">
        <v>433.19374499999998</v>
      </c>
      <c r="N246" s="69">
        <v>100.14</v>
      </c>
      <c r="O246" s="67">
        <v>1.5733933420000001</v>
      </c>
      <c r="P246" s="68">
        <f t="shared" si="3"/>
        <v>1.2722134937974099E-6</v>
      </c>
      <c r="Q246" s="68">
        <f>O246/'סכום נכסי הקרן'!$C$41</f>
        <v>2.5108029588316264E-8</v>
      </c>
    </row>
    <row r="247" spans="1:17">
      <c r="A247" s="61" t="s">
        <v>3825</v>
      </c>
      <c r="B247" s="70" t="s">
        <v>3312</v>
      </c>
      <c r="C247" s="58">
        <v>9540</v>
      </c>
      <c r="D247" s="135" t="s">
        <v>3885</v>
      </c>
      <c r="E247" s="58" t="s">
        <v>3345</v>
      </c>
      <c r="F247" s="77">
        <v>45036</v>
      </c>
      <c r="G247" s="58" t="s">
        <v>3303</v>
      </c>
      <c r="H247" s="67">
        <v>0.23000000007653529</v>
      </c>
      <c r="I247" s="70" t="s">
        <v>3610</v>
      </c>
      <c r="J247" s="70" t="s">
        <v>136</v>
      </c>
      <c r="K247" s="71">
        <v>7.9724000000000003E-2</v>
      </c>
      <c r="L247" s="71">
        <v>8.8600000003618021E-2</v>
      </c>
      <c r="M247" s="67">
        <v>1582.835945</v>
      </c>
      <c r="N247" s="69">
        <v>100.14</v>
      </c>
      <c r="O247" s="67">
        <v>5.748983172</v>
      </c>
      <c r="P247" s="68">
        <f t="shared" si="3"/>
        <v>4.6485095441776926E-6</v>
      </c>
      <c r="Q247" s="68">
        <f>O247/'סכום נכסי הקרן'!$C$41</f>
        <v>9.1741610779809875E-8</v>
      </c>
    </row>
    <row r="248" spans="1:17">
      <c r="A248" s="61" t="s">
        <v>3825</v>
      </c>
      <c r="B248" s="70" t="s">
        <v>3312</v>
      </c>
      <c r="C248" s="58">
        <v>9562</v>
      </c>
      <c r="D248" s="135" t="s">
        <v>3885</v>
      </c>
      <c r="E248" s="58" t="s">
        <v>3345</v>
      </c>
      <c r="F248" s="77">
        <v>45068</v>
      </c>
      <c r="G248" s="58" t="s">
        <v>3303</v>
      </c>
      <c r="H248" s="67">
        <v>0.23000000016093411</v>
      </c>
      <c r="I248" s="70" t="s">
        <v>3610</v>
      </c>
      <c r="J248" s="70" t="s">
        <v>136</v>
      </c>
      <c r="K248" s="71">
        <v>7.9724000000000003E-2</v>
      </c>
      <c r="L248" s="71">
        <v>8.8600000009656038E-2</v>
      </c>
      <c r="M248" s="67">
        <v>855.39520200000004</v>
      </c>
      <c r="N248" s="69">
        <v>100.14</v>
      </c>
      <c r="O248" s="67">
        <v>3.1068617500000002</v>
      </c>
      <c r="P248" s="68">
        <f t="shared" si="3"/>
        <v>2.5121445071635721E-6</v>
      </c>
      <c r="Q248" s="68">
        <f>O248/'סכום נכסי הקרן'!$C$41</f>
        <v>4.957894168196375E-8</v>
      </c>
    </row>
    <row r="249" spans="1:17">
      <c r="A249" s="61" t="s">
        <v>3825</v>
      </c>
      <c r="B249" s="70" t="s">
        <v>3312</v>
      </c>
      <c r="C249" s="58">
        <v>9603</v>
      </c>
      <c r="D249" s="135" t="s">
        <v>3885</v>
      </c>
      <c r="E249" s="58" t="s">
        <v>3345</v>
      </c>
      <c r="F249" s="77">
        <v>45097</v>
      </c>
      <c r="G249" s="58" t="s">
        <v>3303</v>
      </c>
      <c r="H249" s="67">
        <v>0.22999999982688973</v>
      </c>
      <c r="I249" s="70" t="s">
        <v>3610</v>
      </c>
      <c r="J249" s="70" t="s">
        <v>136</v>
      </c>
      <c r="K249" s="71">
        <v>7.9724000000000003E-2</v>
      </c>
      <c r="L249" s="71">
        <v>8.8599999989943112E-2</v>
      </c>
      <c r="M249" s="67">
        <v>667.99208299999998</v>
      </c>
      <c r="N249" s="69">
        <v>100.14</v>
      </c>
      <c r="O249" s="67">
        <v>2.4261991539999999</v>
      </c>
      <c r="P249" s="68">
        <f t="shared" si="3"/>
        <v>1.9617747323343254E-6</v>
      </c>
      <c r="Q249" s="68">
        <f>O249/'סכום נכסי הקרן'!$C$41</f>
        <v>3.871700643422443E-8</v>
      </c>
    </row>
    <row r="250" spans="1:17">
      <c r="A250" s="61" t="s">
        <v>3825</v>
      </c>
      <c r="B250" s="70" t="s">
        <v>3312</v>
      </c>
      <c r="C250" s="58">
        <v>9659</v>
      </c>
      <c r="D250" s="135" t="s">
        <v>3885</v>
      </c>
      <c r="E250" s="58" t="s">
        <v>3345</v>
      </c>
      <c r="F250" s="77">
        <v>45159</v>
      </c>
      <c r="G250" s="58" t="s">
        <v>3303</v>
      </c>
      <c r="H250" s="67">
        <v>0.23000000003862855</v>
      </c>
      <c r="I250" s="70" t="s">
        <v>3610</v>
      </c>
      <c r="J250" s="70" t="s">
        <v>136</v>
      </c>
      <c r="K250" s="71">
        <v>7.9724000000000003E-2</v>
      </c>
      <c r="L250" s="71">
        <v>8.8599999999764895E-2</v>
      </c>
      <c r="M250" s="67">
        <v>1639.3221390000001</v>
      </c>
      <c r="N250" s="69">
        <v>100.14</v>
      </c>
      <c r="O250" s="67">
        <v>5.9541452989999994</v>
      </c>
      <c r="P250" s="68">
        <f t="shared" si="3"/>
        <v>4.8143994201662345E-6</v>
      </c>
      <c r="Q250" s="68">
        <f>O250/'סכום נכסי הקרן'!$C$41</f>
        <v>9.5015564353663164E-8</v>
      </c>
    </row>
    <row r="251" spans="1:17">
      <c r="A251" s="61" t="s">
        <v>3825</v>
      </c>
      <c r="B251" s="70" t="s">
        <v>3312</v>
      </c>
      <c r="C251" s="58">
        <v>9749</v>
      </c>
      <c r="D251" s="135" t="s">
        <v>3885</v>
      </c>
      <c r="E251" s="58" t="s">
        <v>3345</v>
      </c>
      <c r="F251" s="77">
        <v>45189</v>
      </c>
      <c r="G251" s="58" t="s">
        <v>3303</v>
      </c>
      <c r="H251" s="67">
        <v>0.2299999998901511</v>
      </c>
      <c r="I251" s="70" t="s">
        <v>3610</v>
      </c>
      <c r="J251" s="70" t="s">
        <v>136</v>
      </c>
      <c r="K251" s="71">
        <v>7.9724000000000003E-2</v>
      </c>
      <c r="L251" s="71">
        <v>8.8599999996471515E-2</v>
      </c>
      <c r="M251" s="67">
        <v>827.10967200000005</v>
      </c>
      <c r="N251" s="69">
        <v>100.14</v>
      </c>
      <c r="O251" s="67">
        <v>3.0041266709999999</v>
      </c>
      <c r="P251" s="68">
        <f t="shared" si="3"/>
        <v>2.4290750354038881E-6</v>
      </c>
      <c r="Q251" s="68">
        <f>O251/'סכום נכסי הקרן'!$C$41</f>
        <v>4.7939507133441289E-8</v>
      </c>
    </row>
    <row r="252" spans="1:17">
      <c r="A252" s="61" t="s">
        <v>3825</v>
      </c>
      <c r="B252" s="70" t="s">
        <v>3312</v>
      </c>
      <c r="C252" s="58">
        <v>9805</v>
      </c>
      <c r="D252" s="135" t="s">
        <v>3885</v>
      </c>
      <c r="E252" s="58" t="s">
        <v>3345</v>
      </c>
      <c r="F252" s="77">
        <v>45219</v>
      </c>
      <c r="G252" s="58" t="s">
        <v>3303</v>
      </c>
      <c r="H252" s="67">
        <v>0.22999999990838635</v>
      </c>
      <c r="I252" s="70" t="s">
        <v>3610</v>
      </c>
      <c r="J252" s="70" t="s">
        <v>136</v>
      </c>
      <c r="K252" s="71">
        <v>7.9724000000000003E-2</v>
      </c>
      <c r="L252" s="71">
        <v>8.8599999990315134E-2</v>
      </c>
      <c r="M252" s="67">
        <v>841.477847</v>
      </c>
      <c r="N252" s="69">
        <v>100.14</v>
      </c>
      <c r="O252" s="67">
        <v>3.0563130360000001</v>
      </c>
      <c r="P252" s="68">
        <f t="shared" si="3"/>
        <v>2.4712718567409124E-6</v>
      </c>
      <c r="Q252" s="68">
        <f>O252/'סכום נכסי הקרן'!$C$41</f>
        <v>4.8772291130646406E-8</v>
      </c>
    </row>
    <row r="253" spans="1:17">
      <c r="A253" s="61" t="s">
        <v>3825</v>
      </c>
      <c r="B253" s="70" t="s">
        <v>3312</v>
      </c>
      <c r="C253" s="58">
        <v>9824</v>
      </c>
      <c r="D253" s="135" t="s">
        <v>3885</v>
      </c>
      <c r="E253" s="58" t="s">
        <v>3345</v>
      </c>
      <c r="F253" s="77">
        <v>45250</v>
      </c>
      <c r="G253" s="58" t="s">
        <v>3303</v>
      </c>
      <c r="H253" s="67">
        <v>0.23000000020673617</v>
      </c>
      <c r="I253" s="70" t="s">
        <v>3610</v>
      </c>
      <c r="J253" s="70" t="s">
        <v>136</v>
      </c>
      <c r="K253" s="71">
        <v>7.9724000000000003E-2</v>
      </c>
      <c r="L253" s="71">
        <v>8.8600000006773899E-2</v>
      </c>
      <c r="M253" s="67">
        <v>625.930746</v>
      </c>
      <c r="N253" s="69">
        <v>100.14</v>
      </c>
      <c r="O253" s="67">
        <v>2.2734292110000003</v>
      </c>
      <c r="P253" s="68">
        <f t="shared" si="3"/>
        <v>1.8382480986927929E-6</v>
      </c>
      <c r="Q253" s="68">
        <f>O253/'סכום נכסי הקרן'!$C$41</f>
        <v>3.6279121293453717E-8</v>
      </c>
    </row>
    <row r="254" spans="1:17">
      <c r="A254" s="61" t="s">
        <v>3826</v>
      </c>
      <c r="B254" s="70" t="s">
        <v>3304</v>
      </c>
      <c r="C254" s="58">
        <v>6211</v>
      </c>
      <c r="D254" s="135" t="s">
        <v>3885</v>
      </c>
      <c r="E254" s="58" t="s">
        <v>441</v>
      </c>
      <c r="F254" s="77">
        <v>43186</v>
      </c>
      <c r="G254" s="58" t="s">
        <v>300</v>
      </c>
      <c r="H254" s="67">
        <v>3.3300000000008323</v>
      </c>
      <c r="I254" s="70" t="s">
        <v>641</v>
      </c>
      <c r="J254" s="70" t="s">
        <v>136</v>
      </c>
      <c r="K254" s="71">
        <v>4.8000000000000001E-2</v>
      </c>
      <c r="L254" s="71">
        <v>6.0100000000010784E-2</v>
      </c>
      <c r="M254" s="67">
        <v>552584.76268499997</v>
      </c>
      <c r="N254" s="69">
        <v>97.74</v>
      </c>
      <c r="O254" s="67">
        <v>1958.929530289</v>
      </c>
      <c r="P254" s="68">
        <f t="shared" si="3"/>
        <v>1.5839501256971048E-3</v>
      </c>
      <c r="Q254" s="68">
        <f>O254/'סכום נכסי הקרן'!$C$41</f>
        <v>3.1260371640699804E-5</v>
      </c>
    </row>
    <row r="255" spans="1:17">
      <c r="A255" s="61" t="s">
        <v>3826</v>
      </c>
      <c r="B255" s="70" t="s">
        <v>3304</v>
      </c>
      <c r="C255" s="58">
        <v>6831</v>
      </c>
      <c r="D255" s="135" t="s">
        <v>3885</v>
      </c>
      <c r="E255" s="58" t="s">
        <v>441</v>
      </c>
      <c r="F255" s="77">
        <v>43552</v>
      </c>
      <c r="G255" s="58" t="s">
        <v>300</v>
      </c>
      <c r="H255" s="67">
        <v>3.3299999999998429</v>
      </c>
      <c r="I255" s="70" t="s">
        <v>641</v>
      </c>
      <c r="J255" s="70" t="s">
        <v>136</v>
      </c>
      <c r="K255" s="71">
        <v>4.5999999999999999E-2</v>
      </c>
      <c r="L255" s="71">
        <v>6.4399999999987453E-2</v>
      </c>
      <c r="M255" s="67">
        <v>275589.058326</v>
      </c>
      <c r="N255" s="69">
        <v>95.72</v>
      </c>
      <c r="O255" s="67">
        <v>956.78024055499998</v>
      </c>
      <c r="P255" s="68">
        <f t="shared" si="3"/>
        <v>7.7363282285505114E-4</v>
      </c>
      <c r="Q255" s="68">
        <f>O255/'סכום נכסי הקרן'!$C$41</f>
        <v>1.5268188791770855E-5</v>
      </c>
    </row>
    <row r="256" spans="1:17">
      <c r="A256" s="61" t="s">
        <v>3826</v>
      </c>
      <c r="B256" s="70" t="s">
        <v>3304</v>
      </c>
      <c r="C256" s="58">
        <v>7598</v>
      </c>
      <c r="D256" s="135" t="s">
        <v>3885</v>
      </c>
      <c r="E256" s="58" t="s">
        <v>441</v>
      </c>
      <c r="F256" s="77">
        <v>43942</v>
      </c>
      <c r="G256" s="58" t="s">
        <v>300</v>
      </c>
      <c r="H256" s="67">
        <v>3.2600000000011371</v>
      </c>
      <c r="I256" s="70" t="s">
        <v>641</v>
      </c>
      <c r="J256" s="70" t="s">
        <v>136</v>
      </c>
      <c r="K256" s="71">
        <v>5.4400000000000004E-2</v>
      </c>
      <c r="L256" s="71">
        <v>7.6000000000031015E-2</v>
      </c>
      <c r="M256" s="67">
        <v>280045.76359799999</v>
      </c>
      <c r="N256" s="69">
        <v>95.24</v>
      </c>
      <c r="O256" s="67">
        <v>967.377466465</v>
      </c>
      <c r="P256" s="68">
        <f t="shared" si="3"/>
        <v>7.8220152175546983E-4</v>
      </c>
      <c r="Q256" s="68">
        <f>O256/'סכום נכסי הקרן'!$C$41</f>
        <v>1.5437298101312062E-5</v>
      </c>
    </row>
    <row r="257" spans="1:17">
      <c r="A257" s="61" t="s">
        <v>3827</v>
      </c>
      <c r="B257" s="70" t="s">
        <v>3312</v>
      </c>
      <c r="C257" s="58">
        <v>9459</v>
      </c>
      <c r="D257" s="135" t="s">
        <v>3885</v>
      </c>
      <c r="E257" s="58" t="s">
        <v>285</v>
      </c>
      <c r="F257" s="77">
        <v>44195</v>
      </c>
      <c r="G257" s="58" t="s">
        <v>3303</v>
      </c>
      <c r="H257" s="67">
        <v>2.6100000000000003</v>
      </c>
      <c r="I257" s="70" t="s">
        <v>3610</v>
      </c>
      <c r="J257" s="70" t="s">
        <v>139</v>
      </c>
      <c r="K257" s="71">
        <v>7.3550000000000004E-2</v>
      </c>
      <c r="L257" s="71">
        <v>7.4099999999999999E-2</v>
      </c>
      <c r="M257" s="67">
        <v>5017798.2</v>
      </c>
      <c r="N257" s="69">
        <v>100.53</v>
      </c>
      <c r="O257" s="67">
        <v>23309.633899999997</v>
      </c>
      <c r="P257" s="68">
        <f t="shared" si="3"/>
        <v>1.8847690524330146E-2</v>
      </c>
      <c r="Q257" s="68">
        <f>O257/'סכום נכסי הקרן'!$C$41</f>
        <v>3.7197245090034184E-4</v>
      </c>
    </row>
    <row r="258" spans="1:17">
      <c r="A258" s="61" t="s">
        <v>3827</v>
      </c>
      <c r="B258" s="70" t="s">
        <v>3312</v>
      </c>
      <c r="C258" s="58">
        <v>9448</v>
      </c>
      <c r="D258" s="135" t="s">
        <v>3885</v>
      </c>
      <c r="E258" s="58" t="s">
        <v>285</v>
      </c>
      <c r="F258" s="77">
        <v>43788</v>
      </c>
      <c r="G258" s="58" t="s">
        <v>3303</v>
      </c>
      <c r="H258" s="67">
        <v>2.67</v>
      </c>
      <c r="I258" s="70" t="s">
        <v>3610</v>
      </c>
      <c r="J258" s="70" t="s">
        <v>138</v>
      </c>
      <c r="K258" s="71">
        <v>6.0560000000000003E-2</v>
      </c>
      <c r="L258" s="71">
        <v>6.0699999999999997E-2</v>
      </c>
      <c r="M258" s="67">
        <v>18955281.73</v>
      </c>
      <c r="N258" s="69">
        <v>100.52</v>
      </c>
      <c r="O258" s="67">
        <v>76436.418879999997</v>
      </c>
      <c r="P258" s="68">
        <f t="shared" si="3"/>
        <v>6.180491611403241E-2</v>
      </c>
      <c r="Q258" s="68">
        <f>O258/'סכום נכסי הקרן'!$C$41</f>
        <v>1.2197635617451187E-3</v>
      </c>
    </row>
    <row r="259" spans="1:17">
      <c r="A259" s="61" t="s">
        <v>3827</v>
      </c>
      <c r="B259" s="70" t="s">
        <v>3312</v>
      </c>
      <c r="C259" s="58">
        <v>9617</v>
      </c>
      <c r="D259" s="135" t="s">
        <v>3885</v>
      </c>
      <c r="E259" s="58" t="s">
        <v>285</v>
      </c>
      <c r="F259" s="77">
        <v>45099</v>
      </c>
      <c r="G259" s="58" t="s">
        <v>3303</v>
      </c>
      <c r="H259" s="67">
        <v>2.67</v>
      </c>
      <c r="I259" s="70" t="s">
        <v>3610</v>
      </c>
      <c r="J259" s="70" t="s">
        <v>138</v>
      </c>
      <c r="K259" s="71">
        <v>6.0560000000000003E-2</v>
      </c>
      <c r="L259" s="71">
        <v>5.96E-2</v>
      </c>
      <c r="M259" s="67">
        <v>326437.28000000003</v>
      </c>
      <c r="N259" s="69">
        <v>100.8</v>
      </c>
      <c r="O259" s="67">
        <v>1320.01205</v>
      </c>
      <c r="P259" s="68">
        <f t="shared" si="3"/>
        <v>1.0673345927919792E-3</v>
      </c>
      <c r="Q259" s="68">
        <f>O259/'סכום נכסי הקרן'!$C$41</f>
        <v>2.1064600137563062E-5</v>
      </c>
    </row>
    <row r="260" spans="1:17">
      <c r="A260" s="61" t="s">
        <v>3827</v>
      </c>
      <c r="B260" s="70" t="s">
        <v>3312</v>
      </c>
      <c r="C260" s="58">
        <v>9802</v>
      </c>
      <c r="D260" s="135" t="s">
        <v>3885</v>
      </c>
      <c r="E260" s="58" t="s">
        <v>285</v>
      </c>
      <c r="F260" s="77">
        <v>45210</v>
      </c>
      <c r="G260" s="58" t="s">
        <v>3303</v>
      </c>
      <c r="H260" s="67">
        <v>2.6700000000000004</v>
      </c>
      <c r="I260" s="70" t="s">
        <v>3610</v>
      </c>
      <c r="J260" s="70" t="s">
        <v>138</v>
      </c>
      <c r="K260" s="71">
        <v>6.0560000000000003E-2</v>
      </c>
      <c r="L260" s="71">
        <v>5.96E-2</v>
      </c>
      <c r="M260" s="67">
        <v>297358.96000000002</v>
      </c>
      <c r="N260" s="69">
        <v>100.8</v>
      </c>
      <c r="O260" s="67">
        <v>1202.42823</v>
      </c>
      <c r="P260" s="68">
        <f t="shared" si="3"/>
        <v>9.7225873447793934E-4</v>
      </c>
      <c r="Q260" s="68">
        <f>O260/'סכום נכסי הקרן'!$C$41</f>
        <v>1.9188211091760645E-5</v>
      </c>
    </row>
    <row r="261" spans="1:17">
      <c r="A261" s="61" t="s">
        <v>3827</v>
      </c>
      <c r="B261" s="70" t="s">
        <v>3312</v>
      </c>
      <c r="C261" s="58">
        <v>9887</v>
      </c>
      <c r="D261" s="135" t="s">
        <v>3885</v>
      </c>
      <c r="E261" s="58" t="s">
        <v>285</v>
      </c>
      <c r="F261" s="77">
        <v>45282</v>
      </c>
      <c r="G261" s="58" t="s">
        <v>3303</v>
      </c>
      <c r="H261" s="67">
        <v>2.67</v>
      </c>
      <c r="I261" s="70" t="s">
        <v>3610</v>
      </c>
      <c r="J261" s="70" t="s">
        <v>138</v>
      </c>
      <c r="K261" s="71">
        <v>6.0479999999999999E-2</v>
      </c>
      <c r="L261" s="71">
        <v>5.96E-2</v>
      </c>
      <c r="M261" s="67">
        <v>231049.89</v>
      </c>
      <c r="N261" s="69">
        <v>100.9</v>
      </c>
      <c r="O261" s="67">
        <v>935.22166000000004</v>
      </c>
      <c r="P261" s="68">
        <f t="shared" si="3"/>
        <v>7.5620099804872153E-4</v>
      </c>
      <c r="Q261" s="68">
        <f>O261/'סכום נכסי הקרן'!$C$41</f>
        <v>1.4924159448308033E-5</v>
      </c>
    </row>
    <row r="262" spans="1:17">
      <c r="A262" s="61" t="s">
        <v>3828</v>
      </c>
      <c r="B262" s="70" t="s">
        <v>3312</v>
      </c>
      <c r="C262" s="58">
        <v>9047</v>
      </c>
      <c r="D262" s="135" t="s">
        <v>3885</v>
      </c>
      <c r="E262" s="58" t="s">
        <v>285</v>
      </c>
      <c r="F262" s="77">
        <v>44677</v>
      </c>
      <c r="G262" s="58" t="s">
        <v>3303</v>
      </c>
      <c r="H262" s="67">
        <v>2.6300000000008645</v>
      </c>
      <c r="I262" s="70" t="s">
        <v>3610</v>
      </c>
      <c r="J262" s="70" t="s">
        <v>3294</v>
      </c>
      <c r="K262" s="71">
        <v>0.1148</v>
      </c>
      <c r="L262" s="71">
        <v>0.12210000000006054</v>
      </c>
      <c r="M262" s="67">
        <v>649808.38120099995</v>
      </c>
      <c r="N262" s="69">
        <v>100</v>
      </c>
      <c r="O262" s="67">
        <v>231.26679516000004</v>
      </c>
      <c r="P262" s="68">
        <f t="shared" si="3"/>
        <v>1.8699757372548587E-4</v>
      </c>
      <c r="Q262" s="68">
        <f>O262/'סכום נכסי הקרן'!$C$41</f>
        <v>3.6905288592942053E-6</v>
      </c>
    </row>
    <row r="263" spans="1:17">
      <c r="A263" s="61" t="s">
        <v>3828</v>
      </c>
      <c r="B263" s="70" t="s">
        <v>3312</v>
      </c>
      <c r="C263" s="58">
        <v>9048</v>
      </c>
      <c r="D263" s="135" t="s">
        <v>3885</v>
      </c>
      <c r="E263" s="58" t="s">
        <v>285</v>
      </c>
      <c r="F263" s="77">
        <v>44677</v>
      </c>
      <c r="G263" s="58" t="s">
        <v>3303</v>
      </c>
      <c r="H263" s="67">
        <v>2.7799999999990304</v>
      </c>
      <c r="I263" s="70" t="s">
        <v>3610</v>
      </c>
      <c r="J263" s="70" t="s">
        <v>3294</v>
      </c>
      <c r="K263" s="71">
        <v>7.5600000000000001E-2</v>
      </c>
      <c r="L263" s="71">
        <v>7.9299999999968757E-2</v>
      </c>
      <c r="M263" s="67">
        <v>2086100.74578</v>
      </c>
      <c r="N263" s="69">
        <v>100</v>
      </c>
      <c r="O263" s="67">
        <v>742.44325542399997</v>
      </c>
      <c r="P263" s="68">
        <f t="shared" si="3"/>
        <v>6.0032434529603456E-4</v>
      </c>
      <c r="Q263" s="68">
        <f>O263/'סכום נכסי הקרן'!$C$41</f>
        <v>1.1847823889438855E-5</v>
      </c>
    </row>
    <row r="264" spans="1:17">
      <c r="A264" s="61" t="s">
        <v>3828</v>
      </c>
      <c r="B264" s="70" t="s">
        <v>3312</v>
      </c>
      <c r="C264" s="58">
        <v>9074</v>
      </c>
      <c r="D264" s="135" t="s">
        <v>3885</v>
      </c>
      <c r="E264" s="58" t="s">
        <v>285</v>
      </c>
      <c r="F264" s="77">
        <v>44684</v>
      </c>
      <c r="G264" s="58" t="s">
        <v>3303</v>
      </c>
      <c r="H264" s="67">
        <v>2.7200000000261082</v>
      </c>
      <c r="I264" s="70" t="s">
        <v>3610</v>
      </c>
      <c r="J264" s="70" t="s">
        <v>3294</v>
      </c>
      <c r="K264" s="71">
        <v>7.9399999999999998E-2</v>
      </c>
      <c r="L264" s="71">
        <v>8.1500000000848533E-2</v>
      </c>
      <c r="M264" s="67">
        <v>105529.44055499999</v>
      </c>
      <c r="N264" s="69">
        <v>101.98</v>
      </c>
      <c r="O264" s="67">
        <v>38.301576025000003</v>
      </c>
      <c r="P264" s="68">
        <f t="shared" ref="P264:P327" si="4">IFERROR(O264/$O$8,0)</f>
        <v>3.096986656291086E-5</v>
      </c>
      <c r="Q264" s="68">
        <f>O264/'סכום נכסי הקרן'!$C$41</f>
        <v>6.1121213522641492E-7</v>
      </c>
    </row>
    <row r="265" spans="1:17">
      <c r="A265" s="61" t="s">
        <v>3828</v>
      </c>
      <c r="B265" s="70" t="s">
        <v>3312</v>
      </c>
      <c r="C265" s="58">
        <v>9220</v>
      </c>
      <c r="D265" s="135" t="s">
        <v>3885</v>
      </c>
      <c r="E265" s="58" t="s">
        <v>285</v>
      </c>
      <c r="F265" s="77">
        <v>44811</v>
      </c>
      <c r="G265" s="58" t="s">
        <v>3303</v>
      </c>
      <c r="H265" s="67">
        <v>2.7500000000178999</v>
      </c>
      <c r="I265" s="70" t="s">
        <v>3610</v>
      </c>
      <c r="J265" s="70" t="s">
        <v>3294</v>
      </c>
      <c r="K265" s="71">
        <v>7.8700000000000006E-2</v>
      </c>
      <c r="L265" s="71">
        <v>8.3300000000644414E-2</v>
      </c>
      <c r="M265" s="67">
        <v>156162.77506700001</v>
      </c>
      <c r="N265" s="69">
        <v>100.52</v>
      </c>
      <c r="O265" s="67">
        <v>55.867337679999991</v>
      </c>
      <c r="P265" s="68">
        <f t="shared" si="4"/>
        <v>4.5173180133510744E-5</v>
      </c>
      <c r="Q265" s="68">
        <f>O265/'סכום נכסי הקרן'!$C$41</f>
        <v>8.9152453493088181E-7</v>
      </c>
    </row>
    <row r="266" spans="1:17">
      <c r="A266" s="61" t="s">
        <v>3828</v>
      </c>
      <c r="B266" s="70" t="s">
        <v>3312</v>
      </c>
      <c r="C266" s="58">
        <v>9599</v>
      </c>
      <c r="D266" s="135" t="s">
        <v>3885</v>
      </c>
      <c r="E266" s="58" t="s">
        <v>285</v>
      </c>
      <c r="F266" s="77">
        <v>45089</v>
      </c>
      <c r="G266" s="58" t="s">
        <v>3303</v>
      </c>
      <c r="H266" s="67">
        <v>2.7500000000094027</v>
      </c>
      <c r="I266" s="70" t="s">
        <v>3610</v>
      </c>
      <c r="J266" s="70" t="s">
        <v>3294</v>
      </c>
      <c r="K266" s="71">
        <v>7.8700000000000006E-2</v>
      </c>
      <c r="L266" s="71">
        <v>8.3300000000582949E-2</v>
      </c>
      <c r="M266" s="67">
        <v>148804.200358</v>
      </c>
      <c r="N266" s="69">
        <v>100.41</v>
      </c>
      <c r="O266" s="67">
        <v>53.176549729999998</v>
      </c>
      <c r="P266" s="68">
        <f t="shared" si="4"/>
        <v>4.2997464342959586E-5</v>
      </c>
      <c r="Q266" s="68">
        <f>O266/'סכום נכסי הקרן'!$C$41</f>
        <v>8.4858525098894885E-7</v>
      </c>
    </row>
    <row r="267" spans="1:17">
      <c r="A267" s="61" t="s">
        <v>3828</v>
      </c>
      <c r="B267" s="70" t="s">
        <v>3312</v>
      </c>
      <c r="C267" s="58">
        <v>9748</v>
      </c>
      <c r="D267" s="135" t="s">
        <v>3885</v>
      </c>
      <c r="E267" s="58" t="s">
        <v>285</v>
      </c>
      <c r="F267" s="77">
        <v>45180</v>
      </c>
      <c r="G267" s="58" t="s">
        <v>3303</v>
      </c>
      <c r="H267" s="67">
        <v>2.7500000000097384</v>
      </c>
      <c r="I267" s="70" t="s">
        <v>3610</v>
      </c>
      <c r="J267" s="70" t="s">
        <v>3294</v>
      </c>
      <c r="K267" s="71">
        <v>7.8700000000000006E-2</v>
      </c>
      <c r="L267" s="71">
        <v>8.3300000000074023E-2</v>
      </c>
      <c r="M267" s="67">
        <v>215475.95383799999</v>
      </c>
      <c r="N267" s="69">
        <v>100.43</v>
      </c>
      <c r="O267" s="67">
        <v>77.017652470999991</v>
      </c>
      <c r="P267" s="68">
        <f t="shared" si="4"/>
        <v>6.2274889640536959E-5</v>
      </c>
      <c r="Q267" s="68">
        <f>O267/'סכום נכסי הקרן'!$C$41</f>
        <v>1.2290388203921401E-6</v>
      </c>
    </row>
    <row r="268" spans="1:17">
      <c r="A268" s="61" t="s">
        <v>3828</v>
      </c>
      <c r="B268" s="70" t="s">
        <v>3312</v>
      </c>
      <c r="C268" s="58">
        <v>9822</v>
      </c>
      <c r="D268" s="135" t="s">
        <v>3885</v>
      </c>
      <c r="E268" s="58" t="s">
        <v>285</v>
      </c>
      <c r="F268" s="77">
        <v>45238</v>
      </c>
      <c r="G268" s="58" t="s">
        <v>3303</v>
      </c>
      <c r="H268" s="67">
        <v>2.73000000000052</v>
      </c>
      <c r="I268" s="70" t="s">
        <v>3610</v>
      </c>
      <c r="J268" s="70" t="s">
        <v>3294</v>
      </c>
      <c r="K268" s="71">
        <v>7.9500000000000001E-2</v>
      </c>
      <c r="L268" s="71">
        <v>8.3400000000197622E-2</v>
      </c>
      <c r="M268" s="67">
        <v>267059.93766300002</v>
      </c>
      <c r="N268" s="69">
        <v>101.16</v>
      </c>
      <c r="O268" s="67">
        <v>96.149172714999992</v>
      </c>
      <c r="P268" s="68">
        <f t="shared" si="4"/>
        <v>7.7744243400694869E-5</v>
      </c>
      <c r="Q268" s="68">
        <f>O268/'סכום נכסי הקרן'!$C$41</f>
        <v>1.5343374151765989E-6</v>
      </c>
    </row>
    <row r="269" spans="1:17">
      <c r="A269" s="61" t="s">
        <v>3828</v>
      </c>
      <c r="B269" s="70" t="s">
        <v>3312</v>
      </c>
      <c r="C269" s="58">
        <v>9860</v>
      </c>
      <c r="D269" s="135" t="s">
        <v>3885</v>
      </c>
      <c r="E269" s="58" t="s">
        <v>285</v>
      </c>
      <c r="F269" s="77">
        <v>45271</v>
      </c>
      <c r="G269" s="58" t="s">
        <v>3303</v>
      </c>
      <c r="H269" s="67">
        <v>2.7500000000261808</v>
      </c>
      <c r="I269" s="70" t="s">
        <v>3610</v>
      </c>
      <c r="J269" s="70" t="s">
        <v>3294</v>
      </c>
      <c r="K269" s="71">
        <v>7.8700000000000006E-2</v>
      </c>
      <c r="L269" s="71">
        <v>8.330000000075749E-2</v>
      </c>
      <c r="M269" s="67">
        <v>80148.047787000003</v>
      </c>
      <c r="N269" s="69">
        <v>100.43</v>
      </c>
      <c r="O269" s="67">
        <v>28.647347250999999</v>
      </c>
      <c r="P269" s="68">
        <f t="shared" si="4"/>
        <v>2.3163655750503575E-5</v>
      </c>
      <c r="Q269" s="68">
        <f>O269/'סכום נכסי הקרן'!$C$41</f>
        <v>4.5715106528325357E-7</v>
      </c>
    </row>
    <row r="270" spans="1:17">
      <c r="A270" s="61" t="s">
        <v>3829</v>
      </c>
      <c r="B270" s="70" t="s">
        <v>3312</v>
      </c>
      <c r="C270" s="58">
        <v>6496</v>
      </c>
      <c r="D270" s="135" t="s">
        <v>3885</v>
      </c>
      <c r="E270" s="58" t="s">
        <v>797</v>
      </c>
      <c r="F270" s="77">
        <v>43343</v>
      </c>
      <c r="G270" s="58" t="s">
        <v>286</v>
      </c>
      <c r="H270" s="67">
        <v>7.92</v>
      </c>
      <c r="I270" s="70" t="s">
        <v>3606</v>
      </c>
      <c r="J270" s="70" t="s">
        <v>136</v>
      </c>
      <c r="K270" s="71">
        <v>4.4999999999999998E-2</v>
      </c>
      <c r="L270" s="71">
        <v>6.4899999999999999E-2</v>
      </c>
      <c r="M270" s="67">
        <v>1497012.97</v>
      </c>
      <c r="N270" s="69">
        <v>86.66</v>
      </c>
      <c r="O270" s="67">
        <v>4705.3485799999999</v>
      </c>
      <c r="P270" s="68">
        <f t="shared" si="4"/>
        <v>3.8046480792191389E-3</v>
      </c>
      <c r="Q270" s="68">
        <f>O270/'סכום נכסי הקרן'!$C$41</f>
        <v>7.5087410259285252E-5</v>
      </c>
    </row>
    <row r="271" spans="1:17">
      <c r="A271" s="61" t="s">
        <v>3829</v>
      </c>
      <c r="B271" s="70" t="s">
        <v>3312</v>
      </c>
      <c r="C271" s="58" t="s">
        <v>3478</v>
      </c>
      <c r="D271" s="135" t="s">
        <v>3885</v>
      </c>
      <c r="E271" s="58" t="s">
        <v>797</v>
      </c>
      <c r="F271" s="77">
        <v>43434</v>
      </c>
      <c r="G271" s="58" t="s">
        <v>286</v>
      </c>
      <c r="H271" s="67">
        <v>7.92</v>
      </c>
      <c r="I271" s="70" t="s">
        <v>3606</v>
      </c>
      <c r="J271" s="70" t="s">
        <v>136</v>
      </c>
      <c r="K271" s="71">
        <v>4.4999999999999998E-2</v>
      </c>
      <c r="L271" s="71">
        <v>6.4899999999999999E-2</v>
      </c>
      <c r="M271" s="67">
        <v>1368509.61</v>
      </c>
      <c r="N271" s="69">
        <v>86.66</v>
      </c>
      <c r="O271" s="67">
        <v>4301.4421700000003</v>
      </c>
      <c r="P271" s="68">
        <f t="shared" si="4"/>
        <v>3.4780576638942032E-3</v>
      </c>
      <c r="Q271" s="68">
        <f>O271/'סכום נכסי הקרן'!$C$41</f>
        <v>6.8641918326352823E-5</v>
      </c>
    </row>
    <row r="272" spans="1:17">
      <c r="A272" s="61" t="s">
        <v>3829</v>
      </c>
      <c r="B272" s="70" t="s">
        <v>3312</v>
      </c>
      <c r="C272" s="58">
        <v>6785</v>
      </c>
      <c r="D272" s="135" t="s">
        <v>3885</v>
      </c>
      <c r="E272" s="58" t="s">
        <v>797</v>
      </c>
      <c r="F272" s="77">
        <v>43524</v>
      </c>
      <c r="G272" s="58" t="s">
        <v>286</v>
      </c>
      <c r="H272" s="67">
        <v>7.92</v>
      </c>
      <c r="I272" s="70" t="s">
        <v>3606</v>
      </c>
      <c r="J272" s="70" t="s">
        <v>136</v>
      </c>
      <c r="K272" s="71">
        <v>4.4999999999999998E-2</v>
      </c>
      <c r="L272" s="71">
        <v>6.4899999999999999E-2</v>
      </c>
      <c r="M272" s="67">
        <v>1297933.43</v>
      </c>
      <c r="N272" s="69">
        <v>86.66</v>
      </c>
      <c r="O272" s="67">
        <v>4079.6100999999999</v>
      </c>
      <c r="P272" s="68">
        <f t="shared" si="4"/>
        <v>3.298688814873732E-3</v>
      </c>
      <c r="Q272" s="68">
        <f>O272/'סכום נכסי הקרן'!$C$41</f>
        <v>6.5101947723631505E-5</v>
      </c>
    </row>
    <row r="273" spans="1:17">
      <c r="A273" s="61" t="s">
        <v>3829</v>
      </c>
      <c r="B273" s="70" t="s">
        <v>3312</v>
      </c>
      <c r="C273" s="58">
        <v>6484</v>
      </c>
      <c r="D273" s="135" t="s">
        <v>3885</v>
      </c>
      <c r="E273" s="58" t="s">
        <v>797</v>
      </c>
      <c r="F273" s="77">
        <v>43251</v>
      </c>
      <c r="G273" s="58" t="s">
        <v>286</v>
      </c>
      <c r="H273" s="67">
        <v>7.92</v>
      </c>
      <c r="I273" s="70" t="s">
        <v>3606</v>
      </c>
      <c r="J273" s="70" t="s">
        <v>136</v>
      </c>
      <c r="K273" s="71">
        <v>4.4999999999999998E-2</v>
      </c>
      <c r="L273" s="71">
        <v>6.4899999999999999E-2</v>
      </c>
      <c r="M273" s="67">
        <v>7746160.8499999996</v>
      </c>
      <c r="N273" s="69">
        <v>86.66</v>
      </c>
      <c r="O273" s="67">
        <v>24347.40898</v>
      </c>
      <c r="P273" s="68">
        <f t="shared" si="4"/>
        <v>1.968681410840763E-2</v>
      </c>
      <c r="Q273" s="68">
        <f>O273/'סכום נכסי הקרן'!$C$41</f>
        <v>3.8853314600378999E-4</v>
      </c>
    </row>
    <row r="274" spans="1:17">
      <c r="A274" s="61" t="s">
        <v>3830</v>
      </c>
      <c r="B274" s="70" t="s">
        <v>3312</v>
      </c>
      <c r="C274" s="58">
        <v>6828</v>
      </c>
      <c r="D274" s="135" t="s">
        <v>3885</v>
      </c>
      <c r="E274" s="58" t="s">
        <v>852</v>
      </c>
      <c r="F274" s="77">
        <v>43551</v>
      </c>
      <c r="G274" s="58" t="s">
        <v>826</v>
      </c>
      <c r="H274" s="67">
        <v>4.38</v>
      </c>
      <c r="I274" s="70" t="s">
        <v>3606</v>
      </c>
      <c r="J274" s="70" t="s">
        <v>136</v>
      </c>
      <c r="K274" s="71">
        <v>4.8499999999999995E-2</v>
      </c>
      <c r="L274" s="71">
        <v>6.8599999999999994E-2</v>
      </c>
      <c r="M274" s="67">
        <v>18555662.420000002</v>
      </c>
      <c r="N274" s="69">
        <v>93.29</v>
      </c>
      <c r="O274" s="67">
        <v>62785.466</v>
      </c>
      <c r="P274" s="68">
        <f t="shared" si="4"/>
        <v>5.0767036396648549E-2</v>
      </c>
      <c r="Q274" s="68">
        <f>O274/'סכום נכסי הקרן'!$C$41</f>
        <v>1.0019232292164007E-3</v>
      </c>
    </row>
    <row r="275" spans="1:17">
      <c r="A275" s="61" t="s">
        <v>3831</v>
      </c>
      <c r="B275" s="70" t="s">
        <v>3312</v>
      </c>
      <c r="C275" s="58">
        <v>7088</v>
      </c>
      <c r="D275" s="135" t="s">
        <v>3885</v>
      </c>
      <c r="E275" s="58" t="s">
        <v>797</v>
      </c>
      <c r="F275" s="77">
        <v>43684</v>
      </c>
      <c r="G275" s="58" t="s">
        <v>793</v>
      </c>
      <c r="H275" s="67">
        <v>6.99</v>
      </c>
      <c r="I275" s="70" t="s">
        <v>3606</v>
      </c>
      <c r="J275" s="70" t="s">
        <v>136</v>
      </c>
      <c r="K275" s="71">
        <v>4.36E-2</v>
      </c>
      <c r="L275" s="71">
        <v>3.5900000000000001E-2</v>
      </c>
      <c r="M275" s="67">
        <v>11604853.5</v>
      </c>
      <c r="N275" s="69">
        <v>107.83</v>
      </c>
      <c r="O275" s="67">
        <v>45386.513570000003</v>
      </c>
      <c r="P275" s="68">
        <f t="shared" si="4"/>
        <v>3.6698601334346603E-2</v>
      </c>
      <c r="Q275" s="68">
        <f>O275/'סכום נכסי הקרן'!$C$41</f>
        <v>7.2427275189656777E-4</v>
      </c>
    </row>
    <row r="276" spans="1:17">
      <c r="A276" s="61" t="s">
        <v>3831</v>
      </c>
      <c r="B276" s="70" t="s">
        <v>3312</v>
      </c>
      <c r="C276" s="58" t="s">
        <v>3479</v>
      </c>
      <c r="D276" s="135" t="s">
        <v>3885</v>
      </c>
      <c r="E276" s="58" t="s">
        <v>797</v>
      </c>
      <c r="F276" s="77">
        <v>43482</v>
      </c>
      <c r="G276" s="58" t="s">
        <v>793</v>
      </c>
      <c r="H276" s="67">
        <v>6.53</v>
      </c>
      <c r="I276" s="70" t="s">
        <v>3606</v>
      </c>
      <c r="J276" s="70" t="s">
        <v>136</v>
      </c>
      <c r="K276" s="71">
        <v>5.3899999999999997E-2</v>
      </c>
      <c r="L276" s="71">
        <v>5.6400000000000006E-2</v>
      </c>
      <c r="M276" s="67">
        <v>20682119.850000001</v>
      </c>
      <c r="N276" s="69">
        <v>100.17</v>
      </c>
      <c r="O276" s="67">
        <v>75141.5726</v>
      </c>
      <c r="P276" s="68">
        <f t="shared" si="4"/>
        <v>6.0757930045237045E-2</v>
      </c>
      <c r="Q276" s="68">
        <f>O276/'סכום נכסי הקרן'!$C$41</f>
        <v>1.1991005540643851E-3</v>
      </c>
    </row>
    <row r="277" spans="1:17">
      <c r="A277" s="61" t="s">
        <v>3829</v>
      </c>
      <c r="B277" s="70" t="s">
        <v>3312</v>
      </c>
      <c r="C277" s="58">
        <v>7310</v>
      </c>
      <c r="D277" s="135" t="s">
        <v>3885</v>
      </c>
      <c r="E277" s="58" t="s">
        <v>903</v>
      </c>
      <c r="F277" s="77">
        <v>43811</v>
      </c>
      <c r="G277" s="58" t="s">
        <v>826</v>
      </c>
      <c r="H277" s="67">
        <v>7.2</v>
      </c>
      <c r="I277" s="70" t="s">
        <v>3606</v>
      </c>
      <c r="J277" s="70" t="s">
        <v>136</v>
      </c>
      <c r="K277" s="71">
        <v>4.4800000000000006E-2</v>
      </c>
      <c r="L277" s="71">
        <v>6.0400000000000002E-2</v>
      </c>
      <c r="M277" s="67">
        <v>3409028.35</v>
      </c>
      <c r="N277" s="69">
        <v>91.39</v>
      </c>
      <c r="O277" s="67">
        <v>11299.958839999999</v>
      </c>
      <c r="P277" s="68">
        <f t="shared" si="4"/>
        <v>9.136914293363857E-3</v>
      </c>
      <c r="Q277" s="68">
        <f>O277/'סכום נכסי הקרן'!$C$41</f>
        <v>1.8032344063489489E-4</v>
      </c>
    </row>
    <row r="278" spans="1:17">
      <c r="A278" s="61" t="s">
        <v>3832</v>
      </c>
      <c r="B278" s="70" t="s">
        <v>3312</v>
      </c>
      <c r="C278" s="58">
        <v>4623</v>
      </c>
      <c r="D278" s="135" t="s">
        <v>3885</v>
      </c>
      <c r="E278" s="58" t="s">
        <v>805</v>
      </c>
      <c r="F278" s="77">
        <v>42354</v>
      </c>
      <c r="G278" s="58" t="s">
        <v>286</v>
      </c>
      <c r="H278" s="67">
        <v>2</v>
      </c>
      <c r="I278" s="70" t="s">
        <v>3606</v>
      </c>
      <c r="J278" s="70" t="s">
        <v>136</v>
      </c>
      <c r="K278" s="71">
        <v>5.0199999999999995E-2</v>
      </c>
      <c r="L278" s="71">
        <v>6.2400000000000004E-2</v>
      </c>
      <c r="M278" s="67">
        <v>4116613.75</v>
      </c>
      <c r="N278" s="69">
        <v>100.26</v>
      </c>
      <c r="O278" s="67">
        <v>14969.77858</v>
      </c>
      <c r="P278" s="68">
        <f t="shared" si="4"/>
        <v>1.2104255051967437E-2</v>
      </c>
      <c r="Q278" s="68">
        <f>O278/'סכום נכסי הקרן'!$C$41</f>
        <v>2.3888600102973042E-4</v>
      </c>
    </row>
    <row r="279" spans="1:17">
      <c r="A279" s="61" t="s">
        <v>3833</v>
      </c>
      <c r="B279" s="70" t="s">
        <v>3312</v>
      </c>
      <c r="C279" s="58" t="s">
        <v>3480</v>
      </c>
      <c r="D279" s="135" t="s">
        <v>3885</v>
      </c>
      <c r="E279" s="58" t="s">
        <v>805</v>
      </c>
      <c r="F279" s="77">
        <v>43185</v>
      </c>
      <c r="G279" s="58" t="s">
        <v>286</v>
      </c>
      <c r="H279" s="67">
        <v>3.8999999999996926</v>
      </c>
      <c r="I279" s="70" t="s">
        <v>3606</v>
      </c>
      <c r="J279" s="70" t="s">
        <v>144</v>
      </c>
      <c r="K279" s="71">
        <v>4.2199999999999994E-2</v>
      </c>
      <c r="L279" s="71">
        <v>6.6599999999977233E-2</v>
      </c>
      <c r="M279" s="67">
        <v>129812.360703</v>
      </c>
      <c r="N279" s="69">
        <v>91.4</v>
      </c>
      <c r="O279" s="67">
        <v>324.990117639</v>
      </c>
      <c r="P279" s="68">
        <f t="shared" si="4"/>
        <v>2.6278032452176439E-4</v>
      </c>
      <c r="Q279" s="68">
        <f>O279/'סכום נכסי הקרן'!$C$41</f>
        <v>5.1861548360298042E-6</v>
      </c>
    </row>
    <row r="280" spans="1:17">
      <c r="A280" s="61" t="s">
        <v>3834</v>
      </c>
      <c r="B280" s="70" t="s">
        <v>3312</v>
      </c>
      <c r="C280" s="58">
        <v>6812</v>
      </c>
      <c r="D280" s="135" t="s">
        <v>3885</v>
      </c>
      <c r="E280" s="58" t="s">
        <v>634</v>
      </c>
      <c r="F280" s="77">
        <v>43536</v>
      </c>
      <c r="G280" s="135" t="s">
        <v>3885</v>
      </c>
      <c r="H280" s="67">
        <v>2.2999999999999998</v>
      </c>
      <c r="I280" s="70" t="s">
        <v>3606</v>
      </c>
      <c r="J280" s="70" t="s">
        <v>136</v>
      </c>
      <c r="K280" s="71">
        <v>7.9560000000000006E-2</v>
      </c>
      <c r="L280" s="71">
        <v>7.669999999998818E-2</v>
      </c>
      <c r="M280" s="67">
        <v>114934.127029</v>
      </c>
      <c r="N280" s="69">
        <v>101.66</v>
      </c>
      <c r="O280" s="67">
        <v>423.78605425000001</v>
      </c>
      <c r="P280" s="68">
        <f t="shared" si="4"/>
        <v>3.4266468676846047E-4</v>
      </c>
      <c r="Q280" s="68">
        <f>O280/'סכום נכסי הקרן'!$C$41</f>
        <v>6.7627290043692084E-6</v>
      </c>
    </row>
    <row r="281" spans="1:17">
      <c r="A281" s="61" t="s">
        <v>3834</v>
      </c>
      <c r="B281" s="70" t="s">
        <v>3312</v>
      </c>
      <c r="C281" s="58">
        <v>6872</v>
      </c>
      <c r="D281" s="135" t="s">
        <v>3885</v>
      </c>
      <c r="E281" s="58" t="s">
        <v>634</v>
      </c>
      <c r="F281" s="77">
        <v>43570</v>
      </c>
      <c r="G281" s="135" t="s">
        <v>3885</v>
      </c>
      <c r="H281" s="67">
        <v>2.3000000000029237</v>
      </c>
      <c r="I281" s="70" t="s">
        <v>3606</v>
      </c>
      <c r="J281" s="70" t="s">
        <v>136</v>
      </c>
      <c r="K281" s="71">
        <v>7.9560000000000006E-2</v>
      </c>
      <c r="L281" s="71">
        <v>7.670000000009064E-2</v>
      </c>
      <c r="M281" s="67">
        <v>92736.853004999997</v>
      </c>
      <c r="N281" s="69">
        <v>101.67</v>
      </c>
      <c r="O281" s="67">
        <v>341.97371947000005</v>
      </c>
      <c r="P281" s="68">
        <f t="shared" si="4"/>
        <v>2.7651291563290736E-4</v>
      </c>
      <c r="Q281" s="68">
        <f>O281/'סכום נכסי הקרן'!$C$41</f>
        <v>5.4571771963678019E-6</v>
      </c>
    </row>
    <row r="282" spans="1:17">
      <c r="A282" s="61" t="s">
        <v>3834</v>
      </c>
      <c r="B282" s="70" t="s">
        <v>3312</v>
      </c>
      <c r="C282" s="58">
        <v>7258</v>
      </c>
      <c r="D282" s="135" t="s">
        <v>3885</v>
      </c>
      <c r="E282" s="58" t="s">
        <v>634</v>
      </c>
      <c r="F282" s="77">
        <v>43774</v>
      </c>
      <c r="G282" s="135" t="s">
        <v>3885</v>
      </c>
      <c r="H282" s="67">
        <v>2.30000000000032</v>
      </c>
      <c r="I282" s="70" t="s">
        <v>3606</v>
      </c>
      <c r="J282" s="70" t="s">
        <v>136</v>
      </c>
      <c r="K282" s="71">
        <v>7.9560000000000006E-2</v>
      </c>
      <c r="L282" s="71">
        <v>7.6000000000038426E-2</v>
      </c>
      <c r="M282" s="67">
        <v>84692.797993</v>
      </c>
      <c r="N282" s="69">
        <v>101.67</v>
      </c>
      <c r="O282" s="67">
        <v>312.31069629300003</v>
      </c>
      <c r="P282" s="68">
        <f t="shared" si="4"/>
        <v>2.5252800521970137E-4</v>
      </c>
      <c r="Q282" s="68">
        <f>O282/'סכום נכסי הקרן'!$C$41</f>
        <v>4.9838180917332867E-6</v>
      </c>
    </row>
    <row r="283" spans="1:17">
      <c r="A283" s="61" t="s">
        <v>3835</v>
      </c>
      <c r="B283" s="70" t="s">
        <v>3312</v>
      </c>
      <c r="C283" s="58">
        <v>6861</v>
      </c>
      <c r="D283" s="135" t="s">
        <v>3885</v>
      </c>
      <c r="E283" s="58" t="s">
        <v>634</v>
      </c>
      <c r="F283" s="77">
        <v>43563</v>
      </c>
      <c r="G283" s="135" t="s">
        <v>3885</v>
      </c>
      <c r="H283" s="67">
        <v>0.94000000000021888</v>
      </c>
      <c r="I283" s="70" t="s">
        <v>3599</v>
      </c>
      <c r="J283" s="70" t="s">
        <v>136</v>
      </c>
      <c r="K283" s="71">
        <v>8.0427999999999999E-2</v>
      </c>
      <c r="L283" s="71">
        <v>8.2500000000008414E-2</v>
      </c>
      <c r="M283" s="67">
        <v>649490.61620199995</v>
      </c>
      <c r="N283" s="69">
        <v>100.86</v>
      </c>
      <c r="O283" s="67">
        <v>2375.9613955919999</v>
      </c>
      <c r="P283" s="68">
        <f t="shared" si="4"/>
        <v>1.9211535142074272E-3</v>
      </c>
      <c r="Q283" s="68">
        <f>O283/'סכום נכסי הקרן'!$C$41</f>
        <v>3.7915318076400714E-5</v>
      </c>
    </row>
    <row r="284" spans="1:17">
      <c r="A284" s="61" t="s">
        <v>3836</v>
      </c>
      <c r="B284" s="70" t="s">
        <v>3312</v>
      </c>
      <c r="C284" s="58">
        <v>6932</v>
      </c>
      <c r="D284" s="135" t="s">
        <v>3885</v>
      </c>
      <c r="E284" s="58" t="s">
        <v>634</v>
      </c>
      <c r="F284" s="77">
        <v>43098</v>
      </c>
      <c r="G284" s="135" t="s">
        <v>3885</v>
      </c>
      <c r="H284" s="67">
        <v>1.3800000000010393</v>
      </c>
      <c r="I284" s="70" t="s">
        <v>3606</v>
      </c>
      <c r="J284" s="70" t="s">
        <v>136</v>
      </c>
      <c r="K284" s="71">
        <v>8.1890000000000004E-2</v>
      </c>
      <c r="L284" s="71">
        <v>6.8000000000065439E-2</v>
      </c>
      <c r="M284" s="67">
        <v>140696.21829399999</v>
      </c>
      <c r="N284" s="69">
        <v>101.82</v>
      </c>
      <c r="O284" s="67">
        <v>519.59274861699998</v>
      </c>
      <c r="P284" s="68">
        <f t="shared" si="4"/>
        <v>4.201320092212726E-4</v>
      </c>
      <c r="Q284" s="68">
        <f>O284/'סכום נכסי הקרן'!$C$41</f>
        <v>8.291601189545526E-6</v>
      </c>
    </row>
    <row r="285" spans="1:17">
      <c r="A285" s="61" t="s">
        <v>3836</v>
      </c>
      <c r="B285" s="70" t="s">
        <v>3312</v>
      </c>
      <c r="C285" s="58">
        <v>9335</v>
      </c>
      <c r="D285" s="135" t="s">
        <v>3885</v>
      </c>
      <c r="E285" s="58" t="s">
        <v>634</v>
      </c>
      <c r="F285" s="77">
        <v>44064</v>
      </c>
      <c r="G285" s="135" t="s">
        <v>3885</v>
      </c>
      <c r="H285" s="67">
        <v>3.3700000000001307</v>
      </c>
      <c r="I285" s="70" t="s">
        <v>3606</v>
      </c>
      <c r="J285" s="70" t="s">
        <v>136</v>
      </c>
      <c r="K285" s="71">
        <v>9.2037999999999995E-2</v>
      </c>
      <c r="L285" s="71">
        <v>0.10940000000000785</v>
      </c>
      <c r="M285" s="67">
        <v>548317.42975400004</v>
      </c>
      <c r="N285" s="69">
        <v>96.08</v>
      </c>
      <c r="O285" s="67">
        <v>1910.7883880750001</v>
      </c>
      <c r="P285" s="68">
        <f t="shared" si="4"/>
        <v>1.5450241883001542E-3</v>
      </c>
      <c r="Q285" s="68">
        <f>O285/'סכום נכסי הקרן'!$C$41</f>
        <v>3.04921408424253E-5</v>
      </c>
    </row>
    <row r="286" spans="1:17">
      <c r="A286" s="61" t="s">
        <v>3836</v>
      </c>
      <c r="B286" s="70" t="s">
        <v>3312</v>
      </c>
      <c r="C286" s="58" t="s">
        <v>3481</v>
      </c>
      <c r="D286" s="135" t="s">
        <v>3885</v>
      </c>
      <c r="E286" s="58" t="s">
        <v>634</v>
      </c>
      <c r="F286" s="77">
        <v>42817</v>
      </c>
      <c r="G286" s="135" t="s">
        <v>3885</v>
      </c>
      <c r="H286" s="67">
        <v>1.3999999999990114</v>
      </c>
      <c r="I286" s="70" t="s">
        <v>3606</v>
      </c>
      <c r="J286" s="70" t="s">
        <v>136</v>
      </c>
      <c r="K286" s="71">
        <v>5.7820000000000003E-2</v>
      </c>
      <c r="L286" s="71">
        <v>7.8399999999806236E-2</v>
      </c>
      <c r="M286" s="67">
        <v>57136.227591000003</v>
      </c>
      <c r="N286" s="69">
        <v>97.63</v>
      </c>
      <c r="O286" s="67">
        <v>202.32167991300003</v>
      </c>
      <c r="P286" s="68">
        <f t="shared" si="4"/>
        <v>1.6359314889809607E-4</v>
      </c>
      <c r="Q286" s="68">
        <f>O286/'סכום נכסי הקרן'!$C$41</f>
        <v>3.2286260466541726E-6</v>
      </c>
    </row>
    <row r="287" spans="1:17">
      <c r="A287" s="61" t="s">
        <v>3836</v>
      </c>
      <c r="B287" s="70" t="s">
        <v>3312</v>
      </c>
      <c r="C287" s="58">
        <v>7291</v>
      </c>
      <c r="D287" s="135" t="s">
        <v>3885</v>
      </c>
      <c r="E287" s="58" t="s">
        <v>634</v>
      </c>
      <c r="F287" s="77">
        <v>43798</v>
      </c>
      <c r="G287" s="135" t="s">
        <v>3885</v>
      </c>
      <c r="H287" s="67">
        <v>1.3799999999920816</v>
      </c>
      <c r="I287" s="70" t="s">
        <v>3606</v>
      </c>
      <c r="J287" s="70" t="s">
        <v>136</v>
      </c>
      <c r="K287" s="71">
        <v>8.1890000000000004E-2</v>
      </c>
      <c r="L287" s="71">
        <v>7.9100000000270537E-2</v>
      </c>
      <c r="M287" s="67">
        <v>8276.2483169999996</v>
      </c>
      <c r="N287" s="69">
        <v>100.97</v>
      </c>
      <c r="O287" s="67">
        <v>30.309127398000001</v>
      </c>
      <c r="P287" s="68">
        <f t="shared" si="4"/>
        <v>2.4507336996828593E-5</v>
      </c>
      <c r="Q287" s="68">
        <f>O287/'סכום נכסי הקרן'!$C$41</f>
        <v>4.8366956131751013E-7</v>
      </c>
    </row>
    <row r="288" spans="1:17">
      <c r="A288" s="61" t="s">
        <v>3837</v>
      </c>
      <c r="B288" s="70" t="s">
        <v>3312</v>
      </c>
      <c r="C288" s="58" t="s">
        <v>3482</v>
      </c>
      <c r="D288" s="135" t="s">
        <v>3885</v>
      </c>
      <c r="E288" s="58" t="s">
        <v>634</v>
      </c>
      <c r="F288" s="77">
        <v>43083</v>
      </c>
      <c r="G288" s="135" t="s">
        <v>3885</v>
      </c>
      <c r="H288" s="67">
        <v>0.5</v>
      </c>
      <c r="I288" s="70" t="s">
        <v>3606</v>
      </c>
      <c r="J288" s="70" t="s">
        <v>144</v>
      </c>
      <c r="K288" s="71">
        <v>7.2329999999999992E-2</v>
      </c>
      <c r="L288" s="71">
        <v>7.0799999999359736E-2</v>
      </c>
      <c r="M288" s="67">
        <v>11190.323895999998</v>
      </c>
      <c r="N288" s="69">
        <v>101.92</v>
      </c>
      <c r="O288" s="67">
        <v>31.23674755</v>
      </c>
      <c r="P288" s="68">
        <f t="shared" si="4"/>
        <v>2.525739157186111E-5</v>
      </c>
      <c r="Q288" s="68">
        <f>O288/'סכום נכסי הקרן'!$C$41</f>
        <v>4.9847241677737155E-7</v>
      </c>
    </row>
    <row r="289" spans="1:17">
      <c r="A289" s="61" t="s">
        <v>3837</v>
      </c>
      <c r="B289" s="70" t="s">
        <v>3312</v>
      </c>
      <c r="C289" s="58" t="s">
        <v>3483</v>
      </c>
      <c r="D289" s="135" t="s">
        <v>3885</v>
      </c>
      <c r="E289" s="58" t="s">
        <v>634</v>
      </c>
      <c r="F289" s="77">
        <v>43083</v>
      </c>
      <c r="G289" s="135" t="s">
        <v>3885</v>
      </c>
      <c r="H289" s="67">
        <v>4.8199999999829037</v>
      </c>
      <c r="I289" s="70" t="s">
        <v>3606</v>
      </c>
      <c r="J289" s="70" t="s">
        <v>144</v>
      </c>
      <c r="K289" s="71">
        <v>7.3249999999999996E-2</v>
      </c>
      <c r="L289" s="71">
        <v>7.2199999999705444E-2</v>
      </c>
      <c r="M289" s="67">
        <v>34493.031540999997</v>
      </c>
      <c r="N289" s="69">
        <v>102.77</v>
      </c>
      <c r="O289" s="67">
        <v>97.096959063</v>
      </c>
      <c r="P289" s="68">
        <f t="shared" si="4"/>
        <v>7.8510603947021983E-5</v>
      </c>
      <c r="Q289" s="68">
        <f>O289/'סכום נכסי הקרן'!$C$41</f>
        <v>1.5494620804676933E-6</v>
      </c>
    </row>
    <row r="290" spans="1:17">
      <c r="A290" s="61" t="s">
        <v>3837</v>
      </c>
      <c r="B290" s="70" t="s">
        <v>3312</v>
      </c>
      <c r="C290" s="58" t="s">
        <v>3484</v>
      </c>
      <c r="D290" s="135" t="s">
        <v>3885</v>
      </c>
      <c r="E290" s="58" t="s">
        <v>634</v>
      </c>
      <c r="F290" s="77">
        <v>43083</v>
      </c>
      <c r="G290" s="135" t="s">
        <v>3885</v>
      </c>
      <c r="H290" s="67">
        <v>5.1499999999950639</v>
      </c>
      <c r="I290" s="70" t="s">
        <v>3606</v>
      </c>
      <c r="J290" s="70" t="s">
        <v>144</v>
      </c>
      <c r="K290" s="71">
        <v>4.4999999999999998E-2</v>
      </c>
      <c r="L290" s="71">
        <v>6.0899999999970388E-2</v>
      </c>
      <c r="M290" s="67">
        <v>137972.12601099999</v>
      </c>
      <c r="N290" s="69">
        <v>93.81</v>
      </c>
      <c r="O290" s="67">
        <v>354.52623264499999</v>
      </c>
      <c r="P290" s="68">
        <f t="shared" si="4"/>
        <v>2.8666261959822681E-4</v>
      </c>
      <c r="Q290" s="68">
        <f>O290/'סכום נכסי הקרן'!$C$41</f>
        <v>5.6574887547000661E-6</v>
      </c>
    </row>
    <row r="291" spans="1:17">
      <c r="A291" s="61" t="s">
        <v>3838</v>
      </c>
      <c r="B291" s="70" t="s">
        <v>3312</v>
      </c>
      <c r="C291" s="58">
        <v>9186</v>
      </c>
      <c r="D291" s="135" t="s">
        <v>3885</v>
      </c>
      <c r="E291" s="58" t="s">
        <v>634</v>
      </c>
      <c r="F291" s="77">
        <v>44778</v>
      </c>
      <c r="G291" s="135" t="s">
        <v>3885</v>
      </c>
      <c r="H291" s="67">
        <v>3.2500000000010592</v>
      </c>
      <c r="I291" s="70" t="s">
        <v>837</v>
      </c>
      <c r="J291" s="70" t="s">
        <v>138</v>
      </c>
      <c r="K291" s="71">
        <v>7.5700000000000003E-2</v>
      </c>
      <c r="L291" s="71">
        <v>7.3900000000025431E-2</v>
      </c>
      <c r="M291" s="67">
        <v>231870.38459100001</v>
      </c>
      <c r="N291" s="69">
        <v>101.55</v>
      </c>
      <c r="O291" s="67">
        <v>944.58889943999998</v>
      </c>
      <c r="P291" s="68">
        <f t="shared" si="4"/>
        <v>7.6377515518863349E-4</v>
      </c>
      <c r="Q291" s="68">
        <f>O291/'סכום נכסי הקרן'!$C$41</f>
        <v>1.5073640775540167E-5</v>
      </c>
    </row>
    <row r="292" spans="1:17">
      <c r="A292" s="61" t="s">
        <v>3838</v>
      </c>
      <c r="B292" s="70" t="s">
        <v>3312</v>
      </c>
      <c r="C292" s="58">
        <v>9187</v>
      </c>
      <c r="D292" s="135" t="s">
        <v>3885</v>
      </c>
      <c r="E292" s="58" t="s">
        <v>634</v>
      </c>
      <c r="F292" s="77">
        <v>44778</v>
      </c>
      <c r="G292" s="135" t="s">
        <v>3885</v>
      </c>
      <c r="H292" s="67">
        <v>3.1699999999997042</v>
      </c>
      <c r="I292" s="70" t="s">
        <v>837</v>
      </c>
      <c r="J292" s="70" t="s">
        <v>136</v>
      </c>
      <c r="K292" s="71">
        <v>9.0955999999999995E-2</v>
      </c>
      <c r="L292" s="71">
        <v>9.5099999999986848E-2</v>
      </c>
      <c r="M292" s="67">
        <v>638496.76224199997</v>
      </c>
      <c r="N292" s="69">
        <v>100.78</v>
      </c>
      <c r="O292" s="67">
        <v>2333.891136057</v>
      </c>
      <c r="P292" s="68">
        <f t="shared" si="4"/>
        <v>1.8871363676749829E-3</v>
      </c>
      <c r="Q292" s="68">
        <f>O292/'סכום נכסי הקרן'!$C$41</f>
        <v>3.7243965724133727E-5</v>
      </c>
    </row>
    <row r="293" spans="1:17">
      <c r="A293" s="61" t="s">
        <v>3839</v>
      </c>
      <c r="B293" s="70" t="s">
        <v>3312</v>
      </c>
      <c r="C293" s="58" t="s">
        <v>3485</v>
      </c>
      <c r="D293" s="135" t="s">
        <v>3885</v>
      </c>
      <c r="E293" s="58" t="s">
        <v>634</v>
      </c>
      <c r="F293" s="77">
        <v>45116</v>
      </c>
      <c r="G293" s="135" t="s">
        <v>3885</v>
      </c>
      <c r="H293" s="67">
        <v>0.4899999999987335</v>
      </c>
      <c r="I293" s="70" t="s">
        <v>3606</v>
      </c>
      <c r="J293" s="70" t="s">
        <v>136</v>
      </c>
      <c r="K293" s="71">
        <v>8.2027000000000003E-2</v>
      </c>
      <c r="L293" s="71">
        <v>6.9600000000064458E-2</v>
      </c>
      <c r="M293" s="67">
        <v>23911.656975999995</v>
      </c>
      <c r="N293" s="69">
        <v>100.15</v>
      </c>
      <c r="O293" s="67">
        <v>86.857673739000006</v>
      </c>
      <c r="P293" s="68">
        <f t="shared" si="4"/>
        <v>7.0231328442095785E-5</v>
      </c>
      <c r="Q293" s="68">
        <f>O293/'סכום נכסי הקרן'!$C$41</f>
        <v>1.386064745538457E-6</v>
      </c>
    </row>
    <row r="294" spans="1:17">
      <c r="A294" s="61" t="s">
        <v>3840</v>
      </c>
      <c r="B294" s="70" t="s">
        <v>3312</v>
      </c>
      <c r="C294" s="58">
        <v>8706</v>
      </c>
      <c r="D294" s="135" t="s">
        <v>3885</v>
      </c>
      <c r="E294" s="58" t="s">
        <v>634</v>
      </c>
      <c r="F294" s="77">
        <v>44498</v>
      </c>
      <c r="G294" s="135" t="s">
        <v>3885</v>
      </c>
      <c r="H294" s="67">
        <v>2.92</v>
      </c>
      <c r="I294" s="70" t="s">
        <v>3606</v>
      </c>
      <c r="J294" s="70" t="s">
        <v>136</v>
      </c>
      <c r="K294" s="71">
        <v>8.8596999999999995E-2</v>
      </c>
      <c r="L294" s="71">
        <v>9.3599999999999989E-2</v>
      </c>
      <c r="M294" s="67">
        <v>18319612.98</v>
      </c>
      <c r="N294" s="69">
        <v>99.83</v>
      </c>
      <c r="O294" s="67">
        <v>66332.280140000003</v>
      </c>
      <c r="P294" s="68">
        <f t="shared" si="4"/>
        <v>5.3634917357148669E-2</v>
      </c>
      <c r="Q294" s="68">
        <f>O294/'סכום נכסי הקרן'!$C$41</f>
        <v>1.0585228804251565E-3</v>
      </c>
    </row>
    <row r="295" spans="1:17">
      <c r="A295" s="61" t="s">
        <v>3841</v>
      </c>
      <c r="B295" s="70" t="s">
        <v>3312</v>
      </c>
      <c r="C295" s="58">
        <v>8702</v>
      </c>
      <c r="D295" s="135" t="s">
        <v>3885</v>
      </c>
      <c r="E295" s="58" t="s">
        <v>634</v>
      </c>
      <c r="F295" s="77">
        <v>44497</v>
      </c>
      <c r="G295" s="135" t="s">
        <v>3885</v>
      </c>
      <c r="H295" s="67">
        <v>0.25000000029162511</v>
      </c>
      <c r="I295" s="70" t="s">
        <v>3599</v>
      </c>
      <c r="J295" s="70" t="s">
        <v>136</v>
      </c>
      <c r="K295" s="71">
        <v>7.276500000000001E-2</v>
      </c>
      <c r="L295" s="71">
        <v>0</v>
      </c>
      <c r="M295" s="67">
        <v>514.22750099999996</v>
      </c>
      <c r="N295" s="69">
        <v>91.926800999999998</v>
      </c>
      <c r="O295" s="67">
        <v>1.7145297660000003</v>
      </c>
      <c r="P295" s="68">
        <f t="shared" si="4"/>
        <v>1.3863335032610785E-6</v>
      </c>
      <c r="Q295" s="68">
        <f>O295/'סכום נכסי הקרן'!$C$41</f>
        <v>2.7360268373867929E-8</v>
      </c>
    </row>
    <row r="296" spans="1:17">
      <c r="A296" s="61" t="s">
        <v>3841</v>
      </c>
      <c r="B296" s="70" t="s">
        <v>3312</v>
      </c>
      <c r="C296" s="58">
        <v>9118</v>
      </c>
      <c r="D296" s="135" t="s">
        <v>3885</v>
      </c>
      <c r="E296" s="58" t="s">
        <v>634</v>
      </c>
      <c r="F296" s="77">
        <v>44733</v>
      </c>
      <c r="G296" s="135" t="s">
        <v>3885</v>
      </c>
      <c r="H296" s="67">
        <v>0.24999999996338343</v>
      </c>
      <c r="I296" s="70" t="s">
        <v>3599</v>
      </c>
      <c r="J296" s="70" t="s">
        <v>136</v>
      </c>
      <c r="K296" s="71">
        <v>7.276500000000001E-2</v>
      </c>
      <c r="L296" s="71">
        <v>0</v>
      </c>
      <c r="M296" s="67">
        <v>2047.7321480000001</v>
      </c>
      <c r="N296" s="69">
        <v>91.926798000000005</v>
      </c>
      <c r="O296" s="67">
        <v>6.8275179489999998</v>
      </c>
      <c r="P296" s="68">
        <f t="shared" si="4"/>
        <v>5.5205905808782913E-6</v>
      </c>
      <c r="Q296" s="68">
        <f>O296/'סכום נכסי הקרן'!$C$41</f>
        <v>1.0895274442965856E-7</v>
      </c>
    </row>
    <row r="297" spans="1:17">
      <c r="A297" s="61" t="s">
        <v>3841</v>
      </c>
      <c r="B297" s="70" t="s">
        <v>3312</v>
      </c>
      <c r="C297" s="58">
        <v>9233</v>
      </c>
      <c r="D297" s="135" t="s">
        <v>3885</v>
      </c>
      <c r="E297" s="58" t="s">
        <v>634</v>
      </c>
      <c r="F297" s="77">
        <v>44819</v>
      </c>
      <c r="G297" s="135" t="s">
        <v>3885</v>
      </c>
      <c r="H297" s="67">
        <v>0.24999999981345344</v>
      </c>
      <c r="I297" s="70" t="s">
        <v>3599</v>
      </c>
      <c r="J297" s="70" t="s">
        <v>136</v>
      </c>
      <c r="K297" s="71">
        <v>7.276500000000001E-2</v>
      </c>
      <c r="L297" s="71">
        <v>0</v>
      </c>
      <c r="M297" s="67">
        <v>401.94172099999997</v>
      </c>
      <c r="N297" s="69">
        <v>91.926794000000001</v>
      </c>
      <c r="O297" s="67">
        <v>1.3401478649999998</v>
      </c>
      <c r="P297" s="68">
        <f t="shared" si="4"/>
        <v>1.0836159986348725E-6</v>
      </c>
      <c r="Q297" s="68">
        <f>O297/'סכום נכסי הקרן'!$C$41</f>
        <v>2.1385925152299816E-8</v>
      </c>
    </row>
    <row r="298" spans="1:17">
      <c r="A298" s="61" t="s">
        <v>3841</v>
      </c>
      <c r="B298" s="70" t="s">
        <v>3312</v>
      </c>
      <c r="C298" s="58">
        <v>9276</v>
      </c>
      <c r="D298" s="135" t="s">
        <v>3885</v>
      </c>
      <c r="E298" s="58" t="s">
        <v>634</v>
      </c>
      <c r="F298" s="77">
        <v>44854</v>
      </c>
      <c r="G298" s="135" t="s">
        <v>3885</v>
      </c>
      <c r="H298" s="67">
        <v>0.25</v>
      </c>
      <c r="I298" s="70" t="s">
        <v>3599</v>
      </c>
      <c r="J298" s="70" t="s">
        <v>136</v>
      </c>
      <c r="K298" s="71">
        <v>7.276500000000001E-2</v>
      </c>
      <c r="L298" s="71">
        <v>0</v>
      </c>
      <c r="M298" s="67">
        <v>96.438384999999997</v>
      </c>
      <c r="N298" s="69">
        <v>91.926783</v>
      </c>
      <c r="O298" s="67">
        <v>0.32154338799999999</v>
      </c>
      <c r="P298" s="68">
        <f t="shared" si="4"/>
        <v>2.5999336983017189E-7</v>
      </c>
      <c r="Q298" s="68">
        <f>O298/'סכום נכסי הקרן'!$C$41</f>
        <v>5.1311523217513755E-9</v>
      </c>
    </row>
    <row r="299" spans="1:17">
      <c r="A299" s="61" t="s">
        <v>3841</v>
      </c>
      <c r="B299" s="70" t="s">
        <v>3312</v>
      </c>
      <c r="C299" s="58">
        <v>9430</v>
      </c>
      <c r="D299" s="135" t="s">
        <v>3885</v>
      </c>
      <c r="E299" s="58" t="s">
        <v>634</v>
      </c>
      <c r="F299" s="77">
        <v>44950</v>
      </c>
      <c r="G299" s="135" t="s">
        <v>3885</v>
      </c>
      <c r="H299" s="67">
        <v>0.24999999985772381</v>
      </c>
      <c r="I299" s="70" t="s">
        <v>3599</v>
      </c>
      <c r="J299" s="70" t="s">
        <v>136</v>
      </c>
      <c r="K299" s="71">
        <v>7.276500000000001E-2</v>
      </c>
      <c r="L299" s="71">
        <v>0</v>
      </c>
      <c r="M299" s="67">
        <v>527.00928799999997</v>
      </c>
      <c r="N299" s="69">
        <v>91.926793000000004</v>
      </c>
      <c r="O299" s="67">
        <v>1.7571463810000001</v>
      </c>
      <c r="P299" s="68">
        <f t="shared" si="4"/>
        <v>1.4207924215847388E-6</v>
      </c>
      <c r="Q299" s="68">
        <f>O299/'סכום נכסי הקרן'!$C$41</f>
        <v>2.8040339403667594E-8</v>
      </c>
    </row>
    <row r="300" spans="1:17">
      <c r="A300" s="61" t="s">
        <v>3841</v>
      </c>
      <c r="B300" s="70" t="s">
        <v>3312</v>
      </c>
      <c r="C300" s="58">
        <v>9539</v>
      </c>
      <c r="D300" s="135" t="s">
        <v>3885</v>
      </c>
      <c r="E300" s="58" t="s">
        <v>634</v>
      </c>
      <c r="F300" s="77">
        <v>45029</v>
      </c>
      <c r="G300" s="135" t="s">
        <v>3885</v>
      </c>
      <c r="H300" s="67">
        <v>0.24999999914634372</v>
      </c>
      <c r="I300" s="70" t="s">
        <v>3599</v>
      </c>
      <c r="J300" s="70" t="s">
        <v>136</v>
      </c>
      <c r="K300" s="71">
        <v>7.276500000000001E-2</v>
      </c>
      <c r="L300" s="71">
        <v>0</v>
      </c>
      <c r="M300" s="67">
        <v>175.66978800000001</v>
      </c>
      <c r="N300" s="69">
        <v>91.926809000000006</v>
      </c>
      <c r="O300" s="67">
        <v>0.58571582200000005</v>
      </c>
      <c r="P300" s="68">
        <f t="shared" si="4"/>
        <v>4.7359776629780726E-7</v>
      </c>
      <c r="Q300" s="68">
        <f>O300/'סכום נכסי הקרן'!$C$41</f>
        <v>9.3467855726575089E-9</v>
      </c>
    </row>
    <row r="301" spans="1:17">
      <c r="A301" s="61" t="s">
        <v>3841</v>
      </c>
      <c r="B301" s="70" t="s">
        <v>3312</v>
      </c>
      <c r="C301" s="58">
        <v>8060</v>
      </c>
      <c r="D301" s="135" t="s">
        <v>3885</v>
      </c>
      <c r="E301" s="58" t="s">
        <v>634</v>
      </c>
      <c r="F301" s="77">
        <v>44150</v>
      </c>
      <c r="G301" s="135" t="s">
        <v>3885</v>
      </c>
      <c r="H301" s="67">
        <v>0.25000000000021738</v>
      </c>
      <c r="I301" s="70" t="s">
        <v>3599</v>
      </c>
      <c r="J301" s="70" t="s">
        <v>136</v>
      </c>
      <c r="K301" s="71">
        <v>7.276500000000001E-2</v>
      </c>
      <c r="L301" s="71">
        <v>0</v>
      </c>
      <c r="M301" s="67">
        <v>689893.16972699994</v>
      </c>
      <c r="N301" s="69">
        <v>91.926795999999996</v>
      </c>
      <c r="O301" s="67">
        <v>2300.231399454</v>
      </c>
      <c r="P301" s="68">
        <f t="shared" si="4"/>
        <v>1.8599197969924287E-3</v>
      </c>
      <c r="Q301" s="68">
        <f>O301/'סכום נכסי הקרן'!$C$41</f>
        <v>3.6706827527343861E-5</v>
      </c>
    </row>
    <row r="302" spans="1:17">
      <c r="A302" s="61" t="s">
        <v>3841</v>
      </c>
      <c r="B302" s="70" t="s">
        <v>3312</v>
      </c>
      <c r="C302" s="58">
        <v>8119</v>
      </c>
      <c r="D302" s="135" t="s">
        <v>3885</v>
      </c>
      <c r="E302" s="58" t="s">
        <v>634</v>
      </c>
      <c r="F302" s="77">
        <v>44169</v>
      </c>
      <c r="G302" s="135" t="s">
        <v>3885</v>
      </c>
      <c r="H302" s="67">
        <v>0.25000000009168255</v>
      </c>
      <c r="I302" s="70" t="s">
        <v>3599</v>
      </c>
      <c r="J302" s="70" t="s">
        <v>136</v>
      </c>
      <c r="K302" s="71">
        <v>7.276500000000001E-2</v>
      </c>
      <c r="L302" s="71">
        <v>0</v>
      </c>
      <c r="M302" s="67">
        <v>1635.660985</v>
      </c>
      <c r="N302" s="69">
        <v>91.926796999999993</v>
      </c>
      <c r="O302" s="67">
        <v>5.4535961140000007</v>
      </c>
      <c r="P302" s="68">
        <f t="shared" si="4"/>
        <v>4.4096656447856754E-6</v>
      </c>
      <c r="Q302" s="68">
        <f>O302/'סכום נכסי הקרן'!$C$41</f>
        <v>8.7027858157187125E-8</v>
      </c>
    </row>
    <row r="303" spans="1:17">
      <c r="A303" s="61" t="s">
        <v>3841</v>
      </c>
      <c r="B303" s="70" t="s">
        <v>3312</v>
      </c>
      <c r="C303" s="58">
        <v>8418</v>
      </c>
      <c r="D303" s="135" t="s">
        <v>3885</v>
      </c>
      <c r="E303" s="58" t="s">
        <v>634</v>
      </c>
      <c r="F303" s="77">
        <v>44326</v>
      </c>
      <c r="G303" s="135" t="s">
        <v>3885</v>
      </c>
      <c r="H303" s="67">
        <v>0.25</v>
      </c>
      <c r="I303" s="70" t="s">
        <v>3599</v>
      </c>
      <c r="J303" s="70" t="s">
        <v>136</v>
      </c>
      <c r="K303" s="71">
        <v>7.276500000000001E-2</v>
      </c>
      <c r="L303" s="71">
        <v>0</v>
      </c>
      <c r="M303" s="67">
        <v>346.09118199999995</v>
      </c>
      <c r="N303" s="69">
        <v>91.926799000000003</v>
      </c>
      <c r="O303" s="67">
        <v>1.1539320399999999</v>
      </c>
      <c r="P303" s="68">
        <f t="shared" si="4"/>
        <v>9.3304571274407526E-7</v>
      </c>
      <c r="Q303" s="68">
        <f>O303/'סכום נכסי הקרן'!$C$41</f>
        <v>1.8414314481843119E-8</v>
      </c>
    </row>
    <row r="304" spans="1:17">
      <c r="A304" s="61" t="s">
        <v>3842</v>
      </c>
      <c r="B304" s="70" t="s">
        <v>3312</v>
      </c>
      <c r="C304" s="58">
        <v>8718</v>
      </c>
      <c r="D304" s="135" t="s">
        <v>3885</v>
      </c>
      <c r="E304" s="58" t="s">
        <v>634</v>
      </c>
      <c r="F304" s="77">
        <v>44508</v>
      </c>
      <c r="G304" s="135" t="s">
        <v>3885</v>
      </c>
      <c r="H304" s="67">
        <v>2.8599999999995318</v>
      </c>
      <c r="I304" s="70" t="s">
        <v>3606</v>
      </c>
      <c r="J304" s="70" t="s">
        <v>136</v>
      </c>
      <c r="K304" s="71">
        <v>8.7600999999999998E-2</v>
      </c>
      <c r="L304" s="71">
        <v>9.1299999999984505E-2</v>
      </c>
      <c r="M304" s="67">
        <v>564187.03268800001</v>
      </c>
      <c r="N304" s="69">
        <v>100.15</v>
      </c>
      <c r="O304" s="67">
        <v>2049.3757958859997</v>
      </c>
      <c r="P304" s="68">
        <f t="shared" si="4"/>
        <v>1.6570831157031649E-3</v>
      </c>
      <c r="Q304" s="68">
        <f>O304/'סכום נכסי הקרן'!$C$41</f>
        <v>3.2703702721455185E-5</v>
      </c>
    </row>
    <row r="305" spans="1:17">
      <c r="A305" s="61" t="s">
        <v>3843</v>
      </c>
      <c r="B305" s="70" t="s">
        <v>3312</v>
      </c>
      <c r="C305" s="58">
        <v>8806</v>
      </c>
      <c r="D305" s="135" t="s">
        <v>3885</v>
      </c>
      <c r="E305" s="58" t="s">
        <v>634</v>
      </c>
      <c r="F305" s="77">
        <v>44137</v>
      </c>
      <c r="G305" s="135" t="s">
        <v>3885</v>
      </c>
      <c r="H305" s="67">
        <v>0.69999999999975793</v>
      </c>
      <c r="I305" s="70" t="s">
        <v>3599</v>
      </c>
      <c r="J305" s="70" t="s">
        <v>136</v>
      </c>
      <c r="K305" s="71">
        <v>7.4573E-2</v>
      </c>
      <c r="L305" s="71">
        <v>7.6999999999990659E-2</v>
      </c>
      <c r="M305" s="67">
        <v>791839.63943100011</v>
      </c>
      <c r="N305" s="69">
        <v>100.71</v>
      </c>
      <c r="O305" s="67">
        <v>2892.3914998309997</v>
      </c>
      <c r="P305" s="68">
        <f t="shared" si="4"/>
        <v>2.3387282742359074E-3</v>
      </c>
      <c r="Q305" s="68">
        <f>O305/'סכום נכסי הקרן'!$C$41</f>
        <v>4.6156450151516651E-5</v>
      </c>
    </row>
    <row r="306" spans="1:17">
      <c r="A306" s="61" t="s">
        <v>3843</v>
      </c>
      <c r="B306" s="70" t="s">
        <v>3312</v>
      </c>
      <c r="C306" s="58">
        <v>9044</v>
      </c>
      <c r="D306" s="135" t="s">
        <v>3885</v>
      </c>
      <c r="E306" s="58" t="s">
        <v>634</v>
      </c>
      <c r="F306" s="77">
        <v>44679</v>
      </c>
      <c r="G306" s="135" t="s">
        <v>3885</v>
      </c>
      <c r="H306" s="67">
        <v>0.69999999997591045</v>
      </c>
      <c r="I306" s="70" t="s">
        <v>3599</v>
      </c>
      <c r="J306" s="70" t="s">
        <v>136</v>
      </c>
      <c r="K306" s="71">
        <v>7.4580999999999995E-2</v>
      </c>
      <c r="L306" s="71">
        <v>7.6999999999357596E-2</v>
      </c>
      <c r="M306" s="67">
        <v>6818.7274950000001</v>
      </c>
      <c r="N306" s="69">
        <v>100.71</v>
      </c>
      <c r="O306" s="67">
        <v>24.907117767999999</v>
      </c>
      <c r="P306" s="68">
        <f t="shared" si="4"/>
        <v>2.0139383121942071E-5</v>
      </c>
      <c r="Q306" s="68">
        <f>O306/'סכום נכסי הקרן'!$C$41</f>
        <v>3.9746491432567765E-7</v>
      </c>
    </row>
    <row r="307" spans="1:17">
      <c r="A307" s="61" t="s">
        <v>3843</v>
      </c>
      <c r="B307" s="70" t="s">
        <v>3312</v>
      </c>
      <c r="C307" s="58">
        <v>9224</v>
      </c>
      <c r="D307" s="135" t="s">
        <v>3885</v>
      </c>
      <c r="E307" s="58" t="s">
        <v>634</v>
      </c>
      <c r="F307" s="77">
        <v>44810</v>
      </c>
      <c r="G307" s="135" t="s">
        <v>3885</v>
      </c>
      <c r="H307" s="67">
        <v>0.70000000000221851</v>
      </c>
      <c r="I307" s="70" t="s">
        <v>3599</v>
      </c>
      <c r="J307" s="70" t="s">
        <v>136</v>
      </c>
      <c r="K307" s="71">
        <v>7.4580999999999995E-2</v>
      </c>
      <c r="L307" s="71">
        <v>7.7000000000022176E-2</v>
      </c>
      <c r="M307" s="67">
        <v>12339.009942000001</v>
      </c>
      <c r="N307" s="69">
        <v>100.71</v>
      </c>
      <c r="O307" s="67">
        <v>45.071338407000006</v>
      </c>
      <c r="P307" s="68">
        <f t="shared" si="4"/>
        <v>3.6443757180265776E-5</v>
      </c>
      <c r="Q307" s="68">
        <f>O307/'סכום נכסי הקרן'!$C$41</f>
        <v>7.1924322297530816E-7</v>
      </c>
    </row>
    <row r="308" spans="1:17">
      <c r="A308" s="61" t="s">
        <v>3844</v>
      </c>
      <c r="B308" s="70" t="s">
        <v>3312</v>
      </c>
      <c r="C308" s="58">
        <v>9405</v>
      </c>
      <c r="D308" s="135" t="s">
        <v>3885</v>
      </c>
      <c r="E308" s="58" t="s">
        <v>634</v>
      </c>
      <c r="F308" s="77">
        <v>43866</v>
      </c>
      <c r="G308" s="135" t="s">
        <v>3885</v>
      </c>
      <c r="H308" s="67">
        <v>0.81999999999995921</v>
      </c>
      <c r="I308" s="70" t="s">
        <v>3599</v>
      </c>
      <c r="J308" s="70" t="s">
        <v>136</v>
      </c>
      <c r="K308" s="71">
        <v>7.7218999999999996E-2</v>
      </c>
      <c r="L308" s="71">
        <v>8.5099999999999801E-2</v>
      </c>
      <c r="M308" s="67">
        <v>674518.12220400001</v>
      </c>
      <c r="N308" s="69">
        <v>100.16</v>
      </c>
      <c r="O308" s="67">
        <v>2450.3916342550001</v>
      </c>
      <c r="P308" s="68">
        <f t="shared" si="4"/>
        <v>1.98133627426237E-3</v>
      </c>
      <c r="Q308" s="68">
        <f>O308/'סכום נכסי הקרן'!$C$41</f>
        <v>3.9103067245493138E-5</v>
      </c>
    </row>
    <row r="309" spans="1:17">
      <c r="A309" s="61" t="s">
        <v>3844</v>
      </c>
      <c r="B309" s="70" t="s">
        <v>3312</v>
      </c>
      <c r="C309" s="58">
        <v>9439</v>
      </c>
      <c r="D309" s="135" t="s">
        <v>3885</v>
      </c>
      <c r="E309" s="58" t="s">
        <v>634</v>
      </c>
      <c r="F309" s="77">
        <v>44953</v>
      </c>
      <c r="G309" s="135" t="s">
        <v>3885</v>
      </c>
      <c r="H309" s="67">
        <v>0.8199999999745744</v>
      </c>
      <c r="I309" s="70" t="s">
        <v>3599</v>
      </c>
      <c r="J309" s="70" t="s">
        <v>136</v>
      </c>
      <c r="K309" s="71">
        <v>7.7218999999999996E-2</v>
      </c>
      <c r="L309" s="71">
        <v>7.7299999998206081E-2</v>
      </c>
      <c r="M309" s="67">
        <v>1937.1616839999999</v>
      </c>
      <c r="N309" s="69">
        <v>100.76</v>
      </c>
      <c r="O309" s="67">
        <v>7.0794836990000007</v>
      </c>
      <c r="P309" s="68">
        <f t="shared" si="4"/>
        <v>5.7243249037382813E-6</v>
      </c>
      <c r="Q309" s="68">
        <f>O309/'סכום נכסי הקרן'!$C$41</f>
        <v>1.1297358482434374E-7</v>
      </c>
    </row>
    <row r="310" spans="1:17">
      <c r="A310" s="61" t="s">
        <v>3844</v>
      </c>
      <c r="B310" s="70" t="s">
        <v>3312</v>
      </c>
      <c r="C310" s="58">
        <v>9447</v>
      </c>
      <c r="D310" s="135" t="s">
        <v>3885</v>
      </c>
      <c r="E310" s="58" t="s">
        <v>634</v>
      </c>
      <c r="F310" s="77">
        <v>44959</v>
      </c>
      <c r="G310" s="135" t="s">
        <v>3885</v>
      </c>
      <c r="H310" s="67">
        <v>0.81999999997487216</v>
      </c>
      <c r="I310" s="70" t="s">
        <v>3599</v>
      </c>
      <c r="J310" s="70" t="s">
        <v>136</v>
      </c>
      <c r="K310" s="71">
        <v>7.7218999999999996E-2</v>
      </c>
      <c r="L310" s="71">
        <v>7.7300000002135855E-2</v>
      </c>
      <c r="M310" s="67">
        <v>1088.9528929999999</v>
      </c>
      <c r="N310" s="69">
        <v>100.76</v>
      </c>
      <c r="O310" s="67">
        <v>3.9796491550000002</v>
      </c>
      <c r="P310" s="68">
        <f t="shared" si="4"/>
        <v>3.2178624508063162E-6</v>
      </c>
      <c r="Q310" s="68">
        <f>O310/'סכום נכסי הקרן'!$C$41</f>
        <v>6.3506782485709673E-8</v>
      </c>
    </row>
    <row r="311" spans="1:17">
      <c r="A311" s="61" t="s">
        <v>3844</v>
      </c>
      <c r="B311" s="70" t="s">
        <v>3312</v>
      </c>
      <c r="C311" s="58">
        <v>9467</v>
      </c>
      <c r="D311" s="135" t="s">
        <v>3885</v>
      </c>
      <c r="E311" s="58" t="s">
        <v>634</v>
      </c>
      <c r="F311" s="77">
        <v>44966</v>
      </c>
      <c r="G311" s="135" t="s">
        <v>3885</v>
      </c>
      <c r="H311" s="67">
        <v>0.81999999989931771</v>
      </c>
      <c r="I311" s="70" t="s">
        <v>3599</v>
      </c>
      <c r="J311" s="70" t="s">
        <v>136</v>
      </c>
      <c r="K311" s="71">
        <v>7.7218999999999996E-2</v>
      </c>
      <c r="L311" s="71">
        <v>7.8099999997818553E-2</v>
      </c>
      <c r="M311" s="67">
        <v>1631.6252840000002</v>
      </c>
      <c r="N311" s="69">
        <v>100.7</v>
      </c>
      <c r="O311" s="67">
        <v>5.9593304299999987</v>
      </c>
      <c r="P311" s="68">
        <f t="shared" si="4"/>
        <v>4.8185920104417983E-6</v>
      </c>
      <c r="Q311" s="68">
        <f>O311/'סכום נכסי הקרן'!$C$41</f>
        <v>9.5098308076476806E-8</v>
      </c>
    </row>
    <row r="312" spans="1:17">
      <c r="A312" s="61" t="s">
        <v>3844</v>
      </c>
      <c r="B312" s="70" t="s">
        <v>3312</v>
      </c>
      <c r="C312" s="58">
        <v>9491</v>
      </c>
      <c r="D312" s="135" t="s">
        <v>3885</v>
      </c>
      <c r="E312" s="58" t="s">
        <v>634</v>
      </c>
      <c r="F312" s="77">
        <v>44986</v>
      </c>
      <c r="G312" s="135" t="s">
        <v>3885</v>
      </c>
      <c r="H312" s="67">
        <v>0.81999999997498041</v>
      </c>
      <c r="I312" s="70" t="s">
        <v>3599</v>
      </c>
      <c r="J312" s="70" t="s">
        <v>136</v>
      </c>
      <c r="K312" s="71">
        <v>7.7218999999999996E-2</v>
      </c>
      <c r="L312" s="71">
        <v>7.8099999998753333E-2</v>
      </c>
      <c r="M312" s="67">
        <v>6347.0246950000001</v>
      </c>
      <c r="N312" s="69">
        <v>100.7</v>
      </c>
      <c r="O312" s="67">
        <v>23.181803468999998</v>
      </c>
      <c r="P312" s="68">
        <f t="shared" si="4"/>
        <v>1.8744329467120248E-5</v>
      </c>
      <c r="Q312" s="68">
        <f>O312/'סכום נכסי הקרן'!$C$41</f>
        <v>3.6993254761731698E-7</v>
      </c>
    </row>
    <row r="313" spans="1:17">
      <c r="A313" s="61" t="s">
        <v>3844</v>
      </c>
      <c r="B313" s="70" t="s">
        <v>3312</v>
      </c>
      <c r="C313" s="58">
        <v>9510</v>
      </c>
      <c r="D313" s="135" t="s">
        <v>3885</v>
      </c>
      <c r="E313" s="58" t="s">
        <v>634</v>
      </c>
      <c r="F313" s="77">
        <v>44994</v>
      </c>
      <c r="G313" s="135" t="s">
        <v>3885</v>
      </c>
      <c r="H313" s="67">
        <v>0.81999999986297667</v>
      </c>
      <c r="I313" s="70" t="s">
        <v>3599</v>
      </c>
      <c r="J313" s="70" t="s">
        <v>136</v>
      </c>
      <c r="K313" s="71">
        <v>7.7218999999999996E-2</v>
      </c>
      <c r="L313" s="71">
        <v>7.8099999996220817E-2</v>
      </c>
      <c r="M313" s="67">
        <v>1238.852437</v>
      </c>
      <c r="N313" s="69">
        <v>100.7</v>
      </c>
      <c r="O313" s="67">
        <v>4.5247710909999999</v>
      </c>
      <c r="P313" s="68">
        <f t="shared" si="4"/>
        <v>3.6586368358451003E-6</v>
      </c>
      <c r="Q313" s="68">
        <f>O313/'סכום נכסי הקרן'!$C$41</f>
        <v>7.2205775504791769E-8</v>
      </c>
    </row>
    <row r="314" spans="1:17">
      <c r="A314" s="61" t="s">
        <v>3844</v>
      </c>
      <c r="B314" s="70" t="s">
        <v>3312</v>
      </c>
      <c r="C314" s="58">
        <v>9560</v>
      </c>
      <c r="D314" s="135" t="s">
        <v>3885</v>
      </c>
      <c r="E314" s="58" t="s">
        <v>634</v>
      </c>
      <c r="F314" s="77">
        <v>45058</v>
      </c>
      <c r="G314" s="135" t="s">
        <v>3885</v>
      </c>
      <c r="H314" s="67">
        <v>0.81999999999100714</v>
      </c>
      <c r="I314" s="70" t="s">
        <v>3599</v>
      </c>
      <c r="J314" s="70" t="s">
        <v>136</v>
      </c>
      <c r="K314" s="71">
        <v>7.7218999999999996E-2</v>
      </c>
      <c r="L314" s="71">
        <v>7.8100000000813435E-2</v>
      </c>
      <c r="M314" s="67">
        <v>6698.0941819999998</v>
      </c>
      <c r="N314" s="69">
        <v>100.7</v>
      </c>
      <c r="O314" s="67">
        <v>24.464045621</v>
      </c>
      <c r="P314" s="68">
        <f t="shared" si="4"/>
        <v>1.9781124097264446E-5</v>
      </c>
      <c r="Q314" s="68">
        <f>O314/'סכום נכסי הקרן'!$C$41</f>
        <v>3.9039442007629071E-7</v>
      </c>
    </row>
    <row r="315" spans="1:17">
      <c r="A315" s="61" t="s">
        <v>3844</v>
      </c>
      <c r="B315" s="70" t="s">
        <v>3312</v>
      </c>
      <c r="C315" s="58">
        <v>9595</v>
      </c>
      <c r="D315" s="135" t="s">
        <v>3885</v>
      </c>
      <c r="E315" s="58" t="s">
        <v>634</v>
      </c>
      <c r="F315" s="77">
        <v>45237</v>
      </c>
      <c r="G315" s="135" t="s">
        <v>3885</v>
      </c>
      <c r="H315" s="67">
        <v>0.82000000000132467</v>
      </c>
      <c r="I315" s="70" t="s">
        <v>3599</v>
      </c>
      <c r="J315" s="70" t="s">
        <v>136</v>
      </c>
      <c r="K315" s="71">
        <v>7.7195E-2</v>
      </c>
      <c r="L315" s="71">
        <v>7.8099999999874145E-2</v>
      </c>
      <c r="M315" s="67">
        <v>20668.558589</v>
      </c>
      <c r="N315" s="69">
        <v>100.7</v>
      </c>
      <c r="O315" s="67">
        <v>75.489614195000001</v>
      </c>
      <c r="P315" s="68">
        <f t="shared" si="4"/>
        <v>6.103934932021564E-5</v>
      </c>
      <c r="Q315" s="68">
        <f>O315/'סכום נכסי הקרן'!$C$41</f>
        <v>1.2046545617190233E-6</v>
      </c>
    </row>
    <row r="316" spans="1:17">
      <c r="A316" s="61" t="s">
        <v>3845</v>
      </c>
      <c r="B316" s="70" t="s">
        <v>3312</v>
      </c>
      <c r="C316" s="58">
        <v>9606</v>
      </c>
      <c r="D316" s="135" t="s">
        <v>3885</v>
      </c>
      <c r="E316" s="58" t="s">
        <v>634</v>
      </c>
      <c r="F316" s="77">
        <v>44136</v>
      </c>
      <c r="G316" s="135" t="s">
        <v>3885</v>
      </c>
      <c r="H316" s="67">
        <v>0.24999999999982989</v>
      </c>
      <c r="I316" s="70" t="s">
        <v>3599</v>
      </c>
      <c r="J316" s="70" t="s">
        <v>136</v>
      </c>
      <c r="K316" s="71">
        <v>7.0095999999999992E-2</v>
      </c>
      <c r="L316" s="71">
        <v>0</v>
      </c>
      <c r="M316" s="67">
        <v>460317.52447399998</v>
      </c>
      <c r="N316" s="69">
        <v>88.007137999999998</v>
      </c>
      <c r="O316" s="67">
        <v>1469.3422825769999</v>
      </c>
      <c r="P316" s="68">
        <f t="shared" si="4"/>
        <v>1.1880799473356015E-3</v>
      </c>
      <c r="Q316" s="68">
        <f>O316/'סכום נכסי הקרן'!$C$41</f>
        <v>2.3447594775895186E-5</v>
      </c>
    </row>
    <row r="317" spans="1:17">
      <c r="A317" s="61" t="s">
        <v>3846</v>
      </c>
      <c r="B317" s="70" t="s">
        <v>3312</v>
      </c>
      <c r="C317" s="58">
        <v>6588</v>
      </c>
      <c r="D317" s="135" t="s">
        <v>3885</v>
      </c>
      <c r="E317" s="58" t="s">
        <v>634</v>
      </c>
      <c r="F317" s="77">
        <v>43397</v>
      </c>
      <c r="G317" s="135" t="s">
        <v>3885</v>
      </c>
      <c r="H317" s="67">
        <v>0.5100000000000785</v>
      </c>
      <c r="I317" s="70" t="s">
        <v>3599</v>
      </c>
      <c r="J317" s="70" t="s">
        <v>136</v>
      </c>
      <c r="K317" s="71">
        <v>7.7218999999999996E-2</v>
      </c>
      <c r="L317" s="71">
        <v>7.5600000000004719E-2</v>
      </c>
      <c r="M317" s="67">
        <v>418281.49677500001</v>
      </c>
      <c r="N317" s="69">
        <v>100.73</v>
      </c>
      <c r="O317" s="67">
        <v>1528.181895488</v>
      </c>
      <c r="P317" s="68">
        <f t="shared" si="4"/>
        <v>1.2356564480852728E-3</v>
      </c>
      <c r="Q317" s="68">
        <f>O317/'סכום נכסי הקרן'!$C$41</f>
        <v>2.4386550536351472E-5</v>
      </c>
    </row>
    <row r="318" spans="1:17">
      <c r="A318" s="61" t="s">
        <v>3847</v>
      </c>
      <c r="B318" s="70" t="s">
        <v>3312</v>
      </c>
      <c r="C318" s="58">
        <v>6524</v>
      </c>
      <c r="D318" s="135" t="s">
        <v>3885</v>
      </c>
      <c r="E318" s="58" t="s">
        <v>634</v>
      </c>
      <c r="F318" s="77">
        <v>43357</v>
      </c>
      <c r="G318" s="135" t="s">
        <v>3885</v>
      </c>
      <c r="H318" s="67">
        <v>4.2199999999999989</v>
      </c>
      <c r="I318" s="70" t="s">
        <v>3606</v>
      </c>
      <c r="J318" s="70" t="s">
        <v>139</v>
      </c>
      <c r="K318" s="71">
        <v>8.9610000000000009E-2</v>
      </c>
      <c r="L318" s="71">
        <v>9.4200000000000006E-2</v>
      </c>
      <c r="M318" s="67">
        <v>2271936.9500000002</v>
      </c>
      <c r="N318" s="69">
        <v>99.01</v>
      </c>
      <c r="O318" s="67">
        <v>10394.459800000001</v>
      </c>
      <c r="P318" s="68">
        <f t="shared" si="4"/>
        <v>8.4047463944935952E-3</v>
      </c>
      <c r="Q318" s="68">
        <f>O318/'סכום נכסי הקרן'!$C$41</f>
        <v>1.6587359133045317E-4</v>
      </c>
    </row>
    <row r="319" spans="1:17">
      <c r="A319" s="61" t="s">
        <v>3847</v>
      </c>
      <c r="B319" s="70" t="s">
        <v>3312</v>
      </c>
      <c r="C319" s="58" t="s">
        <v>3486</v>
      </c>
      <c r="D319" s="135" t="s">
        <v>3885</v>
      </c>
      <c r="E319" s="58" t="s">
        <v>634</v>
      </c>
      <c r="F319" s="77">
        <v>42891</v>
      </c>
      <c r="G319" s="135" t="s">
        <v>3885</v>
      </c>
      <c r="H319" s="67">
        <v>4.18</v>
      </c>
      <c r="I319" s="70" t="s">
        <v>3606</v>
      </c>
      <c r="J319" s="70" t="s">
        <v>139</v>
      </c>
      <c r="K319" s="71">
        <v>8.9610000000000009E-2</v>
      </c>
      <c r="L319" s="71">
        <v>0.10440000000000001</v>
      </c>
      <c r="M319" s="67">
        <v>6546304.8899999997</v>
      </c>
      <c r="N319" s="69">
        <v>99.01</v>
      </c>
      <c r="O319" s="67">
        <v>29950.348389999999</v>
      </c>
      <c r="P319" s="68">
        <f t="shared" si="4"/>
        <v>2.4217235670552069E-2</v>
      </c>
      <c r="Q319" s="68">
        <f>O319/'סכום נכסי הקרן'!$C$41</f>
        <v>4.7794420726390765E-4</v>
      </c>
    </row>
    <row r="320" spans="1:17">
      <c r="A320" s="61" t="s">
        <v>3848</v>
      </c>
      <c r="B320" s="70" t="s">
        <v>3312</v>
      </c>
      <c r="C320" s="58" t="s">
        <v>3487</v>
      </c>
      <c r="D320" s="135" t="s">
        <v>3885</v>
      </c>
      <c r="E320" s="58" t="s">
        <v>634</v>
      </c>
      <c r="F320" s="77">
        <v>44144</v>
      </c>
      <c r="G320" s="135" t="s">
        <v>3885</v>
      </c>
      <c r="H320" s="67">
        <v>1</v>
      </c>
      <c r="I320" s="70" t="s">
        <v>3599</v>
      </c>
      <c r="J320" s="70" t="s">
        <v>136</v>
      </c>
      <c r="K320" s="71">
        <v>7.8763E-2</v>
      </c>
      <c r="L320" s="71">
        <v>0</v>
      </c>
      <c r="M320" s="67">
        <v>520780.76970599999</v>
      </c>
      <c r="N320" s="69">
        <v>78.199742999999998</v>
      </c>
      <c r="O320" s="67">
        <v>1477.0929288130001</v>
      </c>
      <c r="P320" s="68">
        <f t="shared" si="4"/>
        <v>1.194346960461865E-3</v>
      </c>
      <c r="Q320" s="68">
        <f>O320/'סכום נכסי הקרן'!$C$41</f>
        <v>2.3571278695120813E-5</v>
      </c>
    </row>
    <row r="321" spans="1:17">
      <c r="A321" s="61" t="s">
        <v>3849</v>
      </c>
      <c r="B321" s="70" t="s">
        <v>3312</v>
      </c>
      <c r="C321" s="58">
        <v>6826</v>
      </c>
      <c r="D321" s="135" t="s">
        <v>3885</v>
      </c>
      <c r="E321" s="58" t="s">
        <v>634</v>
      </c>
      <c r="F321" s="77">
        <v>43550</v>
      </c>
      <c r="G321" s="135" t="s">
        <v>3885</v>
      </c>
      <c r="H321" s="67">
        <v>1.760000000000993</v>
      </c>
      <c r="I321" s="70" t="s">
        <v>3606</v>
      </c>
      <c r="J321" s="70" t="s">
        <v>136</v>
      </c>
      <c r="K321" s="71">
        <v>8.4559999999999996E-2</v>
      </c>
      <c r="L321" s="71">
        <v>8.5600000000020382E-2</v>
      </c>
      <c r="M321" s="67">
        <v>209706.96832000001</v>
      </c>
      <c r="N321" s="69">
        <v>100.61</v>
      </c>
      <c r="O321" s="67">
        <v>765.24684997400004</v>
      </c>
      <c r="P321" s="68">
        <f t="shared" si="4"/>
        <v>6.1876286281049039E-4</v>
      </c>
      <c r="Q321" s="68">
        <f>O321/'סכום נכסי הקרן'!$C$41</f>
        <v>1.2211721022722498E-5</v>
      </c>
    </row>
    <row r="322" spans="1:17">
      <c r="A322" s="61" t="s">
        <v>3850</v>
      </c>
      <c r="B322" s="70" t="s">
        <v>3312</v>
      </c>
      <c r="C322" s="58">
        <v>6528</v>
      </c>
      <c r="D322" s="135" t="s">
        <v>3885</v>
      </c>
      <c r="E322" s="58" t="s">
        <v>634</v>
      </c>
      <c r="F322" s="77">
        <v>43373</v>
      </c>
      <c r="G322" s="135" t="s">
        <v>3885</v>
      </c>
      <c r="H322" s="67">
        <v>4.2699999999987437</v>
      </c>
      <c r="I322" s="70" t="s">
        <v>3606</v>
      </c>
      <c r="J322" s="70" t="s">
        <v>139</v>
      </c>
      <c r="K322" s="71">
        <v>3.032E-2</v>
      </c>
      <c r="L322" s="71">
        <v>6.2999999999979073E-2</v>
      </c>
      <c r="M322" s="67">
        <v>354832.76089699997</v>
      </c>
      <c r="N322" s="69">
        <v>87.41</v>
      </c>
      <c r="O322" s="67">
        <v>1433.2151939399998</v>
      </c>
      <c r="P322" s="68">
        <f t="shared" si="4"/>
        <v>1.1588683265484033E-3</v>
      </c>
      <c r="Q322" s="68">
        <f>O322/'סכום נכסי הקרן'!$C$41</f>
        <v>2.2871082859755707E-5</v>
      </c>
    </row>
    <row r="323" spans="1:17">
      <c r="A323" s="61" t="s">
        <v>3851</v>
      </c>
      <c r="B323" s="70" t="s">
        <v>3312</v>
      </c>
      <c r="C323" s="58">
        <v>8860</v>
      </c>
      <c r="D323" s="135" t="s">
        <v>3885</v>
      </c>
      <c r="E323" s="58" t="s">
        <v>634</v>
      </c>
      <c r="F323" s="77">
        <v>44585</v>
      </c>
      <c r="G323" s="135" t="s">
        <v>3885</v>
      </c>
      <c r="H323" s="67">
        <v>2.1600000000004469</v>
      </c>
      <c r="I323" s="70" t="s">
        <v>3610</v>
      </c>
      <c r="J323" s="70" t="s">
        <v>138</v>
      </c>
      <c r="K323" s="71">
        <v>6.5960000000000005E-2</v>
      </c>
      <c r="L323" s="71">
        <v>7.1299999999912891E-2</v>
      </c>
      <c r="M323" s="67">
        <v>22291.585918000001</v>
      </c>
      <c r="N323" s="69">
        <v>100.13</v>
      </c>
      <c r="O323" s="67">
        <v>89.541181505999987</v>
      </c>
      <c r="P323" s="68">
        <f t="shared" si="4"/>
        <v>7.2401157626416517E-5</v>
      </c>
      <c r="Q323" s="68">
        <f>O323/'סכום נכסי הקרן'!$C$41</f>
        <v>1.4288878531592543E-6</v>
      </c>
    </row>
    <row r="324" spans="1:17">
      <c r="A324" s="61" t="s">
        <v>3851</v>
      </c>
      <c r="B324" s="70" t="s">
        <v>3312</v>
      </c>
      <c r="C324" s="58">
        <v>8977</v>
      </c>
      <c r="D324" s="135" t="s">
        <v>3885</v>
      </c>
      <c r="E324" s="58" t="s">
        <v>634</v>
      </c>
      <c r="F324" s="77">
        <v>44553</v>
      </c>
      <c r="G324" s="135" t="s">
        <v>3885</v>
      </c>
      <c r="H324" s="67">
        <v>2.1599999999757427</v>
      </c>
      <c r="I324" s="70" t="s">
        <v>3610</v>
      </c>
      <c r="J324" s="70" t="s">
        <v>138</v>
      </c>
      <c r="K324" s="71">
        <v>6.5960000000000005E-2</v>
      </c>
      <c r="L324" s="71">
        <v>7.1499999999962108E-2</v>
      </c>
      <c r="M324" s="67">
        <v>3285.075785</v>
      </c>
      <c r="N324" s="69">
        <v>100.1</v>
      </c>
      <c r="O324" s="67">
        <v>13.191589026999999</v>
      </c>
      <c r="P324" s="68">
        <f t="shared" si="4"/>
        <v>1.0666447554332695E-5</v>
      </c>
      <c r="Q324" s="68">
        <f>O324/'סכום נכסי הקרן'!$C$41</f>
        <v>2.1050985711291011E-7</v>
      </c>
    </row>
    <row r="325" spans="1:17">
      <c r="A325" s="61" t="s">
        <v>3851</v>
      </c>
      <c r="B325" s="70" t="s">
        <v>3312</v>
      </c>
      <c r="C325" s="58">
        <v>8978</v>
      </c>
      <c r="D325" s="135" t="s">
        <v>3885</v>
      </c>
      <c r="E325" s="58" t="s">
        <v>634</v>
      </c>
      <c r="F325" s="77">
        <v>44553</v>
      </c>
      <c r="G325" s="135" t="s">
        <v>3885</v>
      </c>
      <c r="H325" s="67">
        <v>2.1600000000141812</v>
      </c>
      <c r="I325" s="70" t="s">
        <v>3610</v>
      </c>
      <c r="J325" s="70" t="s">
        <v>138</v>
      </c>
      <c r="K325" s="71">
        <v>6.5960000000000005E-2</v>
      </c>
      <c r="L325" s="71">
        <v>7.2599999999491821E-2</v>
      </c>
      <c r="M325" s="67">
        <v>4223.668944</v>
      </c>
      <c r="N325" s="69">
        <v>99.88</v>
      </c>
      <c r="O325" s="67">
        <v>16.923338411</v>
      </c>
      <c r="P325" s="68">
        <f t="shared" si="4"/>
        <v>1.3683863349266809E-5</v>
      </c>
      <c r="Q325" s="68">
        <f>O325/'סכום נכסי הקרן'!$C$41</f>
        <v>2.7006068362813572E-7</v>
      </c>
    </row>
    <row r="326" spans="1:17">
      <c r="A326" s="61" t="s">
        <v>3851</v>
      </c>
      <c r="B326" s="70" t="s">
        <v>3312</v>
      </c>
      <c r="C326" s="58">
        <v>8979</v>
      </c>
      <c r="D326" s="135" t="s">
        <v>3885</v>
      </c>
      <c r="E326" s="58" t="s">
        <v>634</v>
      </c>
      <c r="F326" s="77">
        <v>44553</v>
      </c>
      <c r="G326" s="135" t="s">
        <v>3885</v>
      </c>
      <c r="H326" s="67">
        <v>2.1599999999994943</v>
      </c>
      <c r="I326" s="70" t="s">
        <v>3610</v>
      </c>
      <c r="J326" s="70" t="s">
        <v>138</v>
      </c>
      <c r="K326" s="71">
        <v>6.5960000000000005E-2</v>
      </c>
      <c r="L326" s="71">
        <v>7.1400000000169273E-2</v>
      </c>
      <c r="M326" s="67">
        <v>19710.454557000001</v>
      </c>
      <c r="N326" s="69">
        <v>100.11</v>
      </c>
      <c r="O326" s="67">
        <v>79.15743946900001</v>
      </c>
      <c r="P326" s="68">
        <f t="shared" si="4"/>
        <v>6.4005077394635047E-5</v>
      </c>
      <c r="Q326" s="68">
        <f>O326/'סכום נכסי הקרן'!$C$41</f>
        <v>1.2631852946553308E-6</v>
      </c>
    </row>
    <row r="327" spans="1:17">
      <c r="A327" s="61" t="s">
        <v>3851</v>
      </c>
      <c r="B327" s="70" t="s">
        <v>3312</v>
      </c>
      <c r="C327" s="58">
        <v>8918</v>
      </c>
      <c r="D327" s="135" t="s">
        <v>3885</v>
      </c>
      <c r="E327" s="58" t="s">
        <v>634</v>
      </c>
      <c r="F327" s="77">
        <v>44553</v>
      </c>
      <c r="G327" s="135" t="s">
        <v>3885</v>
      </c>
      <c r="H327" s="67">
        <v>2.1600000000495312</v>
      </c>
      <c r="I327" s="70" t="s">
        <v>3610</v>
      </c>
      <c r="J327" s="70" t="s">
        <v>138</v>
      </c>
      <c r="K327" s="71">
        <v>6.5960000000000005E-2</v>
      </c>
      <c r="L327" s="71">
        <v>7.1500000001901654E-2</v>
      </c>
      <c r="M327" s="67">
        <v>2815.7792450000002</v>
      </c>
      <c r="N327" s="69">
        <v>100.09</v>
      </c>
      <c r="O327" s="67">
        <v>11.305946459000001</v>
      </c>
      <c r="P327" s="68">
        <f t="shared" si="4"/>
        <v>9.1417557589301448E-6</v>
      </c>
      <c r="Q327" s="68">
        <f>O327/'סכום נכסי הקרן'!$C$41</f>
        <v>1.8041899036871068E-7</v>
      </c>
    </row>
    <row r="328" spans="1:17">
      <c r="A328" s="61" t="s">
        <v>3851</v>
      </c>
      <c r="B328" s="70" t="s">
        <v>3312</v>
      </c>
      <c r="C328" s="58">
        <v>9037</v>
      </c>
      <c r="D328" s="135" t="s">
        <v>3885</v>
      </c>
      <c r="E328" s="58" t="s">
        <v>634</v>
      </c>
      <c r="F328" s="77">
        <v>44671</v>
      </c>
      <c r="G328" s="135" t="s">
        <v>3885</v>
      </c>
      <c r="H328" s="67">
        <v>2.160000000022634</v>
      </c>
      <c r="I328" s="70" t="s">
        <v>3610</v>
      </c>
      <c r="J328" s="70" t="s">
        <v>138</v>
      </c>
      <c r="K328" s="71">
        <v>6.5960000000000005E-2</v>
      </c>
      <c r="L328" s="71">
        <v>7.1300000002305838E-2</v>
      </c>
      <c r="M328" s="67">
        <v>1759.862067</v>
      </c>
      <c r="N328" s="69">
        <v>100.13</v>
      </c>
      <c r="O328" s="67">
        <v>7.0690406489999997</v>
      </c>
      <c r="P328" s="68">
        <f t="shared" ref="P328:P337" si="5">IFERROR(O328/$O$8,0)</f>
        <v>5.7158808683075003E-6</v>
      </c>
      <c r="Q328" s="68">
        <f>O328/'סכום נכסי הקרן'!$C$41</f>
        <v>1.1280693583620261E-7</v>
      </c>
    </row>
    <row r="329" spans="1:17">
      <c r="A329" s="61" t="s">
        <v>3851</v>
      </c>
      <c r="B329" s="70" t="s">
        <v>3312</v>
      </c>
      <c r="C329" s="58">
        <v>9130</v>
      </c>
      <c r="D329" s="135" t="s">
        <v>3885</v>
      </c>
      <c r="E329" s="58" t="s">
        <v>634</v>
      </c>
      <c r="F329" s="77">
        <v>44742</v>
      </c>
      <c r="G329" s="135" t="s">
        <v>3885</v>
      </c>
      <c r="H329" s="67">
        <v>2.1600000000216908</v>
      </c>
      <c r="I329" s="70" t="s">
        <v>3610</v>
      </c>
      <c r="J329" s="70" t="s">
        <v>138</v>
      </c>
      <c r="K329" s="71">
        <v>6.5960000000000005E-2</v>
      </c>
      <c r="L329" s="71">
        <v>7.1300000000662514E-2</v>
      </c>
      <c r="M329" s="67">
        <v>10559.172245</v>
      </c>
      <c r="N329" s="69">
        <v>100.13</v>
      </c>
      <c r="O329" s="67">
        <v>42.414243663000001</v>
      </c>
      <c r="P329" s="68">
        <f t="shared" si="5"/>
        <v>3.4295285023063158E-5</v>
      </c>
      <c r="Q329" s="68">
        <f>O329/'סכום נכסי הקרן'!$C$41</f>
        <v>6.7684161133094433E-7</v>
      </c>
    </row>
    <row r="330" spans="1:17">
      <c r="A330" s="61" t="s">
        <v>3851</v>
      </c>
      <c r="B330" s="70" t="s">
        <v>3312</v>
      </c>
      <c r="C330" s="58">
        <v>9313</v>
      </c>
      <c r="D330" s="135" t="s">
        <v>3885</v>
      </c>
      <c r="E330" s="58" t="s">
        <v>634</v>
      </c>
      <c r="F330" s="77">
        <v>44886</v>
      </c>
      <c r="G330" s="135" t="s">
        <v>3885</v>
      </c>
      <c r="H330" s="67">
        <v>2.1600000000062103</v>
      </c>
      <c r="I330" s="70" t="s">
        <v>3610</v>
      </c>
      <c r="J330" s="70" t="s">
        <v>138</v>
      </c>
      <c r="K330" s="71">
        <v>6.5960000000000005E-2</v>
      </c>
      <c r="L330" s="71">
        <v>7.1299999999953428E-2</v>
      </c>
      <c r="M330" s="67">
        <v>4810.2895820000003</v>
      </c>
      <c r="N330" s="69">
        <v>100.13</v>
      </c>
      <c r="O330" s="67">
        <v>19.322044493</v>
      </c>
      <c r="P330" s="68">
        <f t="shared" si="5"/>
        <v>1.562340774907673E-5</v>
      </c>
      <c r="Q330" s="68">
        <f>O330/'סכום נכסי הקרן'!$C$41</f>
        <v>3.0833895878848031E-7</v>
      </c>
    </row>
    <row r="331" spans="1:17">
      <c r="A331" s="61" t="s">
        <v>3851</v>
      </c>
      <c r="B331" s="70" t="s">
        <v>3312</v>
      </c>
      <c r="C331" s="58">
        <v>9496</v>
      </c>
      <c r="D331" s="135" t="s">
        <v>3885</v>
      </c>
      <c r="E331" s="58" t="s">
        <v>634</v>
      </c>
      <c r="F331" s="77">
        <v>44985</v>
      </c>
      <c r="G331" s="135" t="s">
        <v>3885</v>
      </c>
      <c r="H331" s="67">
        <v>2.1600000000450916</v>
      </c>
      <c r="I331" s="70" t="s">
        <v>3610</v>
      </c>
      <c r="J331" s="70" t="s">
        <v>138</v>
      </c>
      <c r="K331" s="71">
        <v>6.5960000000000005E-2</v>
      </c>
      <c r="L331" s="71">
        <v>7.130000000107091E-2</v>
      </c>
      <c r="M331" s="67">
        <v>7508.7447300000003</v>
      </c>
      <c r="N331" s="69">
        <v>100.13</v>
      </c>
      <c r="O331" s="67">
        <v>30.161240128999999</v>
      </c>
      <c r="P331" s="68">
        <f t="shared" si="5"/>
        <v>2.4387758392953549E-5</v>
      </c>
      <c r="Q331" s="68">
        <f>O331/'סכום נכסי הקרן'!$C$41</f>
        <v>4.8130959332561092E-7</v>
      </c>
    </row>
    <row r="332" spans="1:17">
      <c r="A332" s="61" t="s">
        <v>3851</v>
      </c>
      <c r="B332" s="70" t="s">
        <v>3312</v>
      </c>
      <c r="C332" s="58">
        <v>9547</v>
      </c>
      <c r="D332" s="135" t="s">
        <v>3885</v>
      </c>
      <c r="E332" s="58" t="s">
        <v>634</v>
      </c>
      <c r="F332" s="77">
        <v>45036</v>
      </c>
      <c r="G332" s="135" t="s">
        <v>3885</v>
      </c>
      <c r="H332" s="67">
        <v>2.1599999999547324</v>
      </c>
      <c r="I332" s="70" t="s">
        <v>3610</v>
      </c>
      <c r="J332" s="70" t="s">
        <v>138</v>
      </c>
      <c r="K332" s="71">
        <v>6.5960000000000005E-2</v>
      </c>
      <c r="L332" s="71">
        <v>7.1299999996449329E-2</v>
      </c>
      <c r="M332" s="67">
        <v>1759.862067</v>
      </c>
      <c r="N332" s="69">
        <v>100.13</v>
      </c>
      <c r="O332" s="67">
        <v>7.0690407269999991</v>
      </c>
      <c r="P332" s="68">
        <f t="shared" si="5"/>
        <v>5.7158809313766952E-6</v>
      </c>
      <c r="Q332" s="68">
        <f>O332/'סכום נכסי הקרן'!$C$41</f>
        <v>1.1280693708091761E-7</v>
      </c>
    </row>
    <row r="333" spans="1:17">
      <c r="A333" s="61" t="s">
        <v>3851</v>
      </c>
      <c r="B333" s="70" t="s">
        <v>3312</v>
      </c>
      <c r="C333" s="58">
        <v>9718</v>
      </c>
      <c r="D333" s="135" t="s">
        <v>3885</v>
      </c>
      <c r="E333" s="58" t="s">
        <v>634</v>
      </c>
      <c r="F333" s="77">
        <v>45163</v>
      </c>
      <c r="G333" s="135" t="s">
        <v>3885</v>
      </c>
      <c r="H333" s="67">
        <v>2.1399999999874391</v>
      </c>
      <c r="I333" s="70" t="s">
        <v>3610</v>
      </c>
      <c r="J333" s="70" t="s">
        <v>138</v>
      </c>
      <c r="K333" s="71">
        <v>6.4320000000000002E-2</v>
      </c>
      <c r="L333" s="71">
        <v>7.599999999972426E-2</v>
      </c>
      <c r="M333" s="67">
        <v>16247.046418000002</v>
      </c>
      <c r="N333" s="69">
        <v>100.16</v>
      </c>
      <c r="O333" s="67">
        <v>65.280934012999992</v>
      </c>
      <c r="P333" s="68">
        <f t="shared" si="5"/>
        <v>5.2784820503604805E-5</v>
      </c>
      <c r="Q333" s="68">
        <f>O333/'סכום נכסי הקרן'!$C$41</f>
        <v>1.0417456201180019E-6</v>
      </c>
    </row>
    <row r="334" spans="1:17">
      <c r="A334" s="61" t="s">
        <v>3851</v>
      </c>
      <c r="B334" s="70" t="s">
        <v>3312</v>
      </c>
      <c r="C334" s="58">
        <v>9799</v>
      </c>
      <c r="D334" s="135" t="s">
        <v>3885</v>
      </c>
      <c r="E334" s="58" t="s">
        <v>634</v>
      </c>
      <c r="F334" s="77">
        <v>45208</v>
      </c>
      <c r="G334" s="135" t="s">
        <v>3885</v>
      </c>
      <c r="H334" s="67">
        <v>2.1500000000203885</v>
      </c>
      <c r="I334" s="70" t="s">
        <v>3610</v>
      </c>
      <c r="J334" s="70" t="s">
        <v>138</v>
      </c>
      <c r="K334" s="71">
        <v>6.6130000000000008E-2</v>
      </c>
      <c r="L334" s="71">
        <v>6.9700000001046591E-2</v>
      </c>
      <c r="M334" s="67">
        <v>1820.8704790000002</v>
      </c>
      <c r="N334" s="69">
        <v>100.72</v>
      </c>
      <c r="O334" s="67">
        <v>7.357197159</v>
      </c>
      <c r="P334" s="68">
        <f t="shared" si="5"/>
        <v>5.9488782953091768E-6</v>
      </c>
      <c r="Q334" s="68">
        <f>O334/'סכום נכסי הקרן'!$C$41</f>
        <v>1.1740530420729869E-7</v>
      </c>
    </row>
    <row r="335" spans="1:17">
      <c r="A335" s="61" t="s">
        <v>3851</v>
      </c>
      <c r="B335" s="70" t="s">
        <v>3312</v>
      </c>
      <c r="C335" s="58">
        <v>8829</v>
      </c>
      <c r="D335" s="135" t="s">
        <v>3885</v>
      </c>
      <c r="E335" s="58" t="s">
        <v>634</v>
      </c>
      <c r="F335" s="77">
        <v>44553</v>
      </c>
      <c r="G335" s="135" t="s">
        <v>3885</v>
      </c>
      <c r="H335" s="67">
        <v>2.1599999999999997</v>
      </c>
      <c r="I335" s="70" t="s">
        <v>3610</v>
      </c>
      <c r="J335" s="70" t="s">
        <v>138</v>
      </c>
      <c r="K335" s="71">
        <v>6.6089999999999996E-2</v>
      </c>
      <c r="L335" s="71">
        <v>7.139999999998245E-2</v>
      </c>
      <c r="M335" s="67">
        <v>212943.30796500001</v>
      </c>
      <c r="N335" s="69">
        <v>99.99</v>
      </c>
      <c r="O335" s="67">
        <v>854.15792162499997</v>
      </c>
      <c r="P335" s="68">
        <f t="shared" si="5"/>
        <v>6.9065452656864965E-4</v>
      </c>
      <c r="Q335" s="68">
        <f>O335/'סכום נכסי הקרן'!$C$41</f>
        <v>1.3630553655447731E-5</v>
      </c>
    </row>
    <row r="336" spans="1:17">
      <c r="A336" s="61" t="s">
        <v>3852</v>
      </c>
      <c r="B336" s="70" t="s">
        <v>3312</v>
      </c>
      <c r="C336" s="58">
        <v>7382</v>
      </c>
      <c r="D336" s="135" t="s">
        <v>3885</v>
      </c>
      <c r="E336" s="58" t="s">
        <v>634</v>
      </c>
      <c r="F336" s="77">
        <v>43860</v>
      </c>
      <c r="G336" s="135" t="s">
        <v>3885</v>
      </c>
      <c r="H336" s="67">
        <v>2.4799999999998077</v>
      </c>
      <c r="I336" s="70" t="s">
        <v>3606</v>
      </c>
      <c r="J336" s="70" t="s">
        <v>136</v>
      </c>
      <c r="K336" s="71">
        <v>8.1890000000000004E-2</v>
      </c>
      <c r="L336" s="71">
        <v>8.5599999999989754E-2</v>
      </c>
      <c r="M336" s="67">
        <v>343116.898957</v>
      </c>
      <c r="N336" s="69">
        <v>100.34</v>
      </c>
      <c r="O336" s="67">
        <v>1248.716267513</v>
      </c>
      <c r="P336" s="68">
        <f t="shared" si="5"/>
        <v>1.0096862895294842E-3</v>
      </c>
      <c r="Q336" s="68">
        <f>O336/'סכום נכסי הקרן'!$C$41</f>
        <v>1.9926870258821937E-5</v>
      </c>
    </row>
    <row r="337" spans="1:17">
      <c r="A337" s="61" t="s">
        <v>3853</v>
      </c>
      <c r="B337" s="70" t="s">
        <v>3312</v>
      </c>
      <c r="C337" s="58">
        <v>9158</v>
      </c>
      <c r="D337" s="135" t="s">
        <v>3885</v>
      </c>
      <c r="E337" s="58" t="s">
        <v>634</v>
      </c>
      <c r="F337" s="77">
        <v>44179</v>
      </c>
      <c r="G337" s="135" t="s">
        <v>3885</v>
      </c>
      <c r="H337" s="67">
        <v>2.2599999999990752</v>
      </c>
      <c r="I337" s="70" t="s">
        <v>3606</v>
      </c>
      <c r="J337" s="70" t="s">
        <v>136</v>
      </c>
      <c r="K337" s="71">
        <v>8.0809999999999993E-2</v>
      </c>
      <c r="L337" s="71">
        <v>9.219999999995375E-2</v>
      </c>
      <c r="M337" s="67">
        <v>151202.474437</v>
      </c>
      <c r="N337" s="69">
        <v>98.56</v>
      </c>
      <c r="O337" s="67">
        <v>540.51425822500005</v>
      </c>
      <c r="P337" s="68">
        <f t="shared" si="5"/>
        <v>4.3704871156353395E-4</v>
      </c>
      <c r="Q337" s="68">
        <f>O337/'סכום נכסי הקרן'!$C$41</f>
        <v>8.6254642282705924E-6</v>
      </c>
    </row>
    <row r="338" spans="1:17">
      <c r="A338" s="139" t="s">
        <v>3885</v>
      </c>
      <c r="B338" s="139" t="s">
        <v>3885</v>
      </c>
      <c r="C338" s="139" t="s">
        <v>3885</v>
      </c>
      <c r="D338" s="139" t="s">
        <v>3885</v>
      </c>
      <c r="E338" s="140" t="s">
        <v>3885</v>
      </c>
      <c r="F338" s="140" t="s">
        <v>3885</v>
      </c>
      <c r="G338" s="140" t="s">
        <v>3885</v>
      </c>
      <c r="H338" s="140" t="s">
        <v>3885</v>
      </c>
      <c r="I338" s="140" t="s">
        <v>3885</v>
      </c>
      <c r="J338" s="140" t="s">
        <v>3885</v>
      </c>
      <c r="K338" s="140" t="s">
        <v>3885</v>
      </c>
      <c r="L338" s="140" t="s">
        <v>3885</v>
      </c>
      <c r="M338" s="140" t="s">
        <v>3885</v>
      </c>
      <c r="N338" s="140" t="s">
        <v>3885</v>
      </c>
      <c r="O338" s="140" t="s">
        <v>3885</v>
      </c>
      <c r="P338" s="140" t="s">
        <v>3885</v>
      </c>
      <c r="Q338" s="140" t="s">
        <v>3885</v>
      </c>
    </row>
    <row r="339" spans="1:17">
      <c r="A339" s="139" t="s">
        <v>3885</v>
      </c>
      <c r="B339" s="139" t="s">
        <v>3885</v>
      </c>
      <c r="C339" s="139" t="s">
        <v>3885</v>
      </c>
      <c r="D339" s="139" t="s">
        <v>3885</v>
      </c>
      <c r="E339" s="140" t="s">
        <v>3885</v>
      </c>
      <c r="F339" s="140" t="s">
        <v>3885</v>
      </c>
      <c r="G339" s="140" t="s">
        <v>3885</v>
      </c>
      <c r="H339" s="140" t="s">
        <v>3885</v>
      </c>
      <c r="I339" s="140" t="s">
        <v>3885</v>
      </c>
      <c r="J339" s="140" t="s">
        <v>3885</v>
      </c>
      <c r="K339" s="140" t="s">
        <v>3885</v>
      </c>
      <c r="L339" s="140" t="s">
        <v>3885</v>
      </c>
      <c r="M339" s="140" t="s">
        <v>3885</v>
      </c>
      <c r="N339" s="140" t="s">
        <v>3885</v>
      </c>
      <c r="O339" s="140" t="s">
        <v>3885</v>
      </c>
      <c r="P339" s="140" t="s">
        <v>3885</v>
      </c>
      <c r="Q339" s="140" t="s">
        <v>3885</v>
      </c>
    </row>
    <row r="340" spans="1:17">
      <c r="A340" s="139" t="s">
        <v>3885</v>
      </c>
      <c r="B340" s="139" t="s">
        <v>3885</v>
      </c>
      <c r="C340" s="139" t="s">
        <v>3885</v>
      </c>
      <c r="D340" s="139" t="s">
        <v>3885</v>
      </c>
      <c r="E340" s="140" t="s">
        <v>3885</v>
      </c>
      <c r="F340" s="140" t="s">
        <v>3885</v>
      </c>
      <c r="G340" s="140" t="s">
        <v>3885</v>
      </c>
      <c r="H340" s="140" t="s">
        <v>3885</v>
      </c>
      <c r="I340" s="140" t="s">
        <v>3885</v>
      </c>
      <c r="J340" s="140" t="s">
        <v>3885</v>
      </c>
      <c r="K340" s="140" t="s">
        <v>3885</v>
      </c>
      <c r="L340" s="140" t="s">
        <v>3885</v>
      </c>
      <c r="M340" s="140" t="s">
        <v>3885</v>
      </c>
      <c r="N340" s="140" t="s">
        <v>3885</v>
      </c>
      <c r="O340" s="140" t="s">
        <v>3885</v>
      </c>
      <c r="P340" s="140" t="s">
        <v>3885</v>
      </c>
      <c r="Q340" s="140" t="s">
        <v>3885</v>
      </c>
    </row>
    <row r="341" spans="1:17">
      <c r="A341" s="101" t="s">
        <v>217</v>
      </c>
      <c r="B341" s="139" t="s">
        <v>3885</v>
      </c>
      <c r="C341" s="139" t="s">
        <v>3885</v>
      </c>
      <c r="D341" s="139" t="s">
        <v>3885</v>
      </c>
      <c r="E341" s="140" t="s">
        <v>3885</v>
      </c>
      <c r="F341" s="140" t="s">
        <v>3885</v>
      </c>
      <c r="G341" s="140" t="s">
        <v>3885</v>
      </c>
      <c r="H341" s="140" t="s">
        <v>3885</v>
      </c>
      <c r="I341" s="140" t="s">
        <v>3885</v>
      </c>
      <c r="J341" s="140" t="s">
        <v>3885</v>
      </c>
      <c r="K341" s="140" t="s">
        <v>3885</v>
      </c>
      <c r="L341" s="140" t="s">
        <v>3885</v>
      </c>
      <c r="M341" s="140" t="s">
        <v>3885</v>
      </c>
      <c r="N341" s="140" t="s">
        <v>3885</v>
      </c>
      <c r="O341" s="140" t="s">
        <v>3885</v>
      </c>
      <c r="P341" s="140" t="s">
        <v>3885</v>
      </c>
      <c r="Q341" s="140" t="s">
        <v>3885</v>
      </c>
    </row>
    <row r="342" spans="1:17">
      <c r="A342" s="101" t="s">
        <v>117</v>
      </c>
      <c r="B342" s="139" t="s">
        <v>3885</v>
      </c>
      <c r="C342" s="139" t="s">
        <v>3885</v>
      </c>
      <c r="D342" s="139" t="s">
        <v>3885</v>
      </c>
      <c r="E342" s="140" t="s">
        <v>3885</v>
      </c>
      <c r="F342" s="140" t="s">
        <v>3885</v>
      </c>
      <c r="G342" s="140" t="s">
        <v>3885</v>
      </c>
      <c r="H342" s="140" t="s">
        <v>3885</v>
      </c>
      <c r="I342" s="140" t="s">
        <v>3885</v>
      </c>
      <c r="J342" s="140" t="s">
        <v>3885</v>
      </c>
      <c r="K342" s="140" t="s">
        <v>3885</v>
      </c>
      <c r="L342" s="140" t="s">
        <v>3885</v>
      </c>
      <c r="M342" s="140" t="s">
        <v>3885</v>
      </c>
      <c r="N342" s="140" t="s">
        <v>3885</v>
      </c>
      <c r="O342" s="140" t="s">
        <v>3885</v>
      </c>
      <c r="P342" s="140" t="s">
        <v>3885</v>
      </c>
      <c r="Q342" s="140" t="s">
        <v>3885</v>
      </c>
    </row>
    <row r="343" spans="1:17">
      <c r="A343" s="101" t="s">
        <v>200</v>
      </c>
      <c r="B343" s="139" t="s">
        <v>3885</v>
      </c>
      <c r="C343" s="139" t="s">
        <v>3885</v>
      </c>
      <c r="D343" s="139" t="s">
        <v>3885</v>
      </c>
      <c r="E343" s="140" t="s">
        <v>3885</v>
      </c>
      <c r="F343" s="140" t="s">
        <v>3885</v>
      </c>
      <c r="G343" s="140" t="s">
        <v>3885</v>
      </c>
      <c r="H343" s="140" t="s">
        <v>3885</v>
      </c>
      <c r="I343" s="140" t="s">
        <v>3885</v>
      </c>
      <c r="J343" s="140" t="s">
        <v>3885</v>
      </c>
      <c r="K343" s="140" t="s">
        <v>3885</v>
      </c>
      <c r="L343" s="140" t="s">
        <v>3885</v>
      </c>
      <c r="M343" s="140" t="s">
        <v>3885</v>
      </c>
      <c r="N343" s="140" t="s">
        <v>3885</v>
      </c>
      <c r="O343" s="140" t="s">
        <v>3885</v>
      </c>
      <c r="P343" s="140" t="s">
        <v>3885</v>
      </c>
      <c r="Q343" s="140" t="s">
        <v>3885</v>
      </c>
    </row>
    <row r="344" spans="1:17">
      <c r="A344" s="101" t="s">
        <v>208</v>
      </c>
      <c r="B344" s="139" t="s">
        <v>3885</v>
      </c>
      <c r="C344" s="139" t="s">
        <v>3885</v>
      </c>
      <c r="D344" s="139" t="s">
        <v>3885</v>
      </c>
      <c r="E344" s="140" t="s">
        <v>3885</v>
      </c>
      <c r="F344" s="140" t="s">
        <v>3885</v>
      </c>
      <c r="G344" s="140" t="s">
        <v>3885</v>
      </c>
      <c r="H344" s="140" t="s">
        <v>3885</v>
      </c>
      <c r="I344" s="140" t="s">
        <v>3885</v>
      </c>
      <c r="J344" s="140" t="s">
        <v>3885</v>
      </c>
      <c r="K344" s="140" t="s">
        <v>3885</v>
      </c>
      <c r="L344" s="140" t="s">
        <v>3885</v>
      </c>
      <c r="M344" s="140" t="s">
        <v>3885</v>
      </c>
      <c r="N344" s="140" t="s">
        <v>3885</v>
      </c>
      <c r="O344" s="140" t="s">
        <v>3885</v>
      </c>
      <c r="P344" s="140" t="s">
        <v>3885</v>
      </c>
      <c r="Q344" s="140" t="s">
        <v>3885</v>
      </c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1" operator="equal">
      <formula>"NR3"</formula>
    </cfRule>
  </conditionalFormatting>
  <conditionalFormatting sqref="A56:A337">
    <cfRule type="cellIs" dxfId="3" priority="3" operator="equal">
      <formula>2958465</formula>
    </cfRule>
    <cfRule type="cellIs" dxfId="2" priority="4" operator="equal">
      <formula>2958465</formula>
    </cfRule>
    <cfRule type="cellIs" dxfId="1" priority="5" operator="equal">
      <formula>"NR3"</formula>
    </cfRule>
    <cfRule type="cellIs" dxfId="0" priority="6" operator="equal">
      <formula>"דירוג פנימי"</formula>
    </cfRule>
  </conditionalFormatting>
  <dataValidations count="1">
    <dataValidation allowBlank="1" showInputMessage="1" showErrorMessage="1" sqref="C1:Q4 B5:Q7 A1:A7 A338:Q1048576 R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8.7109375" style="2" bestFit="1" customWidth="1"/>
    <col min="2" max="2" width="48.4257812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150</v>
      </c>
      <c r="B1" s="36" t="s" vm="1">
        <v>225</v>
      </c>
    </row>
    <row r="2" spans="1:14">
      <c r="A2" s="36" t="s">
        <v>149</v>
      </c>
      <c r="B2" s="36" t="s">
        <v>226</v>
      </c>
    </row>
    <row r="3" spans="1:14">
      <c r="A3" s="36" t="s">
        <v>151</v>
      </c>
      <c r="B3" s="36" t="s">
        <v>227</v>
      </c>
    </row>
    <row r="4" spans="1:14">
      <c r="A4" s="36" t="s">
        <v>152</v>
      </c>
      <c r="B4" s="36">
        <v>2102</v>
      </c>
    </row>
    <row r="5" spans="1:14" s="3" customFormat="1">
      <c r="A5" s="37" t="s">
        <v>121</v>
      </c>
      <c r="B5" s="38" t="s">
        <v>48</v>
      </c>
      <c r="C5" s="38" t="s">
        <v>122</v>
      </c>
      <c r="D5" s="38" t="s">
        <v>14</v>
      </c>
      <c r="E5" s="38" t="s">
        <v>71</v>
      </c>
      <c r="F5" s="38" t="s">
        <v>17</v>
      </c>
      <c r="G5" s="38" t="s">
        <v>108</v>
      </c>
      <c r="H5" s="38" t="s">
        <v>57</v>
      </c>
      <c r="I5" s="38" t="s">
        <v>18</v>
      </c>
      <c r="J5" s="38" t="s">
        <v>202</v>
      </c>
      <c r="K5" s="38" t="s">
        <v>201</v>
      </c>
      <c r="L5" s="38" t="s">
        <v>116</v>
      </c>
      <c r="M5" s="38" t="s">
        <v>153</v>
      </c>
      <c r="N5" s="40" t="s">
        <v>155</v>
      </c>
    </row>
    <row r="6" spans="1:14" s="3" customFormat="1">
      <c r="A6" s="130" t="s">
        <v>3885</v>
      </c>
      <c r="B6" s="131" t="s">
        <v>3885</v>
      </c>
      <c r="C6" s="131" t="s">
        <v>3885</v>
      </c>
      <c r="D6" s="131" t="s">
        <v>3885</v>
      </c>
      <c r="E6" s="131" t="s">
        <v>3885</v>
      </c>
      <c r="F6" s="26" t="s">
        <v>20</v>
      </c>
      <c r="G6" s="131" t="s">
        <v>3885</v>
      </c>
      <c r="H6" s="26" t="s">
        <v>19</v>
      </c>
      <c r="I6" s="26" t="s">
        <v>19</v>
      </c>
      <c r="J6" s="26" t="s">
        <v>209</v>
      </c>
      <c r="K6" s="131" t="s">
        <v>3885</v>
      </c>
      <c r="L6" s="26" t="s">
        <v>205</v>
      </c>
      <c r="M6" s="26" t="s">
        <v>19</v>
      </c>
      <c r="N6" s="13" t="s">
        <v>19</v>
      </c>
    </row>
    <row r="7" spans="1:14" s="4" customFormat="1" ht="20.25">
      <c r="A7" s="132" t="s">
        <v>3885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58" t="s">
        <v>42</v>
      </c>
      <c r="B8" s="135" t="s">
        <v>3885</v>
      </c>
      <c r="C8" s="135" t="s">
        <v>3885</v>
      </c>
      <c r="D8" s="135" t="s">
        <v>3885</v>
      </c>
      <c r="E8" s="135" t="s">
        <v>3885</v>
      </c>
      <c r="F8" s="67">
        <v>1.6746026137704071</v>
      </c>
      <c r="G8" s="135" t="s">
        <v>3885</v>
      </c>
      <c r="H8" s="135" t="s">
        <v>3885</v>
      </c>
      <c r="I8" s="68">
        <v>1.5159384345516254E-2</v>
      </c>
      <c r="J8" s="135" t="s">
        <v>3885</v>
      </c>
      <c r="K8" s="135" t="s">
        <v>3885</v>
      </c>
      <c r="L8" s="67">
        <v>35693.550490000001</v>
      </c>
      <c r="M8" s="68">
        <f>IFERROR(L8/$L$8,0)</f>
        <v>1</v>
      </c>
      <c r="N8" s="68">
        <f>L8/'סכום נכסי הקרן'!$C$41</f>
        <v>5.6959356436311935E-4</v>
      </c>
    </row>
    <row r="9" spans="1:14">
      <c r="A9" s="73" t="s">
        <v>194</v>
      </c>
      <c r="B9" s="135" t="s">
        <v>3885</v>
      </c>
      <c r="C9" s="135" t="s">
        <v>3885</v>
      </c>
      <c r="D9" s="135" t="s">
        <v>3885</v>
      </c>
      <c r="E9" s="135" t="s">
        <v>3885</v>
      </c>
      <c r="F9" s="67">
        <v>1.6746026137704071</v>
      </c>
      <c r="G9" s="135" t="s">
        <v>3885</v>
      </c>
      <c r="H9" s="135" t="s">
        <v>3885</v>
      </c>
      <c r="I9" s="68">
        <v>1.5159384345516254E-2</v>
      </c>
      <c r="J9" s="135" t="s">
        <v>3885</v>
      </c>
      <c r="K9" s="135" t="s">
        <v>3885</v>
      </c>
      <c r="L9" s="67">
        <v>35693.550490000001</v>
      </c>
      <c r="M9" s="68">
        <f t="shared" ref="M9:M17" si="0">IFERROR(L9/$L$8,0)</f>
        <v>1</v>
      </c>
      <c r="N9" s="68">
        <f>L9/'סכום נכסי הקרן'!$C$41</f>
        <v>5.6959356436311935E-4</v>
      </c>
    </row>
    <row r="10" spans="1:14">
      <c r="A10" s="74" t="s">
        <v>189</v>
      </c>
      <c r="B10" s="134" t="s">
        <v>3885</v>
      </c>
      <c r="C10" s="134" t="s">
        <v>3885</v>
      </c>
      <c r="D10" s="134" t="s">
        <v>3885</v>
      </c>
      <c r="E10" s="134" t="s">
        <v>3885</v>
      </c>
      <c r="F10" s="64">
        <v>1.6746026137704071</v>
      </c>
      <c r="G10" s="134" t="s">
        <v>3885</v>
      </c>
      <c r="H10" s="134" t="s">
        <v>3885</v>
      </c>
      <c r="I10" s="65">
        <v>1.5159384345516254E-2</v>
      </c>
      <c r="J10" s="134" t="s">
        <v>3885</v>
      </c>
      <c r="K10" s="134" t="s">
        <v>3885</v>
      </c>
      <c r="L10" s="64">
        <v>35693.550490000001</v>
      </c>
      <c r="M10" s="65">
        <f t="shared" si="0"/>
        <v>1</v>
      </c>
      <c r="N10" s="65">
        <f>L10/'סכום נכסי הקרן'!$C$41</f>
        <v>5.6959356436311935E-4</v>
      </c>
    </row>
    <row r="11" spans="1:14">
      <c r="A11" s="61" t="s">
        <v>3488</v>
      </c>
      <c r="B11" s="58" t="s">
        <v>3489</v>
      </c>
      <c r="C11" s="58">
        <v>20</v>
      </c>
      <c r="D11" s="58" t="s">
        <v>299</v>
      </c>
      <c r="E11" s="58" t="s">
        <v>300</v>
      </c>
      <c r="F11" s="67">
        <v>2.38</v>
      </c>
      <c r="G11" s="70" t="s">
        <v>137</v>
      </c>
      <c r="H11" s="71">
        <v>5.6500000000000002E-2</v>
      </c>
      <c r="I11" s="68">
        <v>1.5900000000000001E-2</v>
      </c>
      <c r="J11" s="67">
        <v>1069797.98</v>
      </c>
      <c r="K11" s="69">
        <v>153.88</v>
      </c>
      <c r="L11" s="67">
        <v>1646.2052099999999</v>
      </c>
      <c r="M11" s="68">
        <f t="shared" si="0"/>
        <v>4.6120522822777323E-2</v>
      </c>
      <c r="N11" s="68">
        <f>L11/'סכום נכסי הקרן'!$C$41</f>
        <v>2.6269952984916331E-5</v>
      </c>
    </row>
    <row r="12" spans="1:14">
      <c r="A12" s="61" t="s">
        <v>3490</v>
      </c>
      <c r="B12" s="58" t="s">
        <v>3491</v>
      </c>
      <c r="C12" s="58">
        <v>12</v>
      </c>
      <c r="D12" s="58" t="s">
        <v>299</v>
      </c>
      <c r="E12" s="58" t="s">
        <v>300</v>
      </c>
      <c r="F12" s="67">
        <v>0.92999999999999994</v>
      </c>
      <c r="G12" s="70" t="s">
        <v>137</v>
      </c>
      <c r="H12" s="71">
        <v>5.0499999999999996E-2</v>
      </c>
      <c r="I12" s="68">
        <v>1.5699999999999999E-2</v>
      </c>
      <c r="J12" s="67">
        <v>3743275.44</v>
      </c>
      <c r="K12" s="69">
        <v>145.91</v>
      </c>
      <c r="L12" s="67">
        <v>5461.8135700000003</v>
      </c>
      <c r="M12" s="68">
        <f t="shared" si="0"/>
        <v>0.1530196210525539</v>
      </c>
      <c r="N12" s="68">
        <f>L12/'סכום נכסי הקרן'!$C$41</f>
        <v>8.7158991372818007E-5</v>
      </c>
    </row>
    <row r="13" spans="1:14">
      <c r="A13" s="61" t="s">
        <v>3492</v>
      </c>
      <c r="B13" s="58" t="s">
        <v>3493</v>
      </c>
      <c r="C13" s="58">
        <v>20</v>
      </c>
      <c r="D13" s="58" t="s">
        <v>299</v>
      </c>
      <c r="E13" s="58" t="s">
        <v>300</v>
      </c>
      <c r="F13" s="67">
        <v>2.91</v>
      </c>
      <c r="G13" s="70" t="s">
        <v>137</v>
      </c>
      <c r="H13" s="71">
        <v>5.7500000000000002E-2</v>
      </c>
      <c r="I13" s="68">
        <v>1.5600000000000001E-2</v>
      </c>
      <c r="J13" s="67">
        <v>530802.09</v>
      </c>
      <c r="K13" s="69">
        <v>168.6</v>
      </c>
      <c r="L13" s="67">
        <v>894.93227000000002</v>
      </c>
      <c r="M13" s="68">
        <f t="shared" si="0"/>
        <v>2.5072660402632868E-2</v>
      </c>
      <c r="N13" s="68">
        <f>L13/'סכום נכסי הקרן'!$C$41</f>
        <v>1.4281226006801697E-5</v>
      </c>
    </row>
    <row r="14" spans="1:14">
      <c r="A14" s="61" t="s">
        <v>3494</v>
      </c>
      <c r="B14" s="58" t="s">
        <v>3495</v>
      </c>
      <c r="C14" s="58">
        <v>12</v>
      </c>
      <c r="D14" s="58" t="s">
        <v>299</v>
      </c>
      <c r="E14" s="58" t="s">
        <v>300</v>
      </c>
      <c r="F14" s="67">
        <v>2.3699999999999997</v>
      </c>
      <c r="G14" s="70" t="s">
        <v>137</v>
      </c>
      <c r="H14" s="71">
        <v>5.5999999999999994E-2</v>
      </c>
      <c r="I14" s="68">
        <v>1.5600000000000001E-2</v>
      </c>
      <c r="J14" s="67">
        <v>4270981.26</v>
      </c>
      <c r="K14" s="69">
        <v>153.79</v>
      </c>
      <c r="L14" s="67">
        <v>6568.3421600000001</v>
      </c>
      <c r="M14" s="68">
        <f t="shared" si="0"/>
        <v>0.18402042021121445</v>
      </c>
      <c r="N14" s="68">
        <f>L14/'סכום נכסי הקרן'!$C$41</f>
        <v>1.0481684706370465E-4</v>
      </c>
    </row>
    <row r="15" spans="1:14">
      <c r="A15" s="61" t="s">
        <v>3496</v>
      </c>
      <c r="B15" s="58" t="s">
        <v>3497</v>
      </c>
      <c r="C15" s="58">
        <v>12</v>
      </c>
      <c r="D15" s="58" t="s">
        <v>299</v>
      </c>
      <c r="E15" s="58" t="s">
        <v>300</v>
      </c>
      <c r="F15" s="67">
        <v>0.43</v>
      </c>
      <c r="G15" s="70" t="s">
        <v>137</v>
      </c>
      <c r="H15" s="71">
        <v>5.0999999999999997E-2</v>
      </c>
      <c r="I15" s="68">
        <v>1.23E-2</v>
      </c>
      <c r="J15" s="67">
        <v>1924937.42</v>
      </c>
      <c r="K15" s="69">
        <v>144.22999999999999</v>
      </c>
      <c r="L15" s="67">
        <v>2776.3372100000001</v>
      </c>
      <c r="M15" s="68">
        <f t="shared" si="0"/>
        <v>7.7782601391190434E-2</v>
      </c>
      <c r="N15" s="68">
        <f>L15/'סכום נכסי הקרן'!$C$41</f>
        <v>4.4304469171843887E-5</v>
      </c>
    </row>
    <row r="16" spans="1:14">
      <c r="A16" s="61" t="s">
        <v>3498</v>
      </c>
      <c r="B16" s="58" t="s">
        <v>3499</v>
      </c>
      <c r="C16" s="58">
        <v>12</v>
      </c>
      <c r="D16" s="58" t="s">
        <v>299</v>
      </c>
      <c r="E16" s="58" t="s">
        <v>300</v>
      </c>
      <c r="F16" s="67">
        <v>1.4200000000000002</v>
      </c>
      <c r="G16" s="70" t="s">
        <v>137</v>
      </c>
      <c r="H16" s="71">
        <v>5.0499999999999996E-2</v>
      </c>
      <c r="I16" s="68">
        <v>1.5300000000000001E-2</v>
      </c>
      <c r="J16" s="67">
        <v>5481060.0899999999</v>
      </c>
      <c r="K16" s="69">
        <v>143.01</v>
      </c>
      <c r="L16" s="67">
        <v>7838.4639900000002</v>
      </c>
      <c r="M16" s="68">
        <f t="shared" si="0"/>
        <v>0.21960449107454427</v>
      </c>
      <c r="N16" s="68">
        <f>L16/'סכום נכסי הקרן'!$C$41</f>
        <v>1.250853048212985E-4</v>
      </c>
    </row>
    <row r="17" spans="1:14">
      <c r="A17" s="61" t="s">
        <v>3500</v>
      </c>
      <c r="B17" s="58" t="s">
        <v>3501</v>
      </c>
      <c r="C17" s="58">
        <v>12</v>
      </c>
      <c r="D17" s="58" t="s">
        <v>299</v>
      </c>
      <c r="E17" s="58" t="s">
        <v>300</v>
      </c>
      <c r="F17" s="67">
        <v>1.93</v>
      </c>
      <c r="G17" s="70" t="s">
        <v>137</v>
      </c>
      <c r="H17" s="71">
        <v>5.0499999999999996E-2</v>
      </c>
      <c r="I17" s="68">
        <v>1.5099999999999997E-2</v>
      </c>
      <c r="J17" s="67">
        <v>7135309.04</v>
      </c>
      <c r="K17" s="69">
        <v>147.26</v>
      </c>
      <c r="L17" s="67">
        <v>10507.45608</v>
      </c>
      <c r="M17" s="68">
        <f t="shared" si="0"/>
        <v>0.29437968304508672</v>
      </c>
      <c r="N17" s="68">
        <f>L17/'סכום נכסי הקרן'!$C$41</f>
        <v>1.6767677294173626E-4</v>
      </c>
    </row>
    <row r="18" spans="1:14">
      <c r="A18" s="137" t="s">
        <v>3885</v>
      </c>
      <c r="B18" s="135" t="s">
        <v>3885</v>
      </c>
      <c r="C18" s="135" t="s">
        <v>3885</v>
      </c>
      <c r="D18" s="135" t="s">
        <v>3885</v>
      </c>
      <c r="E18" s="135" t="s">
        <v>3885</v>
      </c>
      <c r="F18" s="135" t="s">
        <v>3885</v>
      </c>
      <c r="G18" s="135" t="s">
        <v>3885</v>
      </c>
      <c r="H18" s="135" t="s">
        <v>3885</v>
      </c>
      <c r="I18" s="135" t="s">
        <v>3885</v>
      </c>
      <c r="J18" s="135" t="s">
        <v>3885</v>
      </c>
      <c r="K18" s="135" t="s">
        <v>3885</v>
      </c>
      <c r="L18" s="135" t="s">
        <v>3885</v>
      </c>
      <c r="M18" s="135" t="s">
        <v>3885</v>
      </c>
      <c r="N18" s="135" t="s">
        <v>3885</v>
      </c>
    </row>
    <row r="19" spans="1:14">
      <c r="A19" s="135" t="s">
        <v>3885</v>
      </c>
      <c r="B19" s="135" t="s">
        <v>3885</v>
      </c>
      <c r="C19" s="135" t="s">
        <v>3885</v>
      </c>
      <c r="D19" s="135" t="s">
        <v>3885</v>
      </c>
      <c r="E19" s="135" t="s">
        <v>3885</v>
      </c>
      <c r="F19" s="135" t="s">
        <v>3885</v>
      </c>
      <c r="G19" s="135" t="s">
        <v>3885</v>
      </c>
      <c r="H19" s="135" t="s">
        <v>3885</v>
      </c>
      <c r="I19" s="135" t="s">
        <v>3885</v>
      </c>
      <c r="J19" s="135" t="s">
        <v>3885</v>
      </c>
      <c r="K19" s="135" t="s">
        <v>3885</v>
      </c>
      <c r="L19" s="135" t="s">
        <v>3885</v>
      </c>
      <c r="M19" s="135" t="s">
        <v>3885</v>
      </c>
      <c r="N19" s="135" t="s">
        <v>3885</v>
      </c>
    </row>
    <row r="20" spans="1:14">
      <c r="A20" s="135" t="s">
        <v>3885</v>
      </c>
      <c r="B20" s="135" t="s">
        <v>3885</v>
      </c>
      <c r="C20" s="135" t="s">
        <v>3885</v>
      </c>
      <c r="D20" s="135" t="s">
        <v>3885</v>
      </c>
      <c r="E20" s="135" t="s">
        <v>3885</v>
      </c>
      <c r="F20" s="135" t="s">
        <v>3885</v>
      </c>
      <c r="G20" s="135" t="s">
        <v>3885</v>
      </c>
      <c r="H20" s="135" t="s">
        <v>3885</v>
      </c>
      <c r="I20" s="135" t="s">
        <v>3885</v>
      </c>
      <c r="J20" s="135" t="s">
        <v>3885</v>
      </c>
      <c r="K20" s="135" t="s">
        <v>3885</v>
      </c>
      <c r="L20" s="135" t="s">
        <v>3885</v>
      </c>
      <c r="M20" s="135" t="s">
        <v>3885</v>
      </c>
      <c r="N20" s="135" t="s">
        <v>3885</v>
      </c>
    </row>
    <row r="21" spans="1:14">
      <c r="A21" s="101" t="s">
        <v>217</v>
      </c>
      <c r="B21" s="135" t="s">
        <v>3885</v>
      </c>
      <c r="C21" s="135" t="s">
        <v>3885</v>
      </c>
      <c r="D21" s="135" t="s">
        <v>3885</v>
      </c>
      <c r="E21" s="135" t="s">
        <v>3885</v>
      </c>
      <c r="F21" s="135" t="s">
        <v>3885</v>
      </c>
      <c r="G21" s="135" t="s">
        <v>3885</v>
      </c>
      <c r="H21" s="135" t="s">
        <v>3885</v>
      </c>
      <c r="I21" s="135" t="s">
        <v>3885</v>
      </c>
      <c r="J21" s="135" t="s">
        <v>3885</v>
      </c>
      <c r="K21" s="135" t="s">
        <v>3885</v>
      </c>
      <c r="L21" s="135" t="s">
        <v>3885</v>
      </c>
      <c r="M21" s="135" t="s">
        <v>3885</v>
      </c>
      <c r="N21" s="135" t="s">
        <v>3885</v>
      </c>
    </row>
    <row r="22" spans="1:14">
      <c r="A22" s="101" t="s">
        <v>117</v>
      </c>
      <c r="B22" s="135" t="s">
        <v>3885</v>
      </c>
      <c r="C22" s="135" t="s">
        <v>3885</v>
      </c>
      <c r="D22" s="135" t="s">
        <v>3885</v>
      </c>
      <c r="E22" s="135" t="s">
        <v>3885</v>
      </c>
      <c r="F22" s="135" t="s">
        <v>3885</v>
      </c>
      <c r="G22" s="135" t="s">
        <v>3885</v>
      </c>
      <c r="H22" s="135" t="s">
        <v>3885</v>
      </c>
      <c r="I22" s="135" t="s">
        <v>3885</v>
      </c>
      <c r="J22" s="135" t="s">
        <v>3885</v>
      </c>
      <c r="K22" s="135" t="s">
        <v>3885</v>
      </c>
      <c r="L22" s="135" t="s">
        <v>3885</v>
      </c>
      <c r="M22" s="135" t="s">
        <v>3885</v>
      </c>
      <c r="N22" s="135" t="s">
        <v>3885</v>
      </c>
    </row>
    <row r="23" spans="1:14">
      <c r="A23" s="101" t="s">
        <v>200</v>
      </c>
      <c r="B23" s="135" t="s">
        <v>3885</v>
      </c>
      <c r="C23" s="135" t="s">
        <v>3885</v>
      </c>
      <c r="D23" s="135" t="s">
        <v>3885</v>
      </c>
      <c r="E23" s="135" t="s">
        <v>3885</v>
      </c>
      <c r="F23" s="135" t="s">
        <v>3885</v>
      </c>
      <c r="G23" s="135" t="s">
        <v>3885</v>
      </c>
      <c r="H23" s="135" t="s">
        <v>3885</v>
      </c>
      <c r="I23" s="135" t="s">
        <v>3885</v>
      </c>
      <c r="J23" s="135" t="s">
        <v>3885</v>
      </c>
      <c r="K23" s="135" t="s">
        <v>3885</v>
      </c>
      <c r="L23" s="135" t="s">
        <v>3885</v>
      </c>
      <c r="M23" s="135" t="s">
        <v>3885</v>
      </c>
      <c r="N23" s="135" t="s">
        <v>3885</v>
      </c>
    </row>
    <row r="24" spans="1:14">
      <c r="A24" s="101" t="s">
        <v>208</v>
      </c>
      <c r="B24" s="135" t="s">
        <v>3885</v>
      </c>
      <c r="C24" s="135" t="s">
        <v>3885</v>
      </c>
      <c r="D24" s="135" t="s">
        <v>3885</v>
      </c>
      <c r="E24" s="135" t="s">
        <v>3885</v>
      </c>
      <c r="F24" s="135" t="s">
        <v>3885</v>
      </c>
      <c r="G24" s="135" t="s">
        <v>3885</v>
      </c>
      <c r="H24" s="135" t="s">
        <v>3885</v>
      </c>
      <c r="I24" s="135" t="s">
        <v>3885</v>
      </c>
      <c r="J24" s="135" t="s">
        <v>3885</v>
      </c>
      <c r="K24" s="135" t="s">
        <v>3885</v>
      </c>
      <c r="L24" s="135" t="s">
        <v>3885</v>
      </c>
      <c r="M24" s="135" t="s">
        <v>3885</v>
      </c>
      <c r="N24" s="135" t="s">
        <v>3885</v>
      </c>
    </row>
    <row r="25" spans="1:14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14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4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14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14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14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14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14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1:14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4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59" spans="1:14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1:14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1:14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1:14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4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14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1:14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14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4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1:14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1:14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1:14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1:14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14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1:14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1:14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</row>
    <row r="86" spans="1:14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</row>
    <row r="87" spans="1:14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1:14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1:14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1:14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</row>
    <row r="91" spans="1:14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</row>
    <row r="92" spans="1:14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1:14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</row>
    <row r="94" spans="1:14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</row>
    <row r="95" spans="1:14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</row>
    <row r="96" spans="1:14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1:14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1:14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1:14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1:14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</row>
    <row r="101" spans="1:14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</row>
    <row r="102" spans="1:14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</row>
    <row r="103" spans="1:14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1:14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</row>
    <row r="105" spans="1:14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</row>
    <row r="106" spans="1:14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</row>
    <row r="107" spans="1:14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</row>
    <row r="108" spans="1:14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</row>
    <row r="109" spans="1:14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</row>
    <row r="110" spans="1:14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</row>
    <row r="111" spans="1:14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</row>
    <row r="112" spans="1:14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</row>
    <row r="113" spans="1:14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</row>
    <row r="114" spans="1:14" hidden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</row>
    <row r="115" spans="1:14" hidden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</row>
    <row r="116" spans="1:14" hidden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</row>
    <row r="117" spans="1:14" hidden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7109375" style="2" bestFit="1" customWidth="1"/>
    <col min="2" max="2" width="48.425781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46.7109375" style="1" bestFit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150</v>
      </c>
      <c r="B1" s="36" t="s" vm="1">
        <v>225</v>
      </c>
    </row>
    <row r="2" spans="1:9">
      <c r="A2" s="36" t="s">
        <v>149</v>
      </c>
      <c r="B2" s="36" t="s">
        <v>226</v>
      </c>
    </row>
    <row r="3" spans="1:9">
      <c r="A3" s="36" t="s">
        <v>151</v>
      </c>
      <c r="B3" s="36" t="s">
        <v>227</v>
      </c>
    </row>
    <row r="4" spans="1:9">
      <c r="A4" s="36" t="s">
        <v>152</v>
      </c>
      <c r="B4" s="36">
        <v>2102</v>
      </c>
    </row>
    <row r="5" spans="1:9" s="3" customFormat="1">
      <c r="A5" s="37" t="s">
        <v>121</v>
      </c>
      <c r="B5" s="39" t="s">
        <v>59</v>
      </c>
      <c r="C5" s="39" t="s">
        <v>91</v>
      </c>
      <c r="D5" s="39" t="s">
        <v>60</v>
      </c>
      <c r="E5" s="39" t="s">
        <v>108</v>
      </c>
      <c r="F5" s="39" t="s">
        <v>182</v>
      </c>
      <c r="G5" s="39" t="s">
        <v>153</v>
      </c>
      <c r="H5" s="39" t="s">
        <v>154</v>
      </c>
      <c r="I5" s="51" t="s">
        <v>212</v>
      </c>
    </row>
    <row r="6" spans="1:9" s="3" customFormat="1">
      <c r="A6" s="130" t="s">
        <v>3885</v>
      </c>
      <c r="B6" s="12" t="s">
        <v>21</v>
      </c>
      <c r="C6" s="131" t="s">
        <v>3885</v>
      </c>
      <c r="D6" s="12" t="s">
        <v>19</v>
      </c>
      <c r="E6" s="131" t="s">
        <v>3885</v>
      </c>
      <c r="F6" s="12" t="s">
        <v>206</v>
      </c>
      <c r="G6" s="26" t="s">
        <v>19</v>
      </c>
      <c r="H6" s="26" t="s">
        <v>19</v>
      </c>
      <c r="I6" s="157" t="s">
        <v>3885</v>
      </c>
    </row>
    <row r="7" spans="1:9" s="4" customFormat="1" ht="20.25">
      <c r="A7" s="132" t="s">
        <v>3885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82" t="s">
        <v>44</v>
      </c>
      <c r="B8" s="158" t="s">
        <v>3885</v>
      </c>
      <c r="C8" s="158" t="s">
        <v>3885</v>
      </c>
      <c r="D8" s="85">
        <v>3.7153897288837452E-2</v>
      </c>
      <c r="E8" s="158" t="s">
        <v>3885</v>
      </c>
      <c r="F8" s="83">
        <v>2626143.0522599998</v>
      </c>
      <c r="G8" s="84">
        <f>IFERROR(F8/$F$8,0)</f>
        <v>1</v>
      </c>
      <c r="H8" s="84">
        <f>F8/'סכום נכסי הקרן'!$C$41</f>
        <v>4.1907688115344302E-2</v>
      </c>
      <c r="I8" s="158" t="s">
        <v>3885</v>
      </c>
    </row>
    <row r="9" spans="1:9">
      <c r="A9" s="55" t="s">
        <v>199</v>
      </c>
      <c r="B9" s="134" t="s">
        <v>3885</v>
      </c>
      <c r="C9" s="134" t="s">
        <v>3885</v>
      </c>
      <c r="D9" s="86">
        <v>3.7153897288837452E-2</v>
      </c>
      <c r="E9" s="134" t="s">
        <v>3885</v>
      </c>
      <c r="F9" s="64">
        <v>2626143.0522599998</v>
      </c>
      <c r="G9" s="65">
        <f t="shared" ref="G9:G54" si="0">IFERROR(F9/$F$8,0)</f>
        <v>1</v>
      </c>
      <c r="H9" s="65">
        <f>F9/'סכום נכסי הקרן'!$C$41</f>
        <v>4.1907688115344302E-2</v>
      </c>
      <c r="I9" s="134" t="s">
        <v>3885</v>
      </c>
    </row>
    <row r="10" spans="1:9">
      <c r="A10" s="74" t="s">
        <v>92</v>
      </c>
      <c r="B10" s="134" t="s">
        <v>3885</v>
      </c>
      <c r="C10" s="134" t="s">
        <v>3885</v>
      </c>
      <c r="D10" s="86">
        <v>5.2159345166389308E-2</v>
      </c>
      <c r="E10" s="134" t="s">
        <v>3885</v>
      </c>
      <c r="F10" s="64">
        <v>1870641.7597499993</v>
      </c>
      <c r="G10" s="65">
        <f t="shared" si="0"/>
        <v>0.71231525569034293</v>
      </c>
      <c r="H10" s="65">
        <f>F10/'סכום נכסי הקרן'!$C$41</f>
        <v>2.9851485575272622E-2</v>
      </c>
      <c r="I10" s="134" t="s">
        <v>3885</v>
      </c>
    </row>
    <row r="11" spans="1:9">
      <c r="A11" s="61" t="s">
        <v>3502</v>
      </c>
      <c r="B11" s="77">
        <v>45291</v>
      </c>
      <c r="C11" s="58" t="s">
        <v>3503</v>
      </c>
      <c r="D11" s="87">
        <v>5.8018885244120057E-2</v>
      </c>
      <c r="E11" s="70" t="s">
        <v>137</v>
      </c>
      <c r="F11" s="67">
        <v>15944.6842</v>
      </c>
      <c r="G11" s="68">
        <f t="shared" si="0"/>
        <v>6.0715215746828272E-3</v>
      </c>
      <c r="H11" s="68">
        <f>F11/'סכום נכסי הקרן'!$C$41</f>
        <v>2.5444343253739206E-4</v>
      </c>
      <c r="I11" s="58" t="s">
        <v>3504</v>
      </c>
    </row>
    <row r="12" spans="1:9">
      <c r="A12" s="61" t="s">
        <v>3505</v>
      </c>
      <c r="B12" s="77">
        <v>45291</v>
      </c>
      <c r="C12" s="58" t="s">
        <v>3512</v>
      </c>
      <c r="D12" s="87">
        <v>6.6441140651952058E-2</v>
      </c>
      <c r="E12" s="70" t="s">
        <v>137</v>
      </c>
      <c r="F12" s="67">
        <v>43931.250249999997</v>
      </c>
      <c r="G12" s="68">
        <f t="shared" si="0"/>
        <v>1.6728430011531074E-2</v>
      </c>
      <c r="H12" s="68">
        <f>F12/'סכום נכסי הקרן'!$C$41</f>
        <v>7.0104982758260978E-4</v>
      </c>
      <c r="I12" s="58" t="s">
        <v>3506</v>
      </c>
    </row>
    <row r="13" spans="1:9">
      <c r="A13" s="61" t="s">
        <v>3507</v>
      </c>
      <c r="B13" s="77">
        <v>45291</v>
      </c>
      <c r="C13" s="58" t="s">
        <v>3503</v>
      </c>
      <c r="D13" s="87">
        <v>4.9234207413189846E-2</v>
      </c>
      <c r="E13" s="70" t="s">
        <v>137</v>
      </c>
      <c r="F13" s="67">
        <v>128833.99944</v>
      </c>
      <c r="G13" s="68">
        <f t="shared" si="0"/>
        <v>4.9058256491065232E-2</v>
      </c>
      <c r="H13" s="68">
        <f>F13/'סכום נכסי הקרן'!$C$41</f>
        <v>2.055918112510127E-3</v>
      </c>
      <c r="I13" s="58" t="s">
        <v>3508</v>
      </c>
    </row>
    <row r="14" spans="1:9">
      <c r="A14" s="61" t="s">
        <v>3509</v>
      </c>
      <c r="B14" s="77">
        <v>45107</v>
      </c>
      <c r="C14" s="58" t="s">
        <v>3503</v>
      </c>
      <c r="D14" s="87">
        <v>5.7931926294148527E-2</v>
      </c>
      <c r="E14" s="70" t="s">
        <v>137</v>
      </c>
      <c r="F14" s="67">
        <v>41170.999799999998</v>
      </c>
      <c r="G14" s="68">
        <f t="shared" si="0"/>
        <v>1.5677363715799548E-2</v>
      </c>
      <c r="H14" s="68">
        <f>F14/'סכום נכסי הקרן'!$C$41</f>
        <v>6.5700206907254278E-4</v>
      </c>
      <c r="I14" s="58" t="s">
        <v>3510</v>
      </c>
    </row>
    <row r="15" spans="1:9">
      <c r="A15" s="61" t="s">
        <v>3511</v>
      </c>
      <c r="B15" s="77">
        <v>45291</v>
      </c>
      <c r="C15" s="58" t="s">
        <v>3512</v>
      </c>
      <c r="D15" s="87">
        <v>5.6297529882536418E-2</v>
      </c>
      <c r="E15" s="70" t="s">
        <v>137</v>
      </c>
      <c r="F15" s="67">
        <v>70259.999989999997</v>
      </c>
      <c r="G15" s="68">
        <f t="shared" si="0"/>
        <v>2.675406426528662E-2</v>
      </c>
      <c r="H15" s="68">
        <f>F15/'סכום נכסי הקרן'!$C$41</f>
        <v>1.1212009810475099E-3</v>
      </c>
      <c r="I15" s="58" t="s">
        <v>3513</v>
      </c>
    </row>
    <row r="16" spans="1:9">
      <c r="A16" s="61" t="s">
        <v>3514</v>
      </c>
      <c r="B16" s="77">
        <v>45107</v>
      </c>
      <c r="C16" s="58" t="s">
        <v>3503</v>
      </c>
      <c r="D16" s="87">
        <v>3.5747854896716794E-2</v>
      </c>
      <c r="E16" s="70" t="s">
        <v>137</v>
      </c>
      <c r="F16" s="67">
        <v>87952.206269999995</v>
      </c>
      <c r="G16" s="68">
        <f t="shared" si="0"/>
        <v>3.3491018775352051E-2</v>
      </c>
      <c r="H16" s="68">
        <f>F16/'סכום נכסי הקרן'!$C$41</f>
        <v>1.403531169502594E-3</v>
      </c>
      <c r="I16" s="58" t="s">
        <v>3515</v>
      </c>
    </row>
    <row r="17" spans="1:9">
      <c r="A17" s="61" t="s">
        <v>3516</v>
      </c>
      <c r="B17" s="77">
        <v>45107</v>
      </c>
      <c r="C17" s="58" t="s">
        <v>3503</v>
      </c>
      <c r="D17" s="87">
        <v>5.0434106337160237E-2</v>
      </c>
      <c r="E17" s="70" t="s">
        <v>137</v>
      </c>
      <c r="F17" s="67">
        <v>53682.224000000002</v>
      </c>
      <c r="G17" s="68">
        <f t="shared" si="0"/>
        <v>2.0441469840647975E-2</v>
      </c>
      <c r="H17" s="68">
        <f>F17/'סכום נכסי הקרן'!$C$41</f>
        <v>8.5665474270109213E-4</v>
      </c>
      <c r="I17" s="58" t="s">
        <v>3517</v>
      </c>
    </row>
    <row r="18" spans="1:9">
      <c r="A18" s="61" t="s">
        <v>3518</v>
      </c>
      <c r="B18" s="77">
        <v>45291</v>
      </c>
      <c r="C18" s="58" t="s">
        <v>3503</v>
      </c>
      <c r="D18" s="87">
        <v>5.5781526041297991E-2</v>
      </c>
      <c r="E18" s="70" t="s">
        <v>137</v>
      </c>
      <c r="F18" s="67">
        <v>71220</v>
      </c>
      <c r="G18" s="68">
        <f t="shared" si="0"/>
        <v>2.7119619374393816E-2</v>
      </c>
      <c r="H18" s="68">
        <f>F18/'סכום נכסי הקרן'!$C$41</f>
        <v>1.1365205505489448E-3</v>
      </c>
      <c r="I18" s="58" t="s">
        <v>3519</v>
      </c>
    </row>
    <row r="19" spans="1:9">
      <c r="A19" s="61" t="s">
        <v>3520</v>
      </c>
      <c r="B19" s="77">
        <v>45107</v>
      </c>
      <c r="C19" s="58" t="s">
        <v>3503</v>
      </c>
      <c r="D19" s="87">
        <v>3.6718468553793564E-2</v>
      </c>
      <c r="E19" s="70" t="s">
        <v>137</v>
      </c>
      <c r="F19" s="67">
        <v>22033.905999999999</v>
      </c>
      <c r="G19" s="68">
        <f t="shared" si="0"/>
        <v>8.3902154458181978E-3</v>
      </c>
      <c r="H19" s="68">
        <f>F19/'סכום נכסי הקרן'!$C$41</f>
        <v>3.5161453212389354E-4</v>
      </c>
      <c r="I19" s="58" t="s">
        <v>3521</v>
      </c>
    </row>
    <row r="20" spans="1:9">
      <c r="A20" s="61" t="s">
        <v>3522</v>
      </c>
      <c r="B20" s="77">
        <v>45107</v>
      </c>
      <c r="C20" s="58" t="s">
        <v>3503</v>
      </c>
      <c r="D20" s="87">
        <v>1.1929530457261752E-2</v>
      </c>
      <c r="E20" s="70" t="s">
        <v>137</v>
      </c>
      <c r="F20" s="67">
        <v>10000</v>
      </c>
      <c r="G20" s="68">
        <f t="shared" si="0"/>
        <v>3.807865680201322E-3</v>
      </c>
      <c r="H20" s="68">
        <f>F20/'סכום נכסי הקרן'!$C$41</f>
        <v>1.595788473110004E-4</v>
      </c>
      <c r="I20" s="58" t="s">
        <v>3523</v>
      </c>
    </row>
    <row r="21" spans="1:9">
      <c r="A21" s="61" t="s">
        <v>3524</v>
      </c>
      <c r="B21" s="77">
        <v>45291</v>
      </c>
      <c r="C21" s="58" t="s">
        <v>3503</v>
      </c>
      <c r="D21" s="87">
        <v>3.0682108479775181E-2</v>
      </c>
      <c r="E21" s="70" t="s">
        <v>137</v>
      </c>
      <c r="F21" s="67">
        <v>21800</v>
      </c>
      <c r="G21" s="68">
        <f t="shared" si="0"/>
        <v>8.3011471828388812E-3</v>
      </c>
      <c r="H21" s="68">
        <f>F21/'סכום נכסי הקרן'!$C$41</f>
        <v>3.4788188713798089E-4</v>
      </c>
      <c r="I21" s="58" t="s">
        <v>3525</v>
      </c>
    </row>
    <row r="22" spans="1:9">
      <c r="A22" s="61" t="s">
        <v>3526</v>
      </c>
      <c r="B22" s="77">
        <v>45291</v>
      </c>
      <c r="C22" s="58" t="s">
        <v>3503</v>
      </c>
      <c r="D22" s="87">
        <v>6.7624766181958507E-2</v>
      </c>
      <c r="E22" s="70" t="s">
        <v>137</v>
      </c>
      <c r="F22" s="67">
        <v>24320</v>
      </c>
      <c r="G22" s="68">
        <f t="shared" si="0"/>
        <v>9.2607293342496146E-3</v>
      </c>
      <c r="H22" s="68">
        <f>F22/'סכום נכסי הקרן'!$C$41</f>
        <v>3.8809575666035295E-4</v>
      </c>
      <c r="I22" s="58" t="s">
        <v>3527</v>
      </c>
    </row>
    <row r="23" spans="1:9">
      <c r="A23" s="61" t="s">
        <v>3528</v>
      </c>
      <c r="B23" s="77">
        <v>45291</v>
      </c>
      <c r="C23" s="58" t="s">
        <v>3503</v>
      </c>
      <c r="D23" s="87">
        <v>6.4462027750778847E-2</v>
      </c>
      <c r="E23" s="70" t="s">
        <v>137</v>
      </c>
      <c r="F23" s="67">
        <v>45000.000100000005</v>
      </c>
      <c r="G23" s="68">
        <f t="shared" si="0"/>
        <v>1.7135395598984606E-2</v>
      </c>
      <c r="H23" s="68">
        <f>F23/'סכום נכסי הקרן'!$C$41</f>
        <v>7.1810481449529034E-4</v>
      </c>
      <c r="I23" s="58" t="s">
        <v>3529</v>
      </c>
    </row>
    <row r="24" spans="1:9">
      <c r="A24" s="61" t="s">
        <v>3530</v>
      </c>
      <c r="B24" s="77">
        <v>45291</v>
      </c>
      <c r="C24" s="58" t="s">
        <v>3503</v>
      </c>
      <c r="D24" s="87">
        <v>5.9110323988191507E-2</v>
      </c>
      <c r="E24" s="70" t="s">
        <v>137</v>
      </c>
      <c r="F24" s="67">
        <v>223375.00030000001</v>
      </c>
      <c r="G24" s="68">
        <f t="shared" si="0"/>
        <v>8.5058199745733004E-2</v>
      </c>
      <c r="H24" s="68">
        <f>F24/'סכום נכסי הקרן'!$C$41</f>
        <v>3.5645925065968371E-3</v>
      </c>
      <c r="I24" s="58" t="s">
        <v>3531</v>
      </c>
    </row>
    <row r="25" spans="1:9">
      <c r="A25" s="61" t="s">
        <v>3532</v>
      </c>
      <c r="B25" s="77">
        <v>45291</v>
      </c>
      <c r="C25" s="58" t="s">
        <v>3503</v>
      </c>
      <c r="D25" s="87">
        <v>6.1706407357516563E-2</v>
      </c>
      <c r="E25" s="70" t="s">
        <v>137</v>
      </c>
      <c r="F25" s="67">
        <v>76725.000020000007</v>
      </c>
      <c r="G25" s="68">
        <f t="shared" si="0"/>
        <v>2.9215849438960377E-2</v>
      </c>
      <c r="H25" s="68">
        <f>F25/'סכום נכסי הקרן'!$C$41</f>
        <v>1.2243687063128084E-3</v>
      </c>
      <c r="I25" s="58" t="s">
        <v>3533</v>
      </c>
    </row>
    <row r="26" spans="1:9">
      <c r="A26" s="61" t="s">
        <v>3534</v>
      </c>
      <c r="B26" s="77">
        <v>45107</v>
      </c>
      <c r="C26" s="58" t="s">
        <v>3503</v>
      </c>
      <c r="D26" s="87">
        <v>6.520408643647127E-2</v>
      </c>
      <c r="E26" s="70" t="s">
        <v>137</v>
      </c>
      <c r="F26" s="67">
        <v>82367.999450000003</v>
      </c>
      <c r="G26" s="68">
        <f t="shared" si="0"/>
        <v>3.1364627825249639E-2</v>
      </c>
      <c r="H26" s="68">
        <f>F26/'סכום נכסי הקרן'!$C$41</f>
        <v>1.3144190407544114E-3</v>
      </c>
      <c r="I26" s="58" t="s">
        <v>3535</v>
      </c>
    </row>
    <row r="27" spans="1:9">
      <c r="A27" s="61" t="s">
        <v>3536</v>
      </c>
      <c r="B27" s="77">
        <v>45291</v>
      </c>
      <c r="C27" s="58" t="s">
        <v>3503</v>
      </c>
      <c r="D27" s="87">
        <v>6.1160412277812264E-2</v>
      </c>
      <c r="E27" s="70" t="s">
        <v>137</v>
      </c>
      <c r="F27" s="67">
        <v>36060</v>
      </c>
      <c r="G27" s="68">
        <f t="shared" si="0"/>
        <v>1.3731163642805968E-2</v>
      </c>
      <c r="H27" s="68">
        <f>F27/'סכום נכסי הקרן'!$C$41</f>
        <v>5.7544132340346741E-4</v>
      </c>
      <c r="I27" s="58" t="s">
        <v>3537</v>
      </c>
    </row>
    <row r="28" spans="1:9">
      <c r="A28" s="61" t="s">
        <v>3538</v>
      </c>
      <c r="B28" s="77">
        <v>45107</v>
      </c>
      <c r="C28" s="58" t="s">
        <v>3503</v>
      </c>
      <c r="D28" s="87">
        <v>6.2546593499136827E-2</v>
      </c>
      <c r="E28" s="70" t="s">
        <v>137</v>
      </c>
      <c r="F28" s="67">
        <v>33853.000359999998</v>
      </c>
      <c r="G28" s="68">
        <f t="shared" si="0"/>
        <v>1.2890767824268699E-2</v>
      </c>
      <c r="H28" s="68">
        <f>F28/'סכום נכסי הקרן'!$C$41</f>
        <v>5.4022227754676815E-4</v>
      </c>
      <c r="I28" s="58" t="s">
        <v>3539</v>
      </c>
    </row>
    <row r="29" spans="1:9">
      <c r="A29" s="61" t="s">
        <v>3540</v>
      </c>
      <c r="B29" s="77">
        <v>45291</v>
      </c>
      <c r="C29" s="58" t="s">
        <v>3503</v>
      </c>
      <c r="D29" s="87">
        <v>5.2652867120242967E-2</v>
      </c>
      <c r="E29" s="70" t="s">
        <v>137</v>
      </c>
      <c r="F29" s="67">
        <v>78319.999389999997</v>
      </c>
      <c r="G29" s="68">
        <f t="shared" si="0"/>
        <v>2.9823203775056945E-2</v>
      </c>
      <c r="H29" s="68">
        <f>F29/'סכום נכסי הקרן'!$C$41</f>
        <v>1.2498215224054454E-3</v>
      </c>
      <c r="I29" s="58" t="s">
        <v>3541</v>
      </c>
    </row>
    <row r="30" spans="1:9">
      <c r="A30" s="61" t="s">
        <v>3542</v>
      </c>
      <c r="B30" s="77">
        <v>45291</v>
      </c>
      <c r="C30" s="58" t="s">
        <v>3503</v>
      </c>
      <c r="D30" s="87">
        <v>3.6465241096083512E-2</v>
      </c>
      <c r="E30" s="70" t="s">
        <v>137</v>
      </c>
      <c r="F30" s="67">
        <v>24595.999920000002</v>
      </c>
      <c r="G30" s="68">
        <f t="shared" si="0"/>
        <v>9.3658263965602472E-3</v>
      </c>
      <c r="H30" s="68">
        <f>F30/'סכום נכסי הקרן'!$C$41</f>
        <v>3.9250013156950583E-4</v>
      </c>
      <c r="I30" s="58" t="s">
        <v>3543</v>
      </c>
    </row>
    <row r="31" spans="1:9">
      <c r="A31" s="61" t="s">
        <v>3544</v>
      </c>
      <c r="B31" s="77">
        <v>45107</v>
      </c>
      <c r="C31" s="58" t="s">
        <v>3503</v>
      </c>
      <c r="D31" s="87">
        <v>7.2415123176178264E-2</v>
      </c>
      <c r="E31" s="70" t="s">
        <v>137</v>
      </c>
      <c r="F31" s="67">
        <v>21100</v>
      </c>
      <c r="G31" s="68">
        <f t="shared" si="0"/>
        <v>8.0345965852247903E-3</v>
      </c>
      <c r="H31" s="68">
        <f>F31/'סכום נכסי הקרן'!$C$41</f>
        <v>3.3671136782621085E-4</v>
      </c>
      <c r="I31" s="58" t="s">
        <v>3545</v>
      </c>
    </row>
    <row r="32" spans="1:9">
      <c r="A32" s="61" t="s">
        <v>3546</v>
      </c>
      <c r="B32" s="77">
        <v>45291</v>
      </c>
      <c r="C32" s="58" t="s">
        <v>3503</v>
      </c>
      <c r="D32" s="87">
        <v>6.3598255859715999E-2</v>
      </c>
      <c r="E32" s="70" t="s">
        <v>137</v>
      </c>
      <c r="F32" s="67">
        <v>134466.20017</v>
      </c>
      <c r="G32" s="68">
        <f t="shared" si="0"/>
        <v>5.1202922877442415E-2</v>
      </c>
      <c r="H32" s="68">
        <f>F32/'סכום נכסי הקרן'!$C$41</f>
        <v>2.1457961225418844E-3</v>
      </c>
      <c r="I32" s="58" t="s">
        <v>3547</v>
      </c>
    </row>
    <row r="33" spans="1:9">
      <c r="A33" s="61" t="s">
        <v>3548</v>
      </c>
      <c r="B33" s="77">
        <v>45107</v>
      </c>
      <c r="C33" s="58" t="s">
        <v>3503</v>
      </c>
      <c r="D33" s="87">
        <v>6.3100776783555856E-2</v>
      </c>
      <c r="E33" s="70" t="s">
        <v>137</v>
      </c>
      <c r="F33" s="67">
        <v>41478</v>
      </c>
      <c r="G33" s="68">
        <f t="shared" si="0"/>
        <v>1.5794265268339044E-2</v>
      </c>
      <c r="H33" s="68">
        <f>F33/'סכום נכסי הקרן'!$C$41</f>
        <v>6.6190114287656746E-4</v>
      </c>
      <c r="I33" s="58" t="s">
        <v>3549</v>
      </c>
    </row>
    <row r="34" spans="1:9">
      <c r="A34" s="61" t="s">
        <v>3550</v>
      </c>
      <c r="B34" s="77">
        <v>45291</v>
      </c>
      <c r="C34" s="58" t="s">
        <v>3503</v>
      </c>
      <c r="D34" s="87">
        <v>5.6926474735317041E-2</v>
      </c>
      <c r="E34" s="70" t="s">
        <v>137</v>
      </c>
      <c r="F34" s="67">
        <v>52100</v>
      </c>
      <c r="G34" s="68">
        <f t="shared" si="0"/>
        <v>1.9838980193848887E-2</v>
      </c>
      <c r="H34" s="68">
        <f>F34/'סכום נכסי הקרן'!$C$41</f>
        <v>8.3140579449031209E-4</v>
      </c>
      <c r="I34" s="58" t="s">
        <v>3551</v>
      </c>
    </row>
    <row r="35" spans="1:9">
      <c r="A35" s="61" t="s">
        <v>3552</v>
      </c>
      <c r="B35" s="77">
        <v>45291</v>
      </c>
      <c r="C35" s="58" t="s">
        <v>3503</v>
      </c>
      <c r="D35" s="87">
        <v>6.1244830448987007E-2</v>
      </c>
      <c r="E35" s="70" t="s">
        <v>137</v>
      </c>
      <c r="F35" s="67">
        <v>19675</v>
      </c>
      <c r="G35" s="68">
        <f t="shared" si="0"/>
        <v>7.4919757257961008E-3</v>
      </c>
      <c r="H35" s="68">
        <f>F35/'סכום נכסי הקרן'!$C$41</f>
        <v>3.1397138208439328E-4</v>
      </c>
      <c r="I35" s="58" t="s">
        <v>3529</v>
      </c>
    </row>
    <row r="36" spans="1:9">
      <c r="A36" s="61" t="s">
        <v>3553</v>
      </c>
      <c r="B36" s="77">
        <v>45291</v>
      </c>
      <c r="C36" s="58" t="s">
        <v>3503</v>
      </c>
      <c r="D36" s="87">
        <v>5.3801656888991613E-2</v>
      </c>
      <c r="E36" s="70" t="s">
        <v>137</v>
      </c>
      <c r="F36" s="67">
        <v>32325</v>
      </c>
      <c r="G36" s="68">
        <f t="shared" si="0"/>
        <v>1.2308925811250773E-2</v>
      </c>
      <c r="H36" s="68">
        <f>F36/'סכום נכסי הקרן'!$C$41</f>
        <v>5.1583862393280876E-4</v>
      </c>
      <c r="I36" s="58" t="s">
        <v>3551</v>
      </c>
    </row>
    <row r="37" spans="1:9">
      <c r="A37" s="61" t="s">
        <v>3554</v>
      </c>
      <c r="B37" s="77">
        <v>45291</v>
      </c>
      <c r="C37" s="58" t="s">
        <v>3512</v>
      </c>
      <c r="D37" s="87">
        <v>4.3830761053455479E-2</v>
      </c>
      <c r="E37" s="70" t="s">
        <v>137</v>
      </c>
      <c r="F37" s="67">
        <v>86291.999530000001</v>
      </c>
      <c r="G37" s="68">
        <f t="shared" si="0"/>
        <v>3.2858834348623564E-2</v>
      </c>
      <c r="H37" s="68">
        <f>F37/'סכום נכסי הקרן'!$C$41</f>
        <v>1.3770377817158789E-3</v>
      </c>
      <c r="I37" s="58" t="s">
        <v>3555</v>
      </c>
    </row>
    <row r="38" spans="1:9">
      <c r="A38" s="61" t="s">
        <v>3556</v>
      </c>
      <c r="B38" s="77">
        <v>45107</v>
      </c>
      <c r="C38" s="58" t="s">
        <v>3512</v>
      </c>
      <c r="D38" s="87">
        <v>5.8760706517898061E-2</v>
      </c>
      <c r="E38" s="70" t="s">
        <v>137</v>
      </c>
      <c r="F38" s="67">
        <v>39123.108999999997</v>
      </c>
      <c r="G38" s="68">
        <f t="shared" si="0"/>
        <v>1.4897554406387545E-2</v>
      </c>
      <c r="H38" s="68">
        <f>F38/'סכום נכסי הקרן'!$C$41</f>
        <v>6.2432206374426244E-4</v>
      </c>
      <c r="I38" s="58" t="s">
        <v>3557</v>
      </c>
    </row>
    <row r="39" spans="1:9">
      <c r="A39" s="61" t="s">
        <v>3558</v>
      </c>
      <c r="B39" s="77">
        <v>45291</v>
      </c>
      <c r="C39" s="58" t="s">
        <v>3503</v>
      </c>
      <c r="D39" s="87">
        <v>1.09E-2</v>
      </c>
      <c r="E39" s="70" t="s">
        <v>137</v>
      </c>
      <c r="F39" s="67">
        <v>21982.316559999999</v>
      </c>
      <c r="G39" s="68">
        <f t="shared" si="0"/>
        <v>8.3705708800145186E-3</v>
      </c>
      <c r="H39" s="68">
        <f>F39/'סכום נכסי הקרן'!$C$41</f>
        <v>3.5079127378703155E-4</v>
      </c>
      <c r="I39" s="58" t="s">
        <v>3559</v>
      </c>
    </row>
    <row r="40" spans="1:9">
      <c r="A40" s="61" t="s">
        <v>3560</v>
      </c>
      <c r="B40" s="77">
        <v>45291</v>
      </c>
      <c r="C40" s="58" t="s">
        <v>3503</v>
      </c>
      <c r="D40" s="87">
        <v>4.7500000000000001E-2</v>
      </c>
      <c r="E40" s="70" t="s">
        <v>137</v>
      </c>
      <c r="F40" s="67">
        <v>128774.636</v>
      </c>
      <c r="G40" s="68">
        <f t="shared" si="0"/>
        <v>4.9035651690481762E-2</v>
      </c>
      <c r="H40" s="68">
        <f>F40/'סכום נכסי הקרן'!$C$41</f>
        <v>2.0549707975773654E-3</v>
      </c>
      <c r="I40" s="58" t="s">
        <v>3561</v>
      </c>
    </row>
    <row r="41" spans="1:9">
      <c r="A41" s="61" t="s">
        <v>3562</v>
      </c>
      <c r="B41" s="77">
        <v>45291</v>
      </c>
      <c r="C41" s="58" t="s">
        <v>3503</v>
      </c>
      <c r="D41" s="87">
        <v>8.8999999999999999E-3</v>
      </c>
      <c r="E41" s="70" t="s">
        <v>137</v>
      </c>
      <c r="F41" s="67">
        <v>34702.440999999999</v>
      </c>
      <c r="G41" s="68">
        <f t="shared" si="0"/>
        <v>1.3214223410311124E-2</v>
      </c>
      <c r="H41" s="68">
        <f>F41/'סכום נכסי הקרן'!$C$41</f>
        <v>5.5377755336579999E-4</v>
      </c>
      <c r="I41" s="58" t="s">
        <v>3563</v>
      </c>
    </row>
    <row r="42" spans="1:9">
      <c r="A42" s="61" t="s">
        <v>3564</v>
      </c>
      <c r="B42" s="77">
        <v>45291</v>
      </c>
      <c r="C42" s="58" t="s">
        <v>3503</v>
      </c>
      <c r="D42" s="87">
        <v>1.29E-2</v>
      </c>
      <c r="E42" s="70" t="s">
        <v>137</v>
      </c>
      <c r="F42" s="67">
        <v>39838.209000000003</v>
      </c>
      <c r="G42" s="68">
        <f t="shared" si="0"/>
        <v>1.5169854881178745E-2</v>
      </c>
      <c r="H42" s="68">
        <f>F42/'סכום נכסי הקרן'!$C$41</f>
        <v>6.3573354711547226E-4</v>
      </c>
      <c r="I42" s="58" t="s">
        <v>3565</v>
      </c>
    </row>
    <row r="43" spans="1:9">
      <c r="A43" s="61" t="s">
        <v>3566</v>
      </c>
      <c r="B43" s="77">
        <v>45077</v>
      </c>
      <c r="C43" s="58" t="s">
        <v>3503</v>
      </c>
      <c r="D43" s="87">
        <v>2.0380138858811511E-2</v>
      </c>
      <c r="E43" s="70" t="s">
        <v>137</v>
      </c>
      <c r="F43" s="67">
        <v>27338.579000000002</v>
      </c>
      <c r="G43" s="68">
        <f t="shared" si="0"/>
        <v>1.0410163671957259E-2</v>
      </c>
      <c r="H43" s="68">
        <f>F43/'סכום נכסי הקרן'!$C$41</f>
        <v>4.3626589239407224E-4</v>
      </c>
      <c r="I43" s="58" t="s">
        <v>3567</v>
      </c>
    </row>
    <row r="44" spans="1:9">
      <c r="A44" s="150" t="s">
        <v>3885</v>
      </c>
      <c r="B44" s="135" t="s">
        <v>3885</v>
      </c>
      <c r="C44" s="135" t="s">
        <v>3885</v>
      </c>
      <c r="D44" s="136" t="s">
        <v>3885</v>
      </c>
      <c r="E44" s="135" t="s">
        <v>3885</v>
      </c>
      <c r="F44" s="135" t="s">
        <v>3885</v>
      </c>
      <c r="G44" s="135" t="s">
        <v>3885</v>
      </c>
      <c r="H44" s="135" t="s">
        <v>3885</v>
      </c>
      <c r="I44" s="135" t="s">
        <v>3885</v>
      </c>
    </row>
    <row r="45" spans="1:9">
      <c r="A45" s="74" t="s">
        <v>93</v>
      </c>
      <c r="B45" s="134" t="s">
        <v>3885</v>
      </c>
      <c r="C45" s="134" t="s">
        <v>3885</v>
      </c>
      <c r="D45" s="86">
        <v>0</v>
      </c>
      <c r="E45" s="134" t="s">
        <v>3885</v>
      </c>
      <c r="F45" s="64">
        <v>755501.29250999994</v>
      </c>
      <c r="G45" s="65">
        <f t="shared" si="0"/>
        <v>0.2876847443096569</v>
      </c>
      <c r="H45" s="65">
        <f>F45/'סכום נכסי הקרן'!$C$41</f>
        <v>1.2056202540071673E-2</v>
      </c>
      <c r="I45" s="134" t="s">
        <v>3885</v>
      </c>
    </row>
    <row r="46" spans="1:9">
      <c r="A46" s="61" t="s">
        <v>3568</v>
      </c>
      <c r="B46" s="77">
        <v>45291</v>
      </c>
      <c r="C46" s="58" t="s">
        <v>27</v>
      </c>
      <c r="D46" s="87">
        <v>0</v>
      </c>
      <c r="E46" s="70" t="s">
        <v>137</v>
      </c>
      <c r="F46" s="67">
        <v>8680</v>
      </c>
      <c r="G46" s="68">
        <f t="shared" si="0"/>
        <v>3.3052274104147473E-3</v>
      </c>
      <c r="H46" s="68">
        <f>F46/'סכום נכסי הקרן'!$C$41</f>
        <v>1.3851443946594834E-4</v>
      </c>
      <c r="I46" s="58" t="s">
        <v>3569</v>
      </c>
    </row>
    <row r="47" spans="1:9">
      <c r="A47" s="61" t="s">
        <v>3570</v>
      </c>
      <c r="B47" s="77">
        <v>45291</v>
      </c>
      <c r="C47" s="58" t="s">
        <v>27</v>
      </c>
      <c r="D47" s="87">
        <v>0</v>
      </c>
      <c r="E47" s="70" t="s">
        <v>137</v>
      </c>
      <c r="F47" s="67">
        <v>26280</v>
      </c>
      <c r="G47" s="68">
        <f t="shared" si="0"/>
        <v>1.0007071007569075E-2</v>
      </c>
      <c r="H47" s="68">
        <f>F47/'סכום נכסי הקרן'!$C$41</f>
        <v>4.1937321073330902E-4</v>
      </c>
      <c r="I47" s="58" t="s">
        <v>3537</v>
      </c>
    </row>
    <row r="48" spans="1:9">
      <c r="A48" s="61" t="s">
        <v>3571</v>
      </c>
      <c r="B48" s="77">
        <v>45291</v>
      </c>
      <c r="C48" s="58" t="s">
        <v>27</v>
      </c>
      <c r="D48" s="87">
        <v>0</v>
      </c>
      <c r="E48" s="70" t="s">
        <v>137</v>
      </c>
      <c r="F48" s="67">
        <v>126969.69989</v>
      </c>
      <c r="G48" s="68">
        <f t="shared" si="0"/>
        <v>4.8348356263659256E-2</v>
      </c>
      <c r="H48" s="68">
        <f>F48/'סכום נכסי הקרן'!$C$41</f>
        <v>2.0261678351869853E-3</v>
      </c>
      <c r="I48" s="58" t="s">
        <v>3572</v>
      </c>
    </row>
    <row r="49" spans="1:9">
      <c r="A49" s="61" t="s">
        <v>3573</v>
      </c>
      <c r="B49" s="77">
        <v>45291</v>
      </c>
      <c r="C49" s="58" t="s">
        <v>27</v>
      </c>
      <c r="D49" s="87">
        <v>0</v>
      </c>
      <c r="E49" s="70" t="s">
        <v>137</v>
      </c>
      <c r="F49" s="67">
        <v>359089.58142</v>
      </c>
      <c r="G49" s="68">
        <f t="shared" si="0"/>
        <v>0.13673648932070764</v>
      </c>
      <c r="H49" s="68">
        <f>F49/'סכום נכסי הקרן'!$C$41</f>
        <v>5.7303101484393222E-3</v>
      </c>
      <c r="I49" s="58" t="s">
        <v>3574</v>
      </c>
    </row>
    <row r="50" spans="1:9">
      <c r="A50" s="61" t="s">
        <v>3575</v>
      </c>
      <c r="B50" s="77">
        <v>45291</v>
      </c>
      <c r="C50" s="58" t="s">
        <v>27</v>
      </c>
      <c r="D50" s="87">
        <v>0</v>
      </c>
      <c r="E50" s="70" t="s">
        <v>137</v>
      </c>
      <c r="F50" s="67">
        <v>182862.247</v>
      </c>
      <c r="G50" s="68">
        <f t="shared" si="0"/>
        <v>6.9631487455579719E-2</v>
      </c>
      <c r="H50" s="68">
        <f>F50/'סכום נכסי הקרן'!$C$41</f>
        <v>2.9180946592959442E-3</v>
      </c>
      <c r="I50" s="58" t="s">
        <v>3576</v>
      </c>
    </row>
    <row r="51" spans="1:9">
      <c r="A51" s="61" t="s">
        <v>3577</v>
      </c>
      <c r="B51" s="77">
        <v>44377</v>
      </c>
      <c r="C51" s="58" t="s">
        <v>27</v>
      </c>
      <c r="D51" s="87">
        <v>0</v>
      </c>
      <c r="E51" s="70" t="s">
        <v>137</v>
      </c>
      <c r="F51" s="67">
        <v>7664.2426599999999</v>
      </c>
      <c r="G51" s="68">
        <f t="shared" si="0"/>
        <v>2.918440658974889E-3</v>
      </c>
      <c r="H51" s="68">
        <f>F51/'סכום נכסי הקרן'!$C$41</f>
        <v>1.2230510091945955E-4</v>
      </c>
      <c r="I51" s="58" t="s">
        <v>3578</v>
      </c>
    </row>
    <row r="52" spans="1:9">
      <c r="A52" s="61" t="s">
        <v>3579</v>
      </c>
      <c r="B52" s="77">
        <v>44377</v>
      </c>
      <c r="C52" s="58" t="s">
        <v>27</v>
      </c>
      <c r="D52" s="87">
        <v>0</v>
      </c>
      <c r="E52" s="70" t="s">
        <v>137</v>
      </c>
      <c r="F52" s="67">
        <v>10459.41454</v>
      </c>
      <c r="G52" s="68">
        <f t="shared" si="0"/>
        <v>3.9828045661864696E-3</v>
      </c>
      <c r="H52" s="68">
        <f>F52/'סכום נכסי הקרן'!$C$41</f>
        <v>1.6691013158411173E-4</v>
      </c>
      <c r="I52" s="58" t="s">
        <v>3578</v>
      </c>
    </row>
    <row r="53" spans="1:9">
      <c r="A53" s="61" t="s">
        <v>3580</v>
      </c>
      <c r="B53" s="77">
        <v>44834</v>
      </c>
      <c r="C53" s="58" t="s">
        <v>27</v>
      </c>
      <c r="D53" s="87">
        <v>0</v>
      </c>
      <c r="E53" s="70" t="s">
        <v>137</v>
      </c>
      <c r="F53" s="67">
        <v>12199.6</v>
      </c>
      <c r="G53" s="68">
        <f t="shared" si="0"/>
        <v>4.6454438152184049E-3</v>
      </c>
      <c r="H53" s="68">
        <f>F53/'סכום נכסי הקרן'!$C$41</f>
        <v>1.9467981056552804E-4</v>
      </c>
      <c r="I53" s="58" t="s">
        <v>3581</v>
      </c>
    </row>
    <row r="54" spans="1:9">
      <c r="A54" s="61" t="s">
        <v>3582</v>
      </c>
      <c r="B54" s="77">
        <v>45230</v>
      </c>
      <c r="C54" s="58" t="s">
        <v>27</v>
      </c>
      <c r="D54" s="87">
        <v>0</v>
      </c>
      <c r="E54" s="70" t="s">
        <v>137</v>
      </c>
      <c r="F54" s="67">
        <v>21296.507000000001</v>
      </c>
      <c r="G54" s="68">
        <f t="shared" si="0"/>
        <v>8.1094238113467217E-3</v>
      </c>
      <c r="H54" s="68">
        <f>F54/'סכום נכסי הקרן'!$C$41</f>
        <v>3.3984720388106513E-4</v>
      </c>
      <c r="I54" s="58" t="s">
        <v>3583</v>
      </c>
    </row>
    <row r="55" spans="1:9" hidden="1">
      <c r="B55" s="114"/>
      <c r="D55" s="115"/>
      <c r="E55" s="3"/>
      <c r="F55" s="3"/>
      <c r="G55" s="3"/>
      <c r="H55" s="3"/>
    </row>
    <row r="56" spans="1:9" hidden="1">
      <c r="B56" s="114"/>
      <c r="D56" s="115"/>
      <c r="E56" s="3"/>
      <c r="F56" s="3"/>
      <c r="G56" s="3"/>
      <c r="H56" s="3"/>
    </row>
    <row r="57" spans="1:9" hidden="1">
      <c r="B57" s="114"/>
      <c r="D57" s="115"/>
      <c r="E57" s="3"/>
      <c r="F57" s="3"/>
      <c r="G57" s="3"/>
      <c r="H57" s="3"/>
    </row>
    <row r="58" spans="1:9" hidden="1">
      <c r="A58" s="100"/>
      <c r="B58" s="114"/>
      <c r="D58" s="115"/>
      <c r="E58" s="3"/>
      <c r="F58" s="3"/>
      <c r="G58" s="3"/>
      <c r="H58" s="3"/>
    </row>
    <row r="59" spans="1:9" hidden="1">
      <c r="A59" s="100"/>
      <c r="B59" s="114"/>
      <c r="D59" s="115"/>
      <c r="E59" s="3"/>
      <c r="F59" s="3"/>
      <c r="G59" s="3"/>
      <c r="H59" s="3"/>
    </row>
    <row r="60" spans="1:9" hidden="1">
      <c r="B60" s="114"/>
      <c r="D60" s="115"/>
      <c r="E60" s="3"/>
      <c r="F60" s="3"/>
      <c r="G60" s="3"/>
      <c r="H60" s="3"/>
    </row>
    <row r="61" spans="1:9" hidden="1">
      <c r="B61" s="114"/>
      <c r="D61" s="115"/>
      <c r="E61" s="3"/>
      <c r="F61" s="3"/>
      <c r="G61" s="3"/>
      <c r="H61" s="3"/>
    </row>
    <row r="62" spans="1:9" hidden="1">
      <c r="B62" s="114"/>
      <c r="D62" s="115"/>
      <c r="E62" s="3"/>
      <c r="F62" s="3"/>
      <c r="G62" s="3"/>
      <c r="H62" s="3"/>
    </row>
    <row r="63" spans="1:9" hidden="1">
      <c r="B63" s="114"/>
      <c r="D63" s="115"/>
      <c r="E63" s="3"/>
      <c r="F63" s="3"/>
      <c r="G63" s="3"/>
      <c r="H63" s="3"/>
    </row>
    <row r="64" spans="1:9" hidden="1">
      <c r="B64" s="114"/>
      <c r="D64" s="115"/>
      <c r="E64" s="3"/>
      <c r="F64" s="3"/>
      <c r="G64" s="3"/>
      <c r="H64" s="3"/>
    </row>
    <row r="65" spans="2:8" hidden="1">
      <c r="B65" s="114"/>
      <c r="D65" s="115"/>
      <c r="E65" s="3"/>
      <c r="F65" s="3"/>
      <c r="G65" s="3"/>
      <c r="H65" s="3"/>
    </row>
    <row r="66" spans="2:8" hidden="1">
      <c r="B66" s="114"/>
      <c r="D66" s="115"/>
      <c r="E66" s="3"/>
      <c r="F66" s="3"/>
      <c r="G66" s="3"/>
      <c r="H66" s="3"/>
    </row>
    <row r="67" spans="2:8" hidden="1">
      <c r="B67" s="114"/>
      <c r="D67" s="115"/>
      <c r="E67" s="3"/>
      <c r="F67" s="3"/>
      <c r="G67" s="3"/>
      <c r="H67" s="3"/>
    </row>
    <row r="68" spans="2:8" hidden="1">
      <c r="B68" s="114"/>
      <c r="D68" s="115"/>
      <c r="E68" s="3"/>
      <c r="F68" s="3"/>
      <c r="G68" s="3"/>
      <c r="H68" s="3"/>
    </row>
    <row r="69" spans="2:8" hidden="1">
      <c r="B69" s="114"/>
      <c r="D69" s="115"/>
      <c r="E69" s="3"/>
      <c r="F69" s="3"/>
      <c r="G69" s="3"/>
      <c r="H69" s="3"/>
    </row>
    <row r="70" spans="2:8" hidden="1">
      <c r="B70" s="114"/>
      <c r="D70" s="115"/>
      <c r="E70" s="3"/>
      <c r="F70" s="3"/>
      <c r="G70" s="3"/>
      <c r="H70" s="3"/>
    </row>
    <row r="71" spans="2:8" hidden="1">
      <c r="B71" s="114"/>
      <c r="D71" s="115"/>
      <c r="E71" s="3"/>
      <c r="F71" s="3"/>
      <c r="G71" s="3"/>
      <c r="H71" s="3"/>
    </row>
    <row r="72" spans="2:8" hidden="1">
      <c r="B72" s="114"/>
      <c r="D72" s="115"/>
      <c r="E72" s="3"/>
      <c r="F72" s="3"/>
      <c r="G72" s="3"/>
      <c r="H72" s="3"/>
    </row>
    <row r="73" spans="2:8" hidden="1">
      <c r="B73" s="114"/>
      <c r="D73" s="115"/>
      <c r="E73" s="3"/>
      <c r="F73" s="3"/>
      <c r="G73" s="3"/>
      <c r="H73" s="3"/>
    </row>
    <row r="74" spans="2:8" hidden="1">
      <c r="B74" s="114"/>
      <c r="D74" s="115"/>
      <c r="E74" s="3"/>
      <c r="F74" s="3"/>
      <c r="G74" s="3"/>
      <c r="H74" s="3"/>
    </row>
    <row r="75" spans="2:8" hidden="1">
      <c r="B75" s="114"/>
      <c r="D75" s="115"/>
      <c r="E75" s="3"/>
      <c r="F75" s="3"/>
      <c r="G75" s="3"/>
      <c r="H75" s="3"/>
    </row>
    <row r="76" spans="2:8" hidden="1">
      <c r="B76" s="114"/>
      <c r="D76" s="115"/>
      <c r="E76" s="3"/>
      <c r="F76" s="3"/>
      <c r="G76" s="3"/>
      <c r="H76" s="3"/>
    </row>
    <row r="77" spans="2:8" hidden="1">
      <c r="B77" s="114"/>
      <c r="D77" s="115"/>
      <c r="E77" s="3"/>
      <c r="F77" s="3"/>
      <c r="G77" s="3"/>
      <c r="H77" s="3"/>
    </row>
    <row r="78" spans="2:8" hidden="1">
      <c r="B78" s="114"/>
      <c r="D78" s="115"/>
      <c r="E78" s="3"/>
      <c r="F78" s="3"/>
      <c r="G78" s="3"/>
      <c r="H78" s="3"/>
    </row>
    <row r="79" spans="2:8" hidden="1">
      <c r="B79" s="114"/>
      <c r="D79" s="115"/>
      <c r="E79" s="3"/>
      <c r="F79" s="3"/>
      <c r="G79" s="3"/>
      <c r="H79" s="3"/>
    </row>
    <row r="80" spans="2:8" hidden="1">
      <c r="B80" s="114"/>
      <c r="D80" s="115"/>
      <c r="E80" s="3"/>
      <c r="F80" s="3"/>
      <c r="G80" s="3"/>
      <c r="H80" s="3"/>
    </row>
    <row r="81" spans="2:8" hidden="1">
      <c r="B81" s="114"/>
      <c r="D81" s="115"/>
      <c r="E81" s="3"/>
      <c r="F81" s="3"/>
      <c r="G81" s="3"/>
      <c r="H81" s="3"/>
    </row>
    <row r="82" spans="2:8" hidden="1">
      <c r="B82" s="114"/>
      <c r="D82" s="115"/>
      <c r="E82" s="3"/>
      <c r="F82" s="3"/>
      <c r="G82" s="3"/>
      <c r="H82" s="3"/>
    </row>
    <row r="83" spans="2:8" hidden="1">
      <c r="B83" s="114"/>
      <c r="D83" s="115"/>
      <c r="E83" s="3"/>
      <c r="F83" s="3"/>
      <c r="G83" s="3"/>
      <c r="H83" s="3"/>
    </row>
    <row r="84" spans="2:8" hidden="1">
      <c r="B84" s="114"/>
      <c r="D84" s="115"/>
      <c r="E84" s="3"/>
      <c r="F84" s="3"/>
      <c r="G84" s="3"/>
      <c r="H84" s="3"/>
    </row>
    <row r="85" spans="2:8" hidden="1">
      <c r="B85" s="114"/>
      <c r="D85" s="115"/>
      <c r="E85" s="3"/>
      <c r="F85" s="3"/>
      <c r="G85" s="3"/>
      <c r="H85" s="3"/>
    </row>
    <row r="86" spans="2:8" hidden="1">
      <c r="B86" s="114"/>
      <c r="D86" s="115"/>
      <c r="E86" s="3"/>
      <c r="F86" s="3"/>
      <c r="G86" s="3"/>
      <c r="H86" s="3"/>
    </row>
    <row r="87" spans="2:8" hidden="1">
      <c r="B87" s="114"/>
      <c r="D87" s="115"/>
      <c r="E87" s="3"/>
      <c r="F87" s="3"/>
      <c r="G87" s="3"/>
      <c r="H87" s="3"/>
    </row>
    <row r="88" spans="2:8" hidden="1">
      <c r="B88" s="114"/>
      <c r="D88" s="115"/>
      <c r="E88" s="3"/>
      <c r="F88" s="3"/>
      <c r="G88" s="3"/>
      <c r="H88" s="3"/>
    </row>
    <row r="89" spans="2:8" hidden="1">
      <c r="B89" s="114"/>
      <c r="D89" s="115"/>
      <c r="E89" s="3"/>
      <c r="F89" s="3"/>
      <c r="G89" s="3"/>
      <c r="H89" s="3"/>
    </row>
    <row r="90" spans="2:8" hidden="1">
      <c r="B90" s="114"/>
      <c r="D90" s="115"/>
      <c r="E90" s="3"/>
      <c r="F90" s="3"/>
      <c r="G90" s="3"/>
      <c r="H90" s="3"/>
    </row>
    <row r="91" spans="2:8" hidden="1">
      <c r="B91" s="114"/>
      <c r="D91" s="115"/>
      <c r="E91" s="3"/>
      <c r="F91" s="3"/>
      <c r="G91" s="3"/>
      <c r="H91" s="3"/>
    </row>
    <row r="92" spans="2:8" hidden="1">
      <c r="B92" s="114"/>
      <c r="D92" s="115"/>
      <c r="E92" s="3"/>
      <c r="F92" s="3"/>
      <c r="G92" s="3"/>
      <c r="H92" s="3"/>
    </row>
    <row r="93" spans="2:8" hidden="1">
      <c r="B93" s="114"/>
      <c r="D93" s="115"/>
      <c r="E93" s="3"/>
      <c r="F93" s="3"/>
      <c r="G93" s="3"/>
      <c r="H93" s="3"/>
    </row>
    <row r="94" spans="2:8" hidden="1">
      <c r="B94" s="114"/>
      <c r="D94" s="115"/>
      <c r="E94" s="3"/>
      <c r="F94" s="3"/>
      <c r="G94" s="3"/>
      <c r="H94" s="3"/>
    </row>
    <row r="95" spans="2:8" hidden="1">
      <c r="B95" s="114"/>
      <c r="D95" s="115"/>
      <c r="E95" s="3"/>
      <c r="F95" s="3"/>
      <c r="G95" s="3"/>
      <c r="H95" s="3"/>
    </row>
    <row r="96" spans="2:8" hidden="1">
      <c r="B96" s="114"/>
      <c r="D96" s="115"/>
      <c r="E96" s="3"/>
      <c r="F96" s="3"/>
      <c r="G96" s="3"/>
      <c r="H96" s="3"/>
    </row>
    <row r="97" spans="2:8" hidden="1">
      <c r="B97" s="114"/>
      <c r="D97" s="115"/>
      <c r="E97" s="3"/>
      <c r="F97" s="3"/>
      <c r="G97" s="3"/>
      <c r="H97" s="3"/>
    </row>
    <row r="98" spans="2:8" hidden="1">
      <c r="B98" s="114"/>
      <c r="D98" s="115"/>
      <c r="E98" s="3"/>
      <c r="F98" s="3"/>
      <c r="G98" s="3"/>
      <c r="H98" s="3"/>
    </row>
    <row r="99" spans="2:8" hidden="1">
      <c r="E99" s="3"/>
      <c r="F99" s="3"/>
      <c r="G99" s="3"/>
      <c r="H99" s="3"/>
    </row>
    <row r="100" spans="2:8" hidden="1">
      <c r="E100" s="3"/>
      <c r="F100" s="3"/>
      <c r="G100" s="3"/>
      <c r="H100" s="3"/>
    </row>
    <row r="101" spans="2:8" hidden="1">
      <c r="E101" s="3"/>
      <c r="F101" s="3"/>
      <c r="G101" s="3"/>
      <c r="H101" s="3"/>
    </row>
    <row r="102" spans="2:8" hidden="1">
      <c r="E102" s="3"/>
      <c r="F102" s="3"/>
      <c r="G102" s="3"/>
      <c r="H102" s="3"/>
    </row>
    <row r="103" spans="2:8" hidden="1">
      <c r="E103" s="3"/>
      <c r="F103" s="3"/>
      <c r="G103" s="3"/>
      <c r="H103" s="3"/>
    </row>
    <row r="104" spans="2:8" hidden="1">
      <c r="E104" s="3"/>
      <c r="F104" s="3"/>
      <c r="G104" s="3"/>
      <c r="H104" s="3"/>
    </row>
    <row r="105" spans="2:8" hidden="1">
      <c r="E105" s="3"/>
      <c r="F105" s="3"/>
      <c r="G105" s="3"/>
      <c r="H105" s="3"/>
    </row>
    <row r="106" spans="2:8" hidden="1">
      <c r="E106" s="3"/>
      <c r="F106" s="3"/>
      <c r="G106" s="3"/>
      <c r="H106" s="3"/>
    </row>
    <row r="107" spans="2:8" hidden="1">
      <c r="E107" s="3"/>
      <c r="F107" s="3"/>
      <c r="G107" s="3"/>
      <c r="H107" s="3"/>
    </row>
    <row r="108" spans="2:8" hidden="1">
      <c r="E108" s="3"/>
      <c r="F108" s="3"/>
      <c r="G108" s="3"/>
      <c r="H108" s="3"/>
    </row>
    <row r="109" spans="2:8" hidden="1">
      <c r="E109" s="3"/>
      <c r="F109" s="3"/>
      <c r="G109" s="3"/>
      <c r="H109" s="3"/>
    </row>
    <row r="110" spans="2:8" hidden="1">
      <c r="E110" s="3"/>
      <c r="F110" s="3"/>
      <c r="G110" s="3"/>
      <c r="H110" s="3"/>
    </row>
    <row r="111" spans="2:8" hidden="1">
      <c r="E111" s="3"/>
      <c r="F111" s="3"/>
      <c r="G111" s="3"/>
      <c r="H111" s="3"/>
    </row>
    <row r="112" spans="2:8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1:A4 C1:I4 A5:I7 A55:I1048576 J1:AY1048576 BA1:XFD1048576 AZ1:AZ9999 AZ10001:AZ1048576" xr:uid="{00000000-0002-0000-17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8.425781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150</v>
      </c>
      <c r="B1" s="36" t="s" vm="1">
        <v>225</v>
      </c>
    </row>
    <row r="2" spans="1:10">
      <c r="A2" s="36" t="s">
        <v>149</v>
      </c>
      <c r="B2" s="36" t="s">
        <v>226</v>
      </c>
    </row>
    <row r="3" spans="1:10">
      <c r="A3" s="36" t="s">
        <v>151</v>
      </c>
      <c r="B3" s="36" t="s">
        <v>227</v>
      </c>
    </row>
    <row r="4" spans="1:10">
      <c r="A4" s="36" t="s">
        <v>152</v>
      </c>
      <c r="B4" s="36">
        <v>2102</v>
      </c>
    </row>
    <row r="5" spans="1:10" s="3" customFormat="1">
      <c r="A5" s="37" t="s">
        <v>121</v>
      </c>
      <c r="B5" s="39" t="s">
        <v>122</v>
      </c>
      <c r="C5" s="39" t="s">
        <v>14</v>
      </c>
      <c r="D5" s="39" t="s">
        <v>15</v>
      </c>
      <c r="E5" s="39" t="s">
        <v>62</v>
      </c>
      <c r="F5" s="39" t="s">
        <v>108</v>
      </c>
      <c r="G5" s="39" t="s">
        <v>58</v>
      </c>
      <c r="H5" s="39" t="s">
        <v>116</v>
      </c>
      <c r="I5" s="39" t="s">
        <v>153</v>
      </c>
      <c r="J5" s="51" t="s">
        <v>154</v>
      </c>
    </row>
    <row r="6" spans="1:10" s="3" customFormat="1">
      <c r="A6" s="130" t="s">
        <v>3885</v>
      </c>
      <c r="B6" s="156" t="s">
        <v>3885</v>
      </c>
      <c r="C6" s="131" t="s">
        <v>3885</v>
      </c>
      <c r="D6" s="131" t="s">
        <v>3885</v>
      </c>
      <c r="E6" s="12" t="s">
        <v>19</v>
      </c>
      <c r="F6" s="131" t="s">
        <v>3885</v>
      </c>
      <c r="G6" s="12" t="s">
        <v>19</v>
      </c>
      <c r="H6" s="12" t="s">
        <v>205</v>
      </c>
      <c r="I6" s="26" t="s">
        <v>19</v>
      </c>
      <c r="J6" s="13" t="s">
        <v>19</v>
      </c>
    </row>
    <row r="7" spans="1:10" s="4" customFormat="1" ht="20.25">
      <c r="A7" s="132" t="s">
        <v>3885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103" t="s">
        <v>3590</v>
      </c>
      <c r="B8" s="135" t="s">
        <v>3885</v>
      </c>
      <c r="C8" s="135" t="s">
        <v>3885</v>
      </c>
      <c r="D8" s="135" t="s">
        <v>3885</v>
      </c>
      <c r="E8" s="135" t="s">
        <v>3885</v>
      </c>
      <c r="F8" s="135" t="s">
        <v>3885</v>
      </c>
      <c r="G8" s="135" t="s">
        <v>3885</v>
      </c>
      <c r="H8" s="104">
        <v>0</v>
      </c>
      <c r="I8" s="105">
        <v>0</v>
      </c>
      <c r="J8" s="105">
        <v>0</v>
      </c>
    </row>
    <row r="9" spans="1:10" hidden="1">
      <c r="A9" s="100"/>
      <c r="B9" s="58"/>
      <c r="C9" s="58"/>
      <c r="D9" s="58"/>
      <c r="E9" s="58"/>
      <c r="F9" s="58"/>
      <c r="G9" s="58"/>
      <c r="H9" s="58"/>
      <c r="I9" s="58"/>
      <c r="J9" s="58"/>
    </row>
    <row r="10" spans="1:10" hidden="1">
      <c r="A10" s="100"/>
      <c r="B10" s="58"/>
      <c r="C10" s="58"/>
      <c r="D10" s="58"/>
      <c r="E10" s="58"/>
      <c r="F10" s="58"/>
      <c r="G10" s="58"/>
      <c r="H10" s="58"/>
      <c r="I10" s="58"/>
      <c r="J10" s="58"/>
    </row>
    <row r="11" spans="1:10" hidden="1">
      <c r="A11" s="58"/>
      <c r="B11" s="58"/>
      <c r="C11" s="58"/>
      <c r="D11" s="58"/>
      <c r="E11" s="58"/>
      <c r="F11" s="58"/>
      <c r="G11" s="58"/>
      <c r="H11" s="58"/>
      <c r="I11" s="58"/>
      <c r="J11" s="58"/>
    </row>
    <row r="12" spans="1:10" hidden="1">
      <c r="A12" s="58"/>
      <c r="B12" s="58"/>
      <c r="C12" s="58"/>
      <c r="D12" s="58"/>
      <c r="E12" s="58"/>
      <c r="F12" s="58"/>
      <c r="G12" s="58"/>
      <c r="H12" s="58"/>
      <c r="I12" s="58"/>
      <c r="J12" s="58"/>
    </row>
    <row r="13" spans="1:10" hidden="1">
      <c r="A13" s="58"/>
      <c r="B13" s="58"/>
      <c r="C13" s="58"/>
      <c r="D13" s="58"/>
      <c r="E13" s="58"/>
      <c r="F13" s="58"/>
      <c r="G13" s="58"/>
      <c r="H13" s="58"/>
      <c r="I13" s="58"/>
      <c r="J13" s="58"/>
    </row>
    <row r="14" spans="1:10" hidden="1">
      <c r="A14" s="58"/>
      <c r="B14" s="58"/>
      <c r="C14" s="58"/>
      <c r="D14" s="58"/>
      <c r="E14" s="58"/>
      <c r="F14" s="58"/>
      <c r="G14" s="58"/>
      <c r="H14" s="58"/>
      <c r="I14" s="58"/>
      <c r="J14" s="58"/>
    </row>
    <row r="15" spans="1:10" hidden="1">
      <c r="A15" s="58"/>
      <c r="B15" s="58"/>
      <c r="C15" s="58"/>
      <c r="D15" s="58"/>
      <c r="E15" s="58"/>
      <c r="F15" s="58"/>
      <c r="G15" s="58"/>
      <c r="H15" s="58"/>
      <c r="I15" s="58"/>
      <c r="J15" s="58"/>
    </row>
    <row r="16" spans="1:10" hidden="1">
      <c r="A16" s="58"/>
      <c r="B16" s="58"/>
      <c r="C16" s="58"/>
      <c r="D16" s="58"/>
      <c r="E16" s="58"/>
      <c r="F16" s="58"/>
      <c r="G16" s="58"/>
      <c r="H16" s="58"/>
      <c r="I16" s="58"/>
      <c r="J16" s="58"/>
    </row>
    <row r="17" spans="1:10" hidden="1">
      <c r="A17" s="58"/>
      <c r="B17" s="58"/>
      <c r="C17" s="58"/>
      <c r="D17" s="58"/>
      <c r="E17" s="58"/>
      <c r="F17" s="58"/>
      <c r="G17" s="58"/>
      <c r="H17" s="58"/>
      <c r="I17" s="58"/>
      <c r="J17" s="58"/>
    </row>
    <row r="18" spans="1:10" hidden="1">
      <c r="A18" s="58"/>
      <c r="B18" s="58"/>
      <c r="C18" s="58"/>
      <c r="D18" s="58"/>
      <c r="E18" s="58"/>
      <c r="F18" s="58"/>
      <c r="G18" s="58"/>
      <c r="H18" s="58"/>
      <c r="I18" s="58"/>
      <c r="J18" s="58"/>
    </row>
    <row r="19" spans="1:10" hidden="1">
      <c r="A19" s="58"/>
      <c r="B19" s="58"/>
      <c r="C19" s="58"/>
      <c r="D19" s="58"/>
      <c r="E19" s="58"/>
      <c r="F19" s="58"/>
      <c r="G19" s="58"/>
      <c r="H19" s="58"/>
      <c r="I19" s="58"/>
      <c r="J19" s="58"/>
    </row>
    <row r="20" spans="1:10" hidden="1">
      <c r="A20" s="58"/>
      <c r="B20" s="58"/>
      <c r="C20" s="58"/>
      <c r="D20" s="58"/>
      <c r="E20" s="58"/>
      <c r="F20" s="58"/>
      <c r="G20" s="58"/>
      <c r="H20" s="58"/>
      <c r="I20" s="58"/>
      <c r="J20" s="58"/>
    </row>
    <row r="21" spans="1:10" hidden="1">
      <c r="A21" s="58"/>
      <c r="B21" s="58"/>
      <c r="C21" s="58"/>
      <c r="D21" s="58"/>
      <c r="E21" s="58"/>
      <c r="F21" s="58"/>
      <c r="G21" s="58"/>
      <c r="H21" s="58"/>
      <c r="I21" s="58"/>
      <c r="J21" s="58"/>
    </row>
    <row r="22" spans="1:10" hidden="1">
      <c r="A22" s="58"/>
      <c r="B22" s="58"/>
      <c r="C22" s="58"/>
      <c r="D22" s="58"/>
      <c r="E22" s="58"/>
      <c r="F22" s="58"/>
      <c r="G22" s="58"/>
      <c r="H22" s="58"/>
      <c r="I22" s="58"/>
      <c r="J22" s="58"/>
    </row>
    <row r="23" spans="1:10" hidden="1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idden="1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5" spans="1:10" hidden="1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 hidden="1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0" hidden="1">
      <c r="A27" s="58"/>
      <c r="B27" s="58"/>
      <c r="C27" s="58"/>
      <c r="D27" s="58"/>
      <c r="E27" s="58"/>
      <c r="F27" s="58"/>
      <c r="G27" s="58"/>
      <c r="H27" s="58"/>
      <c r="I27" s="58"/>
      <c r="J27" s="58"/>
    </row>
    <row r="28" spans="1:10" hidden="1">
      <c r="A28" s="58"/>
      <c r="B28" s="58"/>
      <c r="C28" s="58"/>
      <c r="D28" s="58"/>
      <c r="E28" s="58"/>
      <c r="F28" s="58"/>
      <c r="G28" s="58"/>
      <c r="H28" s="58"/>
      <c r="I28" s="58"/>
      <c r="J28" s="58"/>
    </row>
    <row r="29" spans="1:10" hidden="1">
      <c r="A29" s="58"/>
      <c r="B29" s="58"/>
      <c r="C29" s="58"/>
      <c r="D29" s="58"/>
      <c r="E29" s="58"/>
      <c r="F29" s="58"/>
      <c r="G29" s="58"/>
      <c r="H29" s="58"/>
      <c r="I29" s="58"/>
      <c r="J29" s="58"/>
    </row>
    <row r="30" spans="1:10" hidden="1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pans="1:10" hidden="1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hidden="1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1:10" hidden="1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idden="1">
      <c r="A34" s="58"/>
      <c r="B34" s="58"/>
      <c r="C34" s="58"/>
      <c r="D34" s="58"/>
      <c r="E34" s="58"/>
      <c r="F34" s="58"/>
      <c r="G34" s="58"/>
      <c r="H34" s="58"/>
      <c r="I34" s="58"/>
      <c r="J34" s="58"/>
    </row>
    <row r="35" spans="1:10" hidden="1">
      <c r="A35" s="58"/>
      <c r="B35" s="58"/>
      <c r="C35" s="58"/>
      <c r="D35" s="58"/>
      <c r="E35" s="58"/>
      <c r="F35" s="58"/>
      <c r="G35" s="58"/>
      <c r="H35" s="58"/>
      <c r="I35" s="58"/>
      <c r="J35" s="58"/>
    </row>
    <row r="36" spans="1:10" hidden="1">
      <c r="A36" s="58"/>
      <c r="B36" s="58"/>
      <c r="C36" s="58"/>
      <c r="D36" s="58"/>
      <c r="E36" s="58"/>
      <c r="F36" s="58"/>
      <c r="G36" s="58"/>
      <c r="H36" s="58"/>
      <c r="I36" s="58"/>
      <c r="J36" s="58"/>
    </row>
    <row r="37" spans="1:10" hidden="1">
      <c r="A37" s="58"/>
      <c r="B37" s="58"/>
      <c r="C37" s="58"/>
      <c r="D37" s="58"/>
      <c r="E37" s="58"/>
      <c r="F37" s="58"/>
      <c r="G37" s="58"/>
      <c r="H37" s="58"/>
      <c r="I37" s="58"/>
      <c r="J37" s="58"/>
    </row>
    <row r="38" spans="1:10" hidden="1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idden="1">
      <c r="A39" s="58"/>
      <c r="B39" s="58"/>
      <c r="C39" s="58"/>
      <c r="D39" s="58"/>
      <c r="E39" s="58"/>
      <c r="F39" s="58"/>
      <c r="G39" s="58"/>
      <c r="H39" s="58"/>
      <c r="I39" s="58"/>
      <c r="J39" s="58"/>
    </row>
    <row r="40" spans="1:10" hidden="1">
      <c r="A40" s="58"/>
      <c r="B40" s="58"/>
      <c r="C40" s="58"/>
      <c r="D40" s="58"/>
      <c r="E40" s="58"/>
      <c r="F40" s="58"/>
      <c r="G40" s="58"/>
      <c r="H40" s="58"/>
      <c r="I40" s="58"/>
      <c r="J40" s="58"/>
    </row>
    <row r="41" spans="1:10" hidden="1">
      <c r="A41" s="58"/>
      <c r="B41" s="58"/>
      <c r="C41" s="58"/>
      <c r="D41" s="58"/>
      <c r="E41" s="58"/>
      <c r="F41" s="58"/>
      <c r="G41" s="58"/>
      <c r="H41" s="58"/>
      <c r="I41" s="58"/>
      <c r="J41" s="58"/>
    </row>
    <row r="42" spans="1:10" hidden="1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 hidden="1">
      <c r="A43" s="58"/>
      <c r="B43" s="58"/>
      <c r="C43" s="58"/>
      <c r="D43" s="58"/>
      <c r="E43" s="58"/>
      <c r="F43" s="58"/>
      <c r="G43" s="58"/>
      <c r="H43" s="58"/>
      <c r="I43" s="58"/>
      <c r="J43" s="58"/>
    </row>
    <row r="44" spans="1:10" hidden="1">
      <c r="A44" s="58"/>
      <c r="B44" s="58"/>
      <c r="C44" s="58"/>
      <c r="D44" s="58"/>
      <c r="E44" s="58"/>
      <c r="F44" s="58"/>
      <c r="G44" s="58"/>
      <c r="H44" s="58"/>
      <c r="I44" s="58"/>
      <c r="J44" s="58"/>
    </row>
    <row r="45" spans="1:10" hidden="1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hidden="1">
      <c r="A46" s="58"/>
      <c r="B46" s="58"/>
      <c r="C46" s="58"/>
      <c r="D46" s="58"/>
      <c r="E46" s="58"/>
      <c r="F46" s="58"/>
      <c r="G46" s="58"/>
      <c r="H46" s="58"/>
      <c r="I46" s="58"/>
      <c r="J46" s="58"/>
    </row>
    <row r="47" spans="1:10" hidden="1">
      <c r="A47" s="58"/>
      <c r="B47" s="58"/>
      <c r="C47" s="58"/>
      <c r="D47" s="58"/>
      <c r="E47" s="58"/>
      <c r="F47" s="58"/>
      <c r="G47" s="58"/>
      <c r="H47" s="58"/>
      <c r="I47" s="58"/>
      <c r="J47" s="58"/>
    </row>
    <row r="48" spans="1:10" hidden="1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10" hidden="1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spans="1:10" hidden="1">
      <c r="A50" s="58"/>
      <c r="B50" s="58"/>
      <c r="C50" s="58"/>
      <c r="D50" s="58"/>
      <c r="E50" s="58"/>
      <c r="F50" s="58"/>
      <c r="G50" s="58"/>
      <c r="H50" s="58"/>
      <c r="I50" s="58"/>
      <c r="J50" s="58"/>
    </row>
    <row r="51" spans="1:10" hidden="1">
      <c r="A51" s="58"/>
      <c r="B51" s="58"/>
      <c r="C51" s="58"/>
      <c r="D51" s="58"/>
      <c r="E51" s="58"/>
      <c r="F51" s="58"/>
      <c r="G51" s="58"/>
      <c r="H51" s="58"/>
      <c r="I51" s="58"/>
      <c r="J51" s="58"/>
    </row>
    <row r="52" spans="1:10" hidden="1">
      <c r="A52" s="58"/>
      <c r="B52" s="58"/>
      <c r="C52" s="58"/>
      <c r="D52" s="58"/>
      <c r="E52" s="58"/>
      <c r="F52" s="58"/>
      <c r="G52" s="58"/>
      <c r="H52" s="58"/>
      <c r="I52" s="58"/>
      <c r="J52" s="58"/>
    </row>
    <row r="53" spans="1:10" hidden="1">
      <c r="A53" s="58"/>
      <c r="B53" s="58"/>
      <c r="C53" s="58"/>
      <c r="D53" s="58"/>
      <c r="E53" s="58"/>
      <c r="F53" s="58"/>
      <c r="G53" s="58"/>
      <c r="H53" s="58"/>
      <c r="I53" s="58"/>
      <c r="J53" s="58"/>
    </row>
    <row r="54" spans="1:10" hidden="1">
      <c r="A54" s="58"/>
      <c r="B54" s="58"/>
      <c r="C54" s="58"/>
      <c r="D54" s="58"/>
      <c r="E54" s="58"/>
      <c r="F54" s="58"/>
      <c r="G54" s="58"/>
      <c r="H54" s="58"/>
      <c r="I54" s="58"/>
      <c r="J54" s="58"/>
    </row>
    <row r="55" spans="1:10" hidden="1">
      <c r="A55" s="58"/>
      <c r="B55" s="58"/>
      <c r="C55" s="58"/>
      <c r="D55" s="58"/>
      <c r="E55" s="58"/>
      <c r="F55" s="58"/>
      <c r="G55" s="58"/>
      <c r="H55" s="58"/>
      <c r="I55" s="58"/>
      <c r="J55" s="58"/>
    </row>
    <row r="56" spans="1:10" hidden="1">
      <c r="A56" s="58"/>
      <c r="B56" s="58"/>
      <c r="C56" s="58"/>
      <c r="D56" s="58"/>
      <c r="E56" s="58"/>
      <c r="F56" s="58"/>
      <c r="G56" s="58"/>
      <c r="H56" s="58"/>
      <c r="I56" s="58"/>
      <c r="J56" s="58"/>
    </row>
    <row r="57" spans="1:10" hidden="1">
      <c r="A57" s="58"/>
      <c r="B57" s="58"/>
      <c r="C57" s="58"/>
      <c r="D57" s="58"/>
      <c r="E57" s="58"/>
      <c r="F57" s="58"/>
      <c r="G57" s="58"/>
      <c r="H57" s="58"/>
      <c r="I57" s="58"/>
      <c r="J57" s="58"/>
    </row>
    <row r="58" spans="1:10" hidden="1">
      <c r="A58" s="58"/>
      <c r="B58" s="58"/>
      <c r="C58" s="58"/>
      <c r="D58" s="58"/>
      <c r="E58" s="58"/>
      <c r="F58" s="58"/>
      <c r="G58" s="58"/>
      <c r="H58" s="58"/>
      <c r="I58" s="58"/>
      <c r="J58" s="58"/>
    </row>
    <row r="59" spans="1:10" hidden="1">
      <c r="A59" s="58"/>
      <c r="B59" s="58"/>
      <c r="C59" s="58"/>
      <c r="D59" s="58"/>
      <c r="E59" s="58"/>
      <c r="F59" s="58"/>
      <c r="G59" s="58"/>
      <c r="H59" s="58"/>
      <c r="I59" s="58"/>
      <c r="J59" s="58"/>
    </row>
    <row r="60" spans="1:10" hidden="1">
      <c r="A60" s="58"/>
      <c r="B60" s="58"/>
      <c r="C60" s="58"/>
      <c r="D60" s="58"/>
      <c r="E60" s="58"/>
      <c r="F60" s="58"/>
      <c r="G60" s="58"/>
      <c r="H60" s="58"/>
      <c r="I60" s="58"/>
      <c r="J60" s="58"/>
    </row>
    <row r="61" spans="1:10" hidden="1">
      <c r="A61" s="58"/>
      <c r="B61" s="58"/>
      <c r="C61" s="58"/>
      <c r="D61" s="58"/>
      <c r="E61" s="58"/>
      <c r="F61" s="58"/>
      <c r="G61" s="58"/>
      <c r="H61" s="58"/>
      <c r="I61" s="58"/>
      <c r="J61" s="58"/>
    </row>
    <row r="62" spans="1:10" hidden="1">
      <c r="A62" s="58"/>
      <c r="B62" s="58"/>
      <c r="C62" s="58"/>
      <c r="D62" s="58"/>
      <c r="E62" s="58"/>
      <c r="F62" s="58"/>
      <c r="G62" s="58"/>
      <c r="H62" s="58"/>
      <c r="I62" s="58"/>
      <c r="J62" s="58"/>
    </row>
    <row r="63" spans="1:10" hidden="1">
      <c r="A63" s="58"/>
      <c r="B63" s="58"/>
      <c r="C63" s="58"/>
      <c r="D63" s="58"/>
      <c r="E63" s="58"/>
      <c r="F63" s="58"/>
      <c r="G63" s="58"/>
      <c r="H63" s="58"/>
      <c r="I63" s="58"/>
      <c r="J63" s="58"/>
    </row>
    <row r="64" spans="1:10" hidden="1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5" spans="1:10" hidden="1">
      <c r="A65" s="58"/>
      <c r="B65" s="58"/>
      <c r="C65" s="58"/>
      <c r="D65" s="58"/>
      <c r="E65" s="58"/>
      <c r="F65" s="58"/>
      <c r="G65" s="58"/>
      <c r="H65" s="58"/>
      <c r="I65" s="58"/>
      <c r="J65" s="58"/>
    </row>
    <row r="66" spans="1:10" hidden="1">
      <c r="A66" s="58"/>
      <c r="B66" s="58"/>
      <c r="C66" s="58"/>
      <c r="D66" s="58"/>
      <c r="E66" s="58"/>
      <c r="F66" s="58"/>
      <c r="G66" s="58"/>
      <c r="H66" s="58"/>
      <c r="I66" s="58"/>
      <c r="J66" s="58"/>
    </row>
    <row r="67" spans="1:10" hidden="1">
      <c r="A67" s="58"/>
      <c r="B67" s="58"/>
      <c r="C67" s="58"/>
      <c r="D67" s="58"/>
      <c r="E67" s="58"/>
      <c r="F67" s="58"/>
      <c r="G67" s="58"/>
      <c r="H67" s="58"/>
      <c r="I67" s="58"/>
      <c r="J67" s="58"/>
    </row>
    <row r="68" spans="1:10" hidden="1">
      <c r="A68" s="58"/>
      <c r="B68" s="58"/>
      <c r="C68" s="58"/>
      <c r="D68" s="58"/>
      <c r="E68" s="58"/>
      <c r="F68" s="58"/>
      <c r="G68" s="58"/>
      <c r="H68" s="58"/>
      <c r="I68" s="58"/>
      <c r="J68" s="58"/>
    </row>
    <row r="69" spans="1:10" hidden="1">
      <c r="A69" s="58"/>
      <c r="B69" s="58"/>
      <c r="C69" s="58"/>
      <c r="D69" s="58"/>
      <c r="E69" s="58"/>
      <c r="F69" s="58"/>
      <c r="G69" s="58"/>
      <c r="H69" s="58"/>
      <c r="I69" s="58"/>
      <c r="J69" s="58"/>
    </row>
    <row r="70" spans="1:10" hidden="1">
      <c r="A70" s="58"/>
      <c r="B70" s="58"/>
      <c r="C70" s="58"/>
      <c r="D70" s="58"/>
      <c r="E70" s="58"/>
      <c r="F70" s="58"/>
      <c r="G70" s="58"/>
      <c r="H70" s="58"/>
      <c r="I70" s="58"/>
      <c r="J70" s="58"/>
    </row>
    <row r="71" spans="1:10" hidden="1">
      <c r="A71" s="58"/>
      <c r="B71" s="58"/>
      <c r="C71" s="58"/>
      <c r="D71" s="58"/>
      <c r="E71" s="58"/>
      <c r="F71" s="58"/>
      <c r="G71" s="58"/>
      <c r="H71" s="58"/>
      <c r="I71" s="58"/>
      <c r="J71" s="58"/>
    </row>
    <row r="72" spans="1:10" hidden="1">
      <c r="A72" s="58"/>
      <c r="B72" s="58"/>
      <c r="C72" s="58"/>
      <c r="D72" s="58"/>
      <c r="E72" s="58"/>
      <c r="F72" s="58"/>
      <c r="G72" s="58"/>
      <c r="H72" s="58"/>
      <c r="I72" s="58"/>
      <c r="J72" s="58"/>
    </row>
    <row r="73" spans="1:10" hidden="1">
      <c r="A73" s="58"/>
      <c r="B73" s="58"/>
      <c r="C73" s="58"/>
      <c r="D73" s="58"/>
      <c r="E73" s="58"/>
      <c r="F73" s="58"/>
      <c r="G73" s="58"/>
      <c r="H73" s="58"/>
      <c r="I73" s="58"/>
      <c r="J73" s="58"/>
    </row>
    <row r="74" spans="1:10" hidden="1">
      <c r="A74" s="58"/>
      <c r="B74" s="58"/>
      <c r="C74" s="58"/>
      <c r="D74" s="58"/>
      <c r="E74" s="58"/>
      <c r="F74" s="58"/>
      <c r="G74" s="58"/>
      <c r="H74" s="58"/>
      <c r="I74" s="58"/>
      <c r="J74" s="58"/>
    </row>
    <row r="75" spans="1:10" hidden="1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0" hidden="1">
      <c r="A76" s="58"/>
      <c r="B76" s="58"/>
      <c r="C76" s="58"/>
      <c r="D76" s="58"/>
      <c r="E76" s="58"/>
      <c r="F76" s="58"/>
      <c r="G76" s="58"/>
      <c r="H76" s="58"/>
      <c r="I76" s="58"/>
      <c r="J76" s="58"/>
    </row>
    <row r="77" spans="1:10" hidden="1">
      <c r="A77" s="58"/>
      <c r="B77" s="58"/>
      <c r="C77" s="58"/>
      <c r="D77" s="58"/>
      <c r="E77" s="58"/>
      <c r="F77" s="58"/>
      <c r="G77" s="58"/>
      <c r="H77" s="58"/>
      <c r="I77" s="58"/>
      <c r="J77" s="58"/>
    </row>
    <row r="78" spans="1:10" hidden="1">
      <c r="A78" s="58"/>
      <c r="B78" s="58"/>
      <c r="C78" s="58"/>
      <c r="D78" s="58"/>
      <c r="E78" s="58"/>
      <c r="F78" s="58"/>
      <c r="G78" s="58"/>
      <c r="H78" s="58"/>
      <c r="I78" s="58"/>
      <c r="J78" s="58"/>
    </row>
    <row r="79" spans="1:10" hidden="1">
      <c r="A79" s="58"/>
      <c r="B79" s="58"/>
      <c r="C79" s="58"/>
      <c r="D79" s="58"/>
      <c r="E79" s="58"/>
      <c r="F79" s="58"/>
      <c r="G79" s="58"/>
      <c r="H79" s="58"/>
      <c r="I79" s="58"/>
      <c r="J79" s="58"/>
    </row>
    <row r="80" spans="1:10" hidden="1">
      <c r="A80" s="58"/>
      <c r="B80" s="58"/>
      <c r="C80" s="58"/>
      <c r="D80" s="58"/>
      <c r="E80" s="58"/>
      <c r="F80" s="58"/>
      <c r="G80" s="58"/>
      <c r="H80" s="58"/>
      <c r="I80" s="58"/>
      <c r="J80" s="58"/>
    </row>
    <row r="81" spans="1:10" hidden="1">
      <c r="A81" s="58"/>
      <c r="B81" s="58"/>
      <c r="C81" s="58"/>
      <c r="D81" s="58"/>
      <c r="E81" s="58"/>
      <c r="F81" s="58"/>
      <c r="G81" s="58"/>
      <c r="H81" s="58"/>
      <c r="I81" s="58"/>
      <c r="J81" s="58"/>
    </row>
    <row r="82" spans="1:10" hidden="1">
      <c r="A82" s="58"/>
      <c r="B82" s="58"/>
      <c r="C82" s="58"/>
      <c r="D82" s="58"/>
      <c r="E82" s="58"/>
      <c r="F82" s="58"/>
      <c r="G82" s="58"/>
      <c r="H82" s="58"/>
      <c r="I82" s="58"/>
      <c r="J82" s="58"/>
    </row>
    <row r="83" spans="1:10" hidden="1">
      <c r="A83" s="58"/>
      <c r="B83" s="58"/>
      <c r="C83" s="58"/>
      <c r="D83" s="58"/>
      <c r="E83" s="58"/>
      <c r="F83" s="58"/>
      <c r="G83" s="58"/>
      <c r="H83" s="58"/>
      <c r="I83" s="58"/>
      <c r="J83" s="58"/>
    </row>
    <row r="84" spans="1:10" hidden="1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5" spans="1:10" hidden="1">
      <c r="A85" s="58"/>
      <c r="B85" s="58"/>
      <c r="C85" s="58"/>
      <c r="D85" s="58"/>
      <c r="E85" s="58"/>
      <c r="F85" s="58"/>
      <c r="G85" s="58"/>
      <c r="H85" s="58"/>
      <c r="I85" s="58"/>
      <c r="J85" s="58"/>
    </row>
    <row r="86" spans="1:10" hidden="1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0" hidden="1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0" hidden="1">
      <c r="A88" s="58"/>
      <c r="B88" s="58"/>
      <c r="C88" s="58"/>
      <c r="D88" s="58"/>
      <c r="E88" s="58"/>
      <c r="F88" s="58"/>
      <c r="G88" s="58"/>
      <c r="H88" s="58"/>
      <c r="I88" s="58"/>
      <c r="J88" s="58"/>
    </row>
    <row r="89" spans="1:10" hidden="1">
      <c r="A89" s="58"/>
      <c r="B89" s="58"/>
      <c r="C89" s="58"/>
      <c r="D89" s="58"/>
      <c r="E89" s="58"/>
      <c r="F89" s="58"/>
      <c r="G89" s="58"/>
      <c r="H89" s="58"/>
      <c r="I89" s="58"/>
      <c r="J89" s="58"/>
    </row>
    <row r="90" spans="1:10" hidden="1">
      <c r="A90" s="58"/>
      <c r="B90" s="58"/>
      <c r="C90" s="58"/>
      <c r="D90" s="58"/>
      <c r="E90" s="58"/>
      <c r="F90" s="58"/>
      <c r="G90" s="58"/>
      <c r="H90" s="58"/>
      <c r="I90" s="58"/>
      <c r="J90" s="58"/>
    </row>
    <row r="91" spans="1:10" hidden="1">
      <c r="A91" s="58"/>
      <c r="B91" s="58"/>
      <c r="C91" s="58"/>
      <c r="D91" s="58"/>
      <c r="E91" s="58"/>
      <c r="F91" s="58"/>
      <c r="G91" s="58"/>
      <c r="H91" s="58"/>
      <c r="I91" s="58"/>
      <c r="J91" s="58"/>
    </row>
    <row r="92" spans="1:10" hidden="1">
      <c r="A92" s="58"/>
      <c r="B92" s="58"/>
      <c r="C92" s="58"/>
      <c r="D92" s="58"/>
      <c r="E92" s="58"/>
      <c r="F92" s="58"/>
      <c r="G92" s="58"/>
      <c r="H92" s="58"/>
      <c r="I92" s="58"/>
      <c r="J92" s="58"/>
    </row>
    <row r="93" spans="1:10" hidden="1">
      <c r="A93" s="58"/>
      <c r="B93" s="58"/>
      <c r="C93" s="58"/>
      <c r="D93" s="58"/>
      <c r="E93" s="58"/>
      <c r="F93" s="58"/>
      <c r="G93" s="58"/>
      <c r="H93" s="58"/>
      <c r="I93" s="58"/>
      <c r="J93" s="58"/>
    </row>
    <row r="94" spans="1:10" hidden="1">
      <c r="A94" s="58"/>
      <c r="B94" s="58"/>
      <c r="C94" s="58"/>
      <c r="D94" s="58"/>
      <c r="E94" s="58"/>
      <c r="F94" s="58"/>
      <c r="G94" s="58"/>
      <c r="H94" s="58"/>
      <c r="I94" s="58"/>
      <c r="J94" s="58"/>
    </row>
    <row r="95" spans="1:10" hidden="1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0" hidden="1">
      <c r="A96" s="58"/>
      <c r="B96" s="58"/>
      <c r="C96" s="58"/>
      <c r="D96" s="58"/>
      <c r="E96" s="58"/>
      <c r="F96" s="58"/>
      <c r="G96" s="58"/>
      <c r="H96" s="58"/>
      <c r="I96" s="58"/>
      <c r="J96" s="58"/>
    </row>
    <row r="97" spans="1:10" hidden="1">
      <c r="A97" s="58"/>
      <c r="B97" s="58"/>
      <c r="C97" s="58"/>
      <c r="D97" s="58"/>
      <c r="E97" s="58"/>
      <c r="F97" s="58"/>
      <c r="G97" s="58"/>
      <c r="H97" s="58"/>
      <c r="I97" s="58"/>
      <c r="J97" s="58"/>
    </row>
    <row r="98" spans="1:10" hidden="1">
      <c r="A98" s="58"/>
      <c r="B98" s="58"/>
      <c r="C98" s="58"/>
      <c r="D98" s="58"/>
      <c r="E98" s="58"/>
      <c r="F98" s="58"/>
      <c r="G98" s="58"/>
      <c r="H98" s="58"/>
      <c r="I98" s="58"/>
      <c r="J98" s="58"/>
    </row>
    <row r="99" spans="1:10" hidden="1">
      <c r="A99" s="58"/>
      <c r="B99" s="58"/>
      <c r="C99" s="58"/>
      <c r="D99" s="58"/>
      <c r="E99" s="58"/>
      <c r="F99" s="58"/>
      <c r="G99" s="58"/>
      <c r="H99" s="58"/>
      <c r="I99" s="58"/>
      <c r="J99" s="58"/>
    </row>
    <row r="100" spans="1:10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</row>
    <row r="105" spans="1:10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</row>
    <row r="106" spans="1:10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1:10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5703125" style="2" bestFit="1" customWidth="1"/>
    <col min="2" max="2" width="48.4257812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150</v>
      </c>
      <c r="B1" s="36" t="s" vm="1">
        <v>225</v>
      </c>
    </row>
    <row r="2" spans="1:14">
      <c r="A2" s="36" t="s">
        <v>149</v>
      </c>
      <c r="B2" s="36" t="s">
        <v>226</v>
      </c>
    </row>
    <row r="3" spans="1:14">
      <c r="A3" s="36" t="s">
        <v>151</v>
      </c>
      <c r="B3" s="36" t="s">
        <v>227</v>
      </c>
    </row>
    <row r="4" spans="1:14">
      <c r="A4" s="36" t="s">
        <v>152</v>
      </c>
      <c r="B4" s="36">
        <v>2102</v>
      </c>
    </row>
    <row r="5" spans="1:14" s="3" customFormat="1">
      <c r="A5" s="37" t="s">
        <v>121</v>
      </c>
      <c r="B5" s="39" t="s">
        <v>48</v>
      </c>
      <c r="C5" s="39" t="s">
        <v>14</v>
      </c>
      <c r="D5" s="39" t="s">
        <v>15</v>
      </c>
      <c r="E5" s="39" t="s">
        <v>62</v>
      </c>
      <c r="F5" s="39" t="s">
        <v>108</v>
      </c>
      <c r="G5" s="39" t="s">
        <v>58</v>
      </c>
      <c r="H5" s="39" t="s">
        <v>116</v>
      </c>
      <c r="I5" s="39" t="s">
        <v>153</v>
      </c>
      <c r="J5" s="41" t="s">
        <v>154</v>
      </c>
    </row>
    <row r="6" spans="1:14" s="3" customFormat="1">
      <c r="A6" s="130" t="s">
        <v>3885</v>
      </c>
      <c r="B6" s="131" t="s">
        <v>3885</v>
      </c>
      <c r="C6" s="131" t="s">
        <v>3885</v>
      </c>
      <c r="D6" s="131" t="s">
        <v>3885</v>
      </c>
      <c r="E6" s="12" t="s">
        <v>19</v>
      </c>
      <c r="F6" s="131" t="s">
        <v>3885</v>
      </c>
      <c r="G6" s="12" t="s">
        <v>19</v>
      </c>
      <c r="H6" s="12" t="s">
        <v>205</v>
      </c>
      <c r="I6" s="26" t="s">
        <v>19</v>
      </c>
      <c r="J6" s="13" t="s">
        <v>19</v>
      </c>
    </row>
    <row r="7" spans="1:14" s="4" customFormat="1" ht="20.25">
      <c r="A7" s="132" t="s">
        <v>3885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90" t="s">
        <v>61</v>
      </c>
      <c r="B8" s="155" t="s">
        <v>3885</v>
      </c>
      <c r="C8" s="155" t="s">
        <v>3885</v>
      </c>
      <c r="D8" s="155" t="s">
        <v>3885</v>
      </c>
      <c r="E8" s="155" t="s">
        <v>3885</v>
      </c>
      <c r="F8" s="155" t="s">
        <v>3885</v>
      </c>
      <c r="G8" s="155" t="s">
        <v>3885</v>
      </c>
      <c r="H8" s="91">
        <f>H9+H17</f>
        <v>-871.0802501890721</v>
      </c>
      <c r="I8" s="92">
        <f>IFERROR(H8/$H$8,0)</f>
        <v>1</v>
      </c>
      <c r="J8" s="92">
        <f>H8/'סכום נכסי הקרן'!$C$41</f>
        <v>-1.3900598224054995E-5</v>
      </c>
      <c r="N8" s="72"/>
    </row>
    <row r="9" spans="1:14" s="72" customFormat="1">
      <c r="A9" s="89" t="s">
        <v>194</v>
      </c>
      <c r="B9" s="155" t="s">
        <v>3885</v>
      </c>
      <c r="C9" s="155" t="s">
        <v>3885</v>
      </c>
      <c r="D9" s="155" t="s">
        <v>3885</v>
      </c>
      <c r="E9" s="155" t="s">
        <v>3885</v>
      </c>
      <c r="F9" s="155" t="s">
        <v>3885</v>
      </c>
      <c r="G9" s="155" t="s">
        <v>3885</v>
      </c>
      <c r="H9" s="91">
        <f>SUM(H10:H16)</f>
        <v>-2424.7924783326685</v>
      </c>
      <c r="I9" s="92">
        <f t="shared" ref="I9" si="0">IFERROR(H9/$H$8,0)</f>
        <v>2.7836614109966971</v>
      </c>
      <c r="J9" s="92">
        <f>H9/'סכום נכסי הקרן'!$C$41</f>
        <v>-3.8694558866071116E-5</v>
      </c>
    </row>
    <row r="10" spans="1:14">
      <c r="A10" s="57" t="s">
        <v>3584</v>
      </c>
      <c r="B10" s="58" t="s">
        <v>3585</v>
      </c>
      <c r="C10" s="58" t="s">
        <v>634</v>
      </c>
      <c r="D10" s="135" t="s">
        <v>3885</v>
      </c>
      <c r="E10" s="71">
        <v>0</v>
      </c>
      <c r="F10" s="70" t="s">
        <v>137</v>
      </c>
      <c r="G10" s="71">
        <v>0</v>
      </c>
      <c r="H10" s="67">
        <v>-699.91758354900003</v>
      </c>
      <c r="I10" s="68">
        <v>0.80350528369467633</v>
      </c>
      <c r="J10" s="68">
        <v>-1.1169204119545023E-5</v>
      </c>
    </row>
    <row r="11" spans="1:14">
      <c r="A11" s="57" t="s">
        <v>3586</v>
      </c>
      <c r="B11" s="58" t="s">
        <v>3587</v>
      </c>
      <c r="C11" s="58" t="s">
        <v>634</v>
      </c>
      <c r="D11" s="135" t="s">
        <v>3885</v>
      </c>
      <c r="E11" s="71">
        <v>0</v>
      </c>
      <c r="F11" s="70" t="s">
        <v>137</v>
      </c>
      <c r="G11" s="71">
        <v>0</v>
      </c>
      <c r="H11" s="67">
        <v>-2653.6688427900003</v>
      </c>
      <c r="I11" s="68">
        <v>3.046411443967429</v>
      </c>
      <c r="J11" s="68">
        <v>-4.2346941507754454E-5</v>
      </c>
    </row>
    <row r="12" spans="1:14">
      <c r="A12" s="57" t="s">
        <v>2166</v>
      </c>
      <c r="B12" s="58">
        <v>9922</v>
      </c>
      <c r="C12" s="58" t="s">
        <v>634</v>
      </c>
      <c r="D12" s="135" t="s">
        <v>3885</v>
      </c>
      <c r="E12" s="71">
        <v>0</v>
      </c>
      <c r="F12" s="70" t="s">
        <v>136</v>
      </c>
      <c r="G12" s="71">
        <v>0</v>
      </c>
      <c r="H12" s="67">
        <v>5865.3083099999994</v>
      </c>
      <c r="I12" s="68">
        <v>-6.7333730832801066</v>
      </c>
      <c r="J12" s="68">
        <v>9.3597913923343165E-5</v>
      </c>
    </row>
    <row r="13" spans="1:14">
      <c r="A13" s="57" t="s">
        <v>3855</v>
      </c>
      <c r="B13" s="58">
        <v>7562</v>
      </c>
      <c r="C13" s="58" t="s">
        <v>634</v>
      </c>
      <c r="D13" s="135" t="s">
        <v>3885</v>
      </c>
      <c r="E13" s="71">
        <v>0</v>
      </c>
      <c r="F13" s="70" t="s">
        <v>137</v>
      </c>
      <c r="G13" s="71">
        <v>0</v>
      </c>
      <c r="H13" s="67">
        <v>-10.022869515069658</v>
      </c>
      <c r="I13" s="68">
        <v>1.1506252739508383E-2</v>
      </c>
      <c r="J13" s="68">
        <v>-1.5994379639633814E-7</v>
      </c>
    </row>
    <row r="14" spans="1:14">
      <c r="A14" s="57" t="s">
        <v>3856</v>
      </c>
      <c r="B14" s="58">
        <v>9483</v>
      </c>
      <c r="C14" s="58" t="s">
        <v>634</v>
      </c>
      <c r="D14" s="135" t="s">
        <v>3885</v>
      </c>
      <c r="E14" s="71">
        <v>0</v>
      </c>
      <c r="F14" s="70" t="s">
        <v>136</v>
      </c>
      <c r="G14" s="71">
        <v>0</v>
      </c>
      <c r="H14" s="67">
        <v>1318.835559604328</v>
      </c>
      <c r="I14" s="68">
        <v>-1.5140230298162178</v>
      </c>
      <c r="J14" s="68">
        <v>2.1045825839441681E-5</v>
      </c>
    </row>
    <row r="15" spans="1:14">
      <c r="A15" s="57" t="s">
        <v>3857</v>
      </c>
      <c r="B15" s="58">
        <v>9724</v>
      </c>
      <c r="C15" s="58" t="s">
        <v>634</v>
      </c>
      <c r="D15" s="135" t="s">
        <v>3885</v>
      </c>
      <c r="E15" s="71">
        <v>0</v>
      </c>
      <c r="F15" s="70" t="s">
        <v>137</v>
      </c>
      <c r="G15" s="71">
        <v>0</v>
      </c>
      <c r="H15" s="67">
        <v>-6247.0884816572461</v>
      </c>
      <c r="I15" s="68">
        <v>7.1716566645854796</v>
      </c>
      <c r="J15" s="68">
        <v>-9.9690317895269098E-5</v>
      </c>
    </row>
    <row r="16" spans="1:14">
      <c r="A16" s="57" t="s">
        <v>3858</v>
      </c>
      <c r="B16" s="58">
        <v>8892</v>
      </c>
      <c r="C16" s="58" t="s">
        <v>634</v>
      </c>
      <c r="D16" s="135" t="s">
        <v>3885</v>
      </c>
      <c r="E16" s="71">
        <v>0</v>
      </c>
      <c r="F16" s="70" t="s">
        <v>137</v>
      </c>
      <c r="G16" s="71">
        <v>0</v>
      </c>
      <c r="H16" s="67">
        <v>1.7614295743203396</v>
      </c>
      <c r="I16" s="68">
        <v>-2.0221208940714853E-3</v>
      </c>
      <c r="J16" s="68">
        <v>2.810869010895459E-8</v>
      </c>
    </row>
    <row r="17" spans="1:10" s="72" customFormat="1">
      <c r="A17" s="116" t="s">
        <v>193</v>
      </c>
      <c r="B17" s="159" t="s">
        <v>3885</v>
      </c>
      <c r="C17" s="160" t="s">
        <v>3885</v>
      </c>
      <c r="D17" s="159" t="s">
        <v>3885</v>
      </c>
      <c r="E17" s="159" t="s">
        <v>3885</v>
      </c>
      <c r="F17" s="159" t="s">
        <v>3885</v>
      </c>
      <c r="G17" s="159" t="s">
        <v>3885</v>
      </c>
      <c r="H17" s="91">
        <f>SUM(H18:H24)</f>
        <v>1553.7122281435963</v>
      </c>
      <c r="I17" s="92">
        <f t="shared" ref="I17" si="1">IFERROR(H17/$H$8,0)</f>
        <v>-1.7836614109966973</v>
      </c>
      <c r="J17" s="92">
        <f>H17/'סכום נכסי הקרן'!$C$41</f>
        <v>2.4793960642016118E-5</v>
      </c>
    </row>
    <row r="18" spans="1:10">
      <c r="A18" s="57" t="s">
        <v>3859</v>
      </c>
      <c r="B18" s="58">
        <v>7890</v>
      </c>
      <c r="C18" s="58" t="s">
        <v>634</v>
      </c>
      <c r="D18" s="135" t="s">
        <v>3885</v>
      </c>
      <c r="E18" s="71">
        <v>0</v>
      </c>
      <c r="F18" s="70" t="s">
        <v>136</v>
      </c>
      <c r="G18" s="71">
        <v>0</v>
      </c>
      <c r="H18" s="67">
        <v>-249.76629666807341</v>
      </c>
      <c r="I18" s="68">
        <v>0.28673167209778944</v>
      </c>
      <c r="J18" s="68">
        <v>-3.9857417719428517E-6</v>
      </c>
    </row>
    <row r="19" spans="1:10">
      <c r="A19" s="57" t="s">
        <v>3860</v>
      </c>
      <c r="B19" s="58">
        <v>8397</v>
      </c>
      <c r="C19" s="58" t="s">
        <v>634</v>
      </c>
      <c r="D19" s="135" t="s">
        <v>3885</v>
      </c>
      <c r="E19" s="71">
        <v>0</v>
      </c>
      <c r="F19" s="70" t="s">
        <v>136</v>
      </c>
      <c r="G19" s="71">
        <v>0</v>
      </c>
      <c r="H19" s="67">
        <v>1807.8715416060002</v>
      </c>
      <c r="I19" s="68">
        <v>-2.0754362657327992</v>
      </c>
      <c r="J19" s="68">
        <v>2.8849805669584681E-5</v>
      </c>
    </row>
    <row r="20" spans="1:10">
      <c r="A20" s="57" t="s">
        <v>3859</v>
      </c>
      <c r="B20" s="58">
        <v>7760</v>
      </c>
      <c r="C20" s="58" t="s">
        <v>634</v>
      </c>
      <c r="D20" s="135" t="s">
        <v>3885</v>
      </c>
      <c r="E20" s="71">
        <v>0</v>
      </c>
      <c r="F20" s="70" t="s">
        <v>136</v>
      </c>
      <c r="G20" s="71">
        <v>0</v>
      </c>
      <c r="H20" s="67">
        <v>-0.17284213356732001</v>
      </c>
      <c r="I20" s="68">
        <v>1.9842274409252627E-4</v>
      </c>
      <c r="J20" s="68">
        <v>-2.7581948441446894E-9</v>
      </c>
    </row>
    <row r="21" spans="1:10">
      <c r="A21" s="57" t="s">
        <v>3861</v>
      </c>
      <c r="B21" s="58">
        <v>8295</v>
      </c>
      <c r="C21" s="58" t="s">
        <v>634</v>
      </c>
      <c r="D21" s="135" t="s">
        <v>3885</v>
      </c>
      <c r="E21" s="71">
        <v>0</v>
      </c>
      <c r="F21" s="70" t="s">
        <v>139</v>
      </c>
      <c r="G21" s="71">
        <v>0</v>
      </c>
      <c r="H21" s="67">
        <v>-2.19131540680059</v>
      </c>
      <c r="I21" s="68">
        <v>2.5156297669760674E-3</v>
      </c>
      <c r="J21" s="68">
        <v>-3.4968758671207406E-8</v>
      </c>
    </row>
    <row r="22" spans="1:10">
      <c r="A22" s="57" t="s">
        <v>3862</v>
      </c>
      <c r="B22" s="58">
        <v>8770</v>
      </c>
      <c r="C22" s="58" t="s">
        <v>634</v>
      </c>
      <c r="D22" s="135" t="s">
        <v>3885</v>
      </c>
      <c r="E22" s="71">
        <v>0</v>
      </c>
      <c r="F22" s="70" t="s">
        <v>3294</v>
      </c>
      <c r="G22" s="71">
        <v>0</v>
      </c>
      <c r="H22" s="67">
        <v>-3.10007606015016</v>
      </c>
      <c r="I22" s="68">
        <v>3.5588868643012784E-3</v>
      </c>
      <c r="J22" s="68">
        <v>-4.9470656425519008E-8</v>
      </c>
    </row>
    <row r="23" spans="1:10">
      <c r="A23" s="57" t="s">
        <v>3863</v>
      </c>
      <c r="B23" s="58">
        <v>8919</v>
      </c>
      <c r="C23" s="58" t="s">
        <v>634</v>
      </c>
      <c r="D23" s="135" t="s">
        <v>3885</v>
      </c>
      <c r="E23" s="71">
        <v>0</v>
      </c>
      <c r="F23" s="70" t="s">
        <v>138</v>
      </c>
      <c r="G23" s="71">
        <v>0</v>
      </c>
      <c r="H23" s="67">
        <v>1.07121680618778</v>
      </c>
      <c r="I23" s="68">
        <v>-1.2297567370575413E-3</v>
      </c>
      <c r="J23" s="68">
        <v>1.7094354315161724E-8</v>
      </c>
    </row>
    <row r="24" spans="1:10" hidden="1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5" spans="1:10" hidden="1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 hidden="1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0" hidden="1">
      <c r="A27" s="58"/>
      <c r="B27" s="58"/>
      <c r="C27" s="58"/>
      <c r="D27" s="58"/>
      <c r="E27" s="58"/>
      <c r="F27" s="58"/>
      <c r="G27" s="58"/>
      <c r="H27" s="58"/>
      <c r="I27" s="58"/>
      <c r="J27" s="58"/>
    </row>
    <row r="28" spans="1:10" hidden="1">
      <c r="A28" s="58"/>
      <c r="B28" s="58"/>
      <c r="C28" s="58"/>
      <c r="D28" s="58"/>
      <c r="E28" s="58"/>
      <c r="F28" s="58"/>
      <c r="G28" s="58"/>
      <c r="H28" s="58"/>
      <c r="I28" s="58"/>
      <c r="J28" s="58"/>
    </row>
    <row r="29" spans="1:10" hidden="1">
      <c r="A29" s="58"/>
      <c r="B29" s="58"/>
      <c r="C29" s="58"/>
      <c r="D29" s="58"/>
      <c r="E29" s="58"/>
      <c r="F29" s="58"/>
      <c r="G29" s="58"/>
      <c r="H29" s="58"/>
      <c r="I29" s="58"/>
      <c r="J29" s="58"/>
    </row>
    <row r="30" spans="1:10" hidden="1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pans="1:10" hidden="1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hidden="1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1:10" hidden="1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idden="1">
      <c r="A34" s="58"/>
      <c r="B34" s="58"/>
      <c r="C34" s="58"/>
      <c r="D34" s="58"/>
      <c r="E34" s="58"/>
      <c r="F34" s="58"/>
      <c r="G34" s="58"/>
      <c r="H34" s="58"/>
      <c r="I34" s="58"/>
      <c r="J34" s="58"/>
    </row>
    <row r="35" spans="1:10" hidden="1">
      <c r="A35" s="58"/>
      <c r="B35" s="58"/>
      <c r="C35" s="58"/>
      <c r="D35" s="58"/>
      <c r="E35" s="58"/>
      <c r="F35" s="58"/>
      <c r="G35" s="58"/>
      <c r="H35" s="58"/>
      <c r="I35" s="58"/>
      <c r="J35" s="58"/>
    </row>
    <row r="36" spans="1:10" hidden="1">
      <c r="A36" s="58"/>
      <c r="B36" s="58"/>
      <c r="C36" s="58"/>
      <c r="D36" s="58"/>
      <c r="E36" s="58"/>
      <c r="F36" s="58"/>
      <c r="G36" s="58"/>
      <c r="H36" s="58"/>
      <c r="I36" s="58"/>
      <c r="J36" s="58"/>
    </row>
    <row r="37" spans="1:10" hidden="1">
      <c r="A37" s="58"/>
      <c r="B37" s="58"/>
      <c r="C37" s="58"/>
      <c r="D37" s="58"/>
      <c r="E37" s="58"/>
      <c r="F37" s="58"/>
      <c r="G37" s="58"/>
      <c r="H37" s="58"/>
      <c r="I37" s="58"/>
      <c r="J37" s="58"/>
    </row>
    <row r="38" spans="1:10" hidden="1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idden="1">
      <c r="A39" s="58"/>
      <c r="B39" s="58"/>
      <c r="C39" s="58"/>
      <c r="D39" s="58"/>
      <c r="E39" s="58"/>
      <c r="F39" s="58"/>
      <c r="G39" s="58"/>
      <c r="H39" s="58"/>
      <c r="I39" s="58"/>
      <c r="J39" s="58"/>
    </row>
    <row r="40" spans="1:10" hidden="1">
      <c r="A40" s="58"/>
      <c r="B40" s="58"/>
      <c r="C40" s="58"/>
      <c r="D40" s="58"/>
      <c r="E40" s="58"/>
      <c r="F40" s="58"/>
      <c r="G40" s="58"/>
      <c r="H40" s="58"/>
      <c r="I40" s="58"/>
      <c r="J40" s="58"/>
    </row>
    <row r="41" spans="1:10" hidden="1">
      <c r="A41" s="58"/>
      <c r="B41" s="58"/>
      <c r="C41" s="58"/>
      <c r="D41" s="58"/>
      <c r="E41" s="58"/>
      <c r="F41" s="58"/>
      <c r="G41" s="58"/>
      <c r="H41" s="58"/>
      <c r="I41" s="58"/>
      <c r="J41" s="58"/>
    </row>
    <row r="42" spans="1:10" hidden="1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 hidden="1">
      <c r="A43" s="58"/>
      <c r="B43" s="58"/>
      <c r="C43" s="58"/>
      <c r="D43" s="58"/>
      <c r="E43" s="58"/>
      <c r="F43" s="58"/>
      <c r="G43" s="58"/>
      <c r="H43" s="58"/>
      <c r="I43" s="58"/>
      <c r="J43" s="58"/>
    </row>
    <row r="44" spans="1:10" hidden="1">
      <c r="A44" s="58"/>
      <c r="B44" s="58"/>
      <c r="C44" s="58"/>
      <c r="D44" s="58"/>
      <c r="E44" s="58"/>
      <c r="F44" s="58"/>
      <c r="G44" s="58"/>
      <c r="H44" s="58"/>
      <c r="I44" s="58"/>
      <c r="J44" s="58"/>
    </row>
    <row r="45" spans="1:10" hidden="1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hidden="1">
      <c r="A46" s="58"/>
      <c r="B46" s="58"/>
      <c r="C46" s="58"/>
      <c r="D46" s="58"/>
      <c r="E46" s="58"/>
      <c r="F46" s="58"/>
      <c r="G46" s="58"/>
      <c r="H46" s="58"/>
      <c r="I46" s="58"/>
      <c r="J46" s="58"/>
    </row>
    <row r="47" spans="1:10" hidden="1">
      <c r="A47" s="58"/>
      <c r="B47" s="58"/>
      <c r="C47" s="58"/>
      <c r="D47" s="58"/>
      <c r="E47" s="58"/>
      <c r="F47" s="58"/>
      <c r="G47" s="58"/>
      <c r="H47" s="58"/>
      <c r="I47" s="58"/>
      <c r="J47" s="58"/>
    </row>
    <row r="48" spans="1:10" hidden="1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10" hidden="1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spans="1:10" hidden="1">
      <c r="A50" s="58"/>
      <c r="B50" s="58"/>
      <c r="C50" s="58"/>
      <c r="D50" s="58"/>
      <c r="E50" s="58"/>
      <c r="F50" s="58"/>
      <c r="G50" s="58"/>
      <c r="H50" s="58"/>
      <c r="I50" s="58"/>
      <c r="J50" s="58"/>
    </row>
    <row r="51" spans="1:10" hidden="1">
      <c r="A51" s="58"/>
      <c r="B51" s="58"/>
      <c r="C51" s="58"/>
      <c r="D51" s="58"/>
      <c r="E51" s="58"/>
      <c r="F51" s="58"/>
      <c r="G51" s="58"/>
      <c r="H51" s="58"/>
      <c r="I51" s="58"/>
      <c r="J51" s="58"/>
    </row>
    <row r="52" spans="1:10" hidden="1">
      <c r="A52" s="58"/>
      <c r="B52" s="58"/>
      <c r="C52" s="58"/>
      <c r="D52" s="58"/>
      <c r="E52" s="58"/>
      <c r="F52" s="58"/>
      <c r="G52" s="58"/>
      <c r="H52" s="58"/>
      <c r="I52" s="58"/>
      <c r="J52" s="58"/>
    </row>
    <row r="53" spans="1:10" hidden="1">
      <c r="A53" s="58"/>
      <c r="B53" s="58"/>
      <c r="C53" s="58"/>
      <c r="D53" s="58"/>
      <c r="E53" s="58"/>
      <c r="F53" s="58"/>
      <c r="G53" s="58"/>
      <c r="H53" s="58"/>
      <c r="I53" s="58"/>
      <c r="J53" s="58"/>
    </row>
    <row r="54" spans="1:10" hidden="1">
      <c r="A54" s="58"/>
      <c r="B54" s="58"/>
      <c r="C54" s="58"/>
      <c r="D54" s="58"/>
      <c r="E54" s="58"/>
      <c r="F54" s="58"/>
      <c r="G54" s="58"/>
      <c r="H54" s="58"/>
      <c r="I54" s="58"/>
      <c r="J54" s="58"/>
    </row>
    <row r="55" spans="1:10" hidden="1">
      <c r="A55" s="58"/>
      <c r="B55" s="58"/>
      <c r="C55" s="58"/>
      <c r="D55" s="58"/>
      <c r="E55" s="58"/>
      <c r="F55" s="58"/>
      <c r="G55" s="58"/>
      <c r="H55" s="58"/>
      <c r="I55" s="58"/>
      <c r="J55" s="58"/>
    </row>
    <row r="56" spans="1:10" hidden="1">
      <c r="A56" s="58"/>
      <c r="B56" s="58"/>
      <c r="C56" s="58"/>
      <c r="D56" s="58"/>
      <c r="E56" s="58"/>
      <c r="F56" s="58"/>
      <c r="G56" s="58"/>
      <c r="H56" s="58"/>
      <c r="I56" s="58"/>
      <c r="J56" s="58"/>
    </row>
    <row r="57" spans="1:10" hidden="1">
      <c r="A57" s="58"/>
      <c r="B57" s="58"/>
      <c r="C57" s="58"/>
      <c r="D57" s="58"/>
      <c r="E57" s="58"/>
      <c r="F57" s="58"/>
      <c r="G57" s="58"/>
      <c r="H57" s="58"/>
      <c r="I57" s="58"/>
      <c r="J57" s="58"/>
    </row>
    <row r="58" spans="1:10" hidden="1">
      <c r="A58" s="58"/>
      <c r="B58" s="58"/>
      <c r="C58" s="58"/>
      <c r="D58" s="58"/>
      <c r="E58" s="58"/>
      <c r="F58" s="58"/>
      <c r="G58" s="58"/>
      <c r="H58" s="58"/>
      <c r="I58" s="58"/>
      <c r="J58" s="58"/>
    </row>
    <row r="59" spans="1:10" hidden="1">
      <c r="A59" s="58"/>
      <c r="B59" s="58"/>
      <c r="C59" s="58"/>
      <c r="D59" s="58"/>
      <c r="E59" s="58"/>
      <c r="F59" s="58"/>
      <c r="G59" s="58"/>
      <c r="H59" s="58"/>
      <c r="I59" s="58"/>
      <c r="J59" s="58"/>
    </row>
    <row r="60" spans="1:10" hidden="1">
      <c r="A60" s="58"/>
      <c r="B60" s="58"/>
      <c r="C60" s="58"/>
      <c r="D60" s="58"/>
      <c r="E60" s="58"/>
      <c r="F60" s="58"/>
      <c r="G60" s="58"/>
      <c r="H60" s="58"/>
      <c r="I60" s="58"/>
      <c r="J60" s="58"/>
    </row>
    <row r="61" spans="1:10" hidden="1">
      <c r="A61" s="58"/>
      <c r="B61" s="58"/>
      <c r="C61" s="58"/>
      <c r="D61" s="58"/>
      <c r="E61" s="58"/>
      <c r="F61" s="58"/>
      <c r="G61" s="58"/>
      <c r="H61" s="58"/>
      <c r="I61" s="58"/>
      <c r="J61" s="58"/>
    </row>
    <row r="62" spans="1:10" hidden="1">
      <c r="A62" s="58"/>
      <c r="B62" s="58"/>
      <c r="C62" s="58"/>
      <c r="D62" s="58"/>
      <c r="E62" s="58"/>
      <c r="F62" s="58"/>
      <c r="G62" s="58"/>
      <c r="H62" s="58"/>
      <c r="I62" s="58"/>
      <c r="J62" s="58"/>
    </row>
    <row r="63" spans="1:10" hidden="1">
      <c r="A63" s="58"/>
      <c r="B63" s="58"/>
      <c r="C63" s="58"/>
      <c r="D63" s="58"/>
      <c r="E63" s="58"/>
      <c r="F63" s="58"/>
      <c r="G63" s="58"/>
      <c r="H63" s="58"/>
      <c r="I63" s="58"/>
      <c r="J63" s="58"/>
    </row>
    <row r="64" spans="1:10" hidden="1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5" spans="1:10" hidden="1">
      <c r="A65" s="58"/>
      <c r="B65" s="58"/>
      <c r="C65" s="58"/>
      <c r="D65" s="58"/>
      <c r="E65" s="58"/>
      <c r="F65" s="58"/>
      <c r="G65" s="58"/>
      <c r="H65" s="58"/>
      <c r="I65" s="58"/>
      <c r="J65" s="58"/>
    </row>
    <row r="66" spans="1:10" hidden="1">
      <c r="A66" s="58"/>
      <c r="B66" s="58"/>
      <c r="C66" s="58"/>
      <c r="D66" s="58"/>
      <c r="E66" s="58"/>
      <c r="F66" s="58"/>
      <c r="G66" s="58"/>
      <c r="H66" s="58"/>
      <c r="I66" s="58"/>
      <c r="J66" s="58"/>
    </row>
    <row r="67" spans="1:10" hidden="1">
      <c r="A67" s="58"/>
      <c r="B67" s="58"/>
      <c r="C67" s="58"/>
      <c r="D67" s="58"/>
      <c r="E67" s="58"/>
      <c r="F67" s="58"/>
      <c r="G67" s="58"/>
      <c r="H67" s="58"/>
      <c r="I67" s="58"/>
      <c r="J67" s="58"/>
    </row>
    <row r="68" spans="1:10" hidden="1">
      <c r="A68" s="58"/>
      <c r="B68" s="58"/>
      <c r="C68" s="58"/>
      <c r="D68" s="58"/>
      <c r="E68" s="58"/>
      <c r="F68" s="58"/>
      <c r="G68" s="58"/>
      <c r="H68" s="58"/>
      <c r="I68" s="58"/>
      <c r="J68" s="58"/>
    </row>
    <row r="69" spans="1:10" hidden="1">
      <c r="A69" s="58"/>
      <c r="B69" s="58"/>
      <c r="C69" s="58"/>
      <c r="D69" s="58"/>
      <c r="E69" s="58"/>
      <c r="F69" s="58"/>
      <c r="G69" s="58"/>
      <c r="H69" s="58"/>
      <c r="I69" s="58"/>
      <c r="J69" s="58"/>
    </row>
    <row r="70" spans="1:10" hidden="1">
      <c r="A70" s="58"/>
      <c r="B70" s="58"/>
      <c r="C70" s="58"/>
      <c r="D70" s="58"/>
      <c r="E70" s="58"/>
      <c r="F70" s="58"/>
      <c r="G70" s="58"/>
      <c r="H70" s="58"/>
      <c r="I70" s="58"/>
      <c r="J70" s="58"/>
    </row>
    <row r="71" spans="1:10" hidden="1">
      <c r="A71" s="58"/>
      <c r="B71" s="58"/>
      <c r="C71" s="58"/>
      <c r="D71" s="58"/>
      <c r="E71" s="58"/>
      <c r="F71" s="58"/>
      <c r="G71" s="58"/>
      <c r="H71" s="58"/>
      <c r="I71" s="58"/>
      <c r="J71" s="58"/>
    </row>
    <row r="72" spans="1:10" hidden="1">
      <c r="A72" s="58"/>
      <c r="B72" s="58"/>
      <c r="C72" s="58"/>
      <c r="D72" s="58"/>
      <c r="E72" s="58"/>
      <c r="F72" s="58"/>
      <c r="G72" s="58"/>
      <c r="H72" s="58"/>
      <c r="I72" s="58"/>
      <c r="J72" s="58"/>
    </row>
    <row r="73" spans="1:10" hidden="1">
      <c r="A73" s="58"/>
      <c r="B73" s="58"/>
      <c r="C73" s="58"/>
      <c r="D73" s="58"/>
      <c r="E73" s="58"/>
      <c r="F73" s="58"/>
      <c r="G73" s="58"/>
      <c r="H73" s="58"/>
      <c r="I73" s="58"/>
      <c r="J73" s="58"/>
    </row>
    <row r="74" spans="1:10" hidden="1">
      <c r="A74" s="58"/>
      <c r="B74" s="58"/>
      <c r="C74" s="58"/>
      <c r="D74" s="58"/>
      <c r="E74" s="58"/>
      <c r="F74" s="58"/>
      <c r="G74" s="58"/>
      <c r="H74" s="58"/>
      <c r="I74" s="58"/>
      <c r="J74" s="58"/>
    </row>
    <row r="75" spans="1:10" hidden="1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0" hidden="1">
      <c r="A76" s="58"/>
      <c r="B76" s="58"/>
      <c r="C76" s="58"/>
      <c r="D76" s="58"/>
      <c r="E76" s="58"/>
      <c r="F76" s="58"/>
      <c r="G76" s="58"/>
      <c r="H76" s="58"/>
      <c r="I76" s="58"/>
      <c r="J76" s="58"/>
    </row>
    <row r="77" spans="1:10" hidden="1">
      <c r="A77" s="58"/>
      <c r="B77" s="58"/>
      <c r="C77" s="58"/>
      <c r="D77" s="58"/>
      <c r="E77" s="58"/>
      <c r="F77" s="58"/>
      <c r="G77" s="58"/>
      <c r="H77" s="58"/>
      <c r="I77" s="58"/>
      <c r="J77" s="58"/>
    </row>
    <row r="78" spans="1:10" hidden="1">
      <c r="A78" s="58"/>
      <c r="B78" s="58"/>
      <c r="C78" s="58"/>
      <c r="D78" s="58"/>
      <c r="E78" s="58"/>
      <c r="F78" s="58"/>
      <c r="G78" s="58"/>
      <c r="H78" s="58"/>
      <c r="I78" s="58"/>
      <c r="J78" s="58"/>
    </row>
    <row r="79" spans="1:10" hidden="1">
      <c r="A79" s="58"/>
      <c r="B79" s="58"/>
      <c r="C79" s="58"/>
      <c r="D79" s="58"/>
      <c r="E79" s="58"/>
      <c r="F79" s="58"/>
      <c r="G79" s="58"/>
      <c r="H79" s="58"/>
      <c r="I79" s="58"/>
      <c r="J79" s="58"/>
    </row>
    <row r="80" spans="1:10" hidden="1">
      <c r="A80" s="58"/>
      <c r="B80" s="58"/>
      <c r="C80" s="58"/>
      <c r="D80" s="58"/>
      <c r="E80" s="58"/>
      <c r="F80" s="58"/>
      <c r="G80" s="58"/>
      <c r="H80" s="58"/>
      <c r="I80" s="58"/>
      <c r="J80" s="58"/>
    </row>
    <row r="81" spans="1:10" hidden="1">
      <c r="A81" s="58"/>
      <c r="B81" s="58"/>
      <c r="C81" s="58"/>
      <c r="D81" s="58"/>
      <c r="E81" s="58"/>
      <c r="F81" s="58"/>
      <c r="G81" s="58"/>
      <c r="H81" s="58"/>
      <c r="I81" s="58"/>
      <c r="J81" s="58"/>
    </row>
    <row r="82" spans="1:10" hidden="1">
      <c r="A82" s="58"/>
      <c r="B82" s="58"/>
      <c r="C82" s="58"/>
      <c r="D82" s="58"/>
      <c r="E82" s="58"/>
      <c r="F82" s="58"/>
      <c r="G82" s="58"/>
      <c r="H82" s="58"/>
      <c r="I82" s="58"/>
      <c r="J82" s="58"/>
    </row>
    <row r="83" spans="1:10" hidden="1">
      <c r="A83" s="58"/>
      <c r="B83" s="58"/>
      <c r="C83" s="58"/>
      <c r="D83" s="58"/>
      <c r="E83" s="58"/>
      <c r="F83" s="58"/>
      <c r="G83" s="58"/>
      <c r="H83" s="58"/>
      <c r="I83" s="58"/>
      <c r="J83" s="58"/>
    </row>
    <row r="84" spans="1:10" hidden="1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5" spans="1:10" hidden="1">
      <c r="A85" s="58"/>
      <c r="B85" s="58"/>
      <c r="C85" s="58"/>
      <c r="D85" s="58"/>
      <c r="E85" s="58"/>
      <c r="F85" s="58"/>
      <c r="G85" s="58"/>
      <c r="H85" s="58"/>
      <c r="I85" s="58"/>
      <c r="J85" s="58"/>
    </row>
    <row r="86" spans="1:10" hidden="1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0" hidden="1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0" hidden="1">
      <c r="A88" s="58"/>
      <c r="B88" s="58"/>
      <c r="C88" s="58"/>
      <c r="D88" s="58"/>
      <c r="E88" s="58"/>
      <c r="F88" s="58"/>
      <c r="G88" s="58"/>
      <c r="H88" s="58"/>
      <c r="I88" s="58"/>
      <c r="J88" s="58"/>
    </row>
    <row r="89" spans="1:10" hidden="1">
      <c r="A89" s="58"/>
      <c r="B89" s="58"/>
      <c r="C89" s="58"/>
      <c r="D89" s="58"/>
      <c r="E89" s="58"/>
      <c r="F89" s="58"/>
      <c r="G89" s="58"/>
      <c r="H89" s="58"/>
      <c r="I89" s="58"/>
      <c r="J89" s="58"/>
    </row>
    <row r="90" spans="1:10" hidden="1">
      <c r="A90" s="58"/>
      <c r="B90" s="58"/>
      <c r="C90" s="58"/>
      <c r="D90" s="58"/>
      <c r="E90" s="58"/>
      <c r="F90" s="58"/>
      <c r="G90" s="58"/>
      <c r="H90" s="58"/>
      <c r="I90" s="58"/>
      <c r="J90" s="58"/>
    </row>
    <row r="91" spans="1:10" hidden="1">
      <c r="A91" s="58"/>
      <c r="B91" s="58"/>
      <c r="C91" s="58"/>
      <c r="D91" s="58"/>
      <c r="E91" s="58"/>
      <c r="F91" s="58"/>
      <c r="G91" s="58"/>
      <c r="H91" s="58"/>
      <c r="I91" s="58"/>
      <c r="J91" s="58"/>
    </row>
    <row r="92" spans="1:10" hidden="1">
      <c r="A92" s="58"/>
      <c r="B92" s="58"/>
      <c r="C92" s="58"/>
      <c r="D92" s="58"/>
      <c r="E92" s="58"/>
      <c r="F92" s="58"/>
      <c r="G92" s="58"/>
      <c r="H92" s="58"/>
      <c r="I92" s="58"/>
      <c r="J92" s="58"/>
    </row>
    <row r="93" spans="1:10" hidden="1">
      <c r="A93" s="58"/>
      <c r="B93" s="58"/>
      <c r="C93" s="58"/>
      <c r="D93" s="58"/>
      <c r="E93" s="58"/>
      <c r="F93" s="58"/>
      <c r="G93" s="58"/>
      <c r="H93" s="58"/>
      <c r="I93" s="58"/>
      <c r="J93" s="58"/>
    </row>
    <row r="94" spans="1:10" hidden="1">
      <c r="A94" s="58"/>
      <c r="B94" s="58"/>
      <c r="C94" s="58"/>
      <c r="D94" s="58"/>
      <c r="E94" s="58"/>
      <c r="F94" s="58"/>
      <c r="G94" s="58"/>
      <c r="H94" s="58"/>
      <c r="I94" s="58"/>
      <c r="J94" s="58"/>
    </row>
    <row r="95" spans="1:10" hidden="1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0" hidden="1">
      <c r="A96" s="58"/>
      <c r="B96" s="58"/>
      <c r="C96" s="58"/>
      <c r="D96" s="58"/>
      <c r="E96" s="58"/>
      <c r="F96" s="58"/>
      <c r="G96" s="58"/>
      <c r="H96" s="58"/>
      <c r="I96" s="58"/>
      <c r="J96" s="58"/>
    </row>
    <row r="97" spans="1:10" hidden="1">
      <c r="A97" s="58"/>
      <c r="B97" s="58"/>
      <c r="C97" s="58"/>
      <c r="D97" s="58"/>
      <c r="E97" s="58"/>
      <c r="F97" s="58"/>
      <c r="G97" s="58"/>
      <c r="H97" s="58"/>
      <c r="I97" s="58"/>
      <c r="J97" s="58"/>
    </row>
    <row r="98" spans="1:10" hidden="1">
      <c r="A98" s="58"/>
      <c r="B98" s="58"/>
      <c r="C98" s="58"/>
      <c r="D98" s="58"/>
      <c r="E98" s="58"/>
      <c r="F98" s="58"/>
      <c r="G98" s="58"/>
      <c r="H98" s="58"/>
      <c r="I98" s="58"/>
      <c r="J98" s="58"/>
    </row>
    <row r="99" spans="1:10" hidden="1">
      <c r="A99" s="58"/>
      <c r="B99" s="58"/>
      <c r="C99" s="58"/>
      <c r="D99" s="58"/>
      <c r="E99" s="58"/>
      <c r="F99" s="58"/>
      <c r="G99" s="58"/>
      <c r="H99" s="58"/>
      <c r="I99" s="58"/>
      <c r="J99" s="58"/>
    </row>
    <row r="100" spans="1:10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</row>
    <row r="105" spans="1:10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</row>
    <row r="106" spans="1:10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1:10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</row>
    <row r="109" spans="1:10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</row>
    <row r="110" spans="1:10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F13:F25 C1:E25 F1:F11 G1:XFD25 B5:B1048576 A1:A1048576 C26:AY1048576 BA26:XFD1048576 AZ26:AZ9999 AZ10001:AZ1048576" xr:uid="{00000000-0002-0000-19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8.425781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150</v>
      </c>
      <c r="B1" s="36" t="s" vm="1">
        <v>225</v>
      </c>
    </row>
    <row r="2" spans="1:5">
      <c r="A2" s="36" t="s">
        <v>149</v>
      </c>
      <c r="B2" s="36" t="s">
        <v>226</v>
      </c>
    </row>
    <row r="3" spans="1:5">
      <c r="A3" s="36" t="s">
        <v>151</v>
      </c>
      <c r="B3" s="36" t="s">
        <v>227</v>
      </c>
    </row>
    <row r="4" spans="1:5">
      <c r="A4" s="36" t="s">
        <v>152</v>
      </c>
      <c r="B4" s="36">
        <v>2102</v>
      </c>
    </row>
    <row r="5" spans="1:5" s="3" customFormat="1">
      <c r="A5" s="37" t="s">
        <v>121</v>
      </c>
      <c r="B5" s="42" t="s">
        <v>113</v>
      </c>
      <c r="C5" s="43" t="s">
        <v>112</v>
      </c>
    </row>
    <row r="6" spans="1:5" s="3" customFormat="1">
      <c r="A6" s="130" t="s">
        <v>3885</v>
      </c>
      <c r="B6" s="26" t="s">
        <v>205</v>
      </c>
      <c r="C6" s="13" t="s">
        <v>21</v>
      </c>
    </row>
    <row r="7" spans="1:5" s="4" customFormat="1" ht="20.25">
      <c r="A7" s="132" t="s">
        <v>3885</v>
      </c>
      <c r="B7" s="14" t="s">
        <v>0</v>
      </c>
      <c r="C7" s="15" t="s">
        <v>1</v>
      </c>
    </row>
    <row r="8" spans="1:5" s="4" customFormat="1" ht="20.25">
      <c r="A8" s="56" t="s">
        <v>3591</v>
      </c>
      <c r="B8" s="64">
        <v>4817472.0759520791</v>
      </c>
      <c r="C8" s="134" t="s">
        <v>3885</v>
      </c>
    </row>
    <row r="9" spans="1:5">
      <c r="A9" s="55" t="s">
        <v>25</v>
      </c>
      <c r="B9" s="64">
        <v>671343.05712832289</v>
      </c>
      <c r="C9" s="134" t="s">
        <v>3885</v>
      </c>
    </row>
    <row r="10" spans="1:5">
      <c r="A10" s="61" t="s">
        <v>3616</v>
      </c>
      <c r="B10" s="67">
        <v>2886.1223485497108</v>
      </c>
      <c r="C10" s="77">
        <v>45640</v>
      </c>
      <c r="D10" s="3"/>
      <c r="E10" s="3"/>
    </row>
    <row r="11" spans="1:5">
      <c r="A11" s="61" t="s">
        <v>3617</v>
      </c>
      <c r="B11" s="67">
        <v>4051.6137799999997</v>
      </c>
      <c r="C11" s="77">
        <v>45322</v>
      </c>
      <c r="D11" s="3"/>
      <c r="E11" s="3"/>
    </row>
    <row r="12" spans="1:5">
      <c r="A12" s="61" t="s">
        <v>3618</v>
      </c>
      <c r="B12" s="67">
        <v>335.59823</v>
      </c>
      <c r="C12" s="77">
        <v>45657</v>
      </c>
    </row>
    <row r="13" spans="1:5">
      <c r="A13" s="61" t="s">
        <v>3619</v>
      </c>
      <c r="B13" s="67">
        <v>26737.515782952269</v>
      </c>
      <c r="C13" s="77">
        <v>46772</v>
      </c>
      <c r="D13" s="3"/>
      <c r="E13" s="3"/>
    </row>
    <row r="14" spans="1:5">
      <c r="A14" s="61" t="s">
        <v>3864</v>
      </c>
      <c r="B14" s="67">
        <v>995.55110262739242</v>
      </c>
      <c r="C14" s="77">
        <v>46338</v>
      </c>
      <c r="D14" s="3"/>
      <c r="E14" s="3"/>
    </row>
    <row r="15" spans="1:5">
      <c r="A15" s="61" t="s">
        <v>3620</v>
      </c>
      <c r="B15" s="67">
        <v>725.4</v>
      </c>
      <c r="C15" s="77">
        <v>45456</v>
      </c>
    </row>
    <row r="16" spans="1:5">
      <c r="A16" s="61" t="s">
        <v>2234</v>
      </c>
      <c r="B16" s="67">
        <v>16451.847001736085</v>
      </c>
      <c r="C16" s="77">
        <v>48274</v>
      </c>
    </row>
    <row r="17" spans="1:3">
      <c r="A17" s="61" t="s">
        <v>2235</v>
      </c>
      <c r="B17" s="67">
        <v>8661.1011215086128</v>
      </c>
      <c r="C17" s="77">
        <v>48274</v>
      </c>
    </row>
    <row r="18" spans="1:3">
      <c r="A18" s="61" t="s">
        <v>3621</v>
      </c>
      <c r="B18" s="67">
        <v>3865.5323988470423</v>
      </c>
      <c r="C18" s="77">
        <v>46054</v>
      </c>
    </row>
    <row r="19" spans="1:3">
      <c r="A19" s="61" t="s">
        <v>2255</v>
      </c>
      <c r="B19" s="67">
        <v>1643.4488303999999</v>
      </c>
      <c r="C19" s="77">
        <v>45322</v>
      </c>
    </row>
    <row r="20" spans="1:3">
      <c r="A20" s="61" t="s">
        <v>2256</v>
      </c>
      <c r="B20" s="67">
        <v>1888.5934079999997</v>
      </c>
      <c r="C20" s="77">
        <v>45322</v>
      </c>
    </row>
    <row r="21" spans="1:3">
      <c r="A21" s="61" t="s">
        <v>2257</v>
      </c>
      <c r="B21" s="67">
        <v>28689.755920019998</v>
      </c>
      <c r="C21" s="77">
        <v>47969</v>
      </c>
    </row>
    <row r="22" spans="1:3">
      <c r="A22" s="61" t="s">
        <v>3622</v>
      </c>
      <c r="B22" s="67">
        <v>1088.0996735699998</v>
      </c>
      <c r="C22" s="77">
        <v>45322</v>
      </c>
    </row>
    <row r="23" spans="1:3">
      <c r="A23" s="61" t="s">
        <v>3623</v>
      </c>
      <c r="B23" s="67">
        <v>1583.46086184</v>
      </c>
      <c r="C23" s="77">
        <v>45834</v>
      </c>
    </row>
    <row r="24" spans="1:3">
      <c r="A24" s="61" t="s">
        <v>3624</v>
      </c>
      <c r="B24" s="67">
        <v>3621.1509032398171</v>
      </c>
      <c r="C24" s="77">
        <v>47209</v>
      </c>
    </row>
    <row r="25" spans="1:3">
      <c r="A25" s="61" t="s">
        <v>2262</v>
      </c>
      <c r="B25" s="67">
        <v>43791.346338738993</v>
      </c>
      <c r="C25" s="77">
        <v>48297</v>
      </c>
    </row>
    <row r="26" spans="1:3">
      <c r="A26" s="61" t="s">
        <v>2264</v>
      </c>
      <c r="B26" s="67">
        <v>25567.17354</v>
      </c>
      <c r="C26" s="77">
        <v>47118</v>
      </c>
    </row>
    <row r="27" spans="1:3">
      <c r="A27" s="61" t="s">
        <v>3625</v>
      </c>
      <c r="B27" s="67">
        <v>223.35729741</v>
      </c>
      <c r="C27" s="77">
        <v>47907</v>
      </c>
    </row>
    <row r="28" spans="1:3">
      <c r="A28" s="61" t="s">
        <v>3626</v>
      </c>
      <c r="B28" s="67">
        <v>4518.94338909</v>
      </c>
      <c r="C28" s="77">
        <v>47848</v>
      </c>
    </row>
    <row r="29" spans="1:3">
      <c r="A29" s="61" t="s">
        <v>3627</v>
      </c>
      <c r="B29" s="67">
        <v>200.16292257000001</v>
      </c>
      <c r="C29" s="77">
        <v>47848</v>
      </c>
    </row>
    <row r="30" spans="1:3">
      <c r="A30" s="61" t="s">
        <v>3628</v>
      </c>
      <c r="B30" s="67">
        <v>246.63599999999997</v>
      </c>
      <c r="C30" s="77">
        <v>45765</v>
      </c>
    </row>
    <row r="31" spans="1:3">
      <c r="A31" s="61" t="s">
        <v>3629</v>
      </c>
      <c r="B31" s="67">
        <v>25845.211039999998</v>
      </c>
      <c r="C31" s="77">
        <v>47969</v>
      </c>
    </row>
    <row r="32" spans="1:3">
      <c r="A32" s="61" t="s">
        <v>3630</v>
      </c>
      <c r="B32" s="67">
        <v>13912.601881889244</v>
      </c>
      <c r="C32" s="77">
        <v>47209</v>
      </c>
    </row>
    <row r="33" spans="1:3">
      <c r="A33" s="61" t="s">
        <v>3631</v>
      </c>
      <c r="B33" s="67">
        <v>38003.372176990881</v>
      </c>
      <c r="C33" s="77">
        <v>47308</v>
      </c>
    </row>
    <row r="34" spans="1:3">
      <c r="A34" s="61" t="s">
        <v>3632</v>
      </c>
      <c r="B34" s="67">
        <v>8546.3466583679983</v>
      </c>
      <c r="C34" s="77">
        <v>47467</v>
      </c>
    </row>
    <row r="35" spans="1:3">
      <c r="A35" s="61" t="s">
        <v>3633</v>
      </c>
      <c r="B35" s="67">
        <v>35746.938315713625</v>
      </c>
      <c r="C35" s="77">
        <v>50770</v>
      </c>
    </row>
    <row r="36" spans="1:3">
      <c r="A36" s="61" t="s">
        <v>3634</v>
      </c>
      <c r="B36" s="67">
        <v>4240.9225099999994</v>
      </c>
      <c r="C36" s="77">
        <v>45534</v>
      </c>
    </row>
    <row r="37" spans="1:3">
      <c r="A37" s="61" t="s">
        <v>3635</v>
      </c>
      <c r="B37" s="67">
        <v>18444.35154</v>
      </c>
      <c r="C37" s="77">
        <v>48700</v>
      </c>
    </row>
    <row r="38" spans="1:3">
      <c r="A38" s="61" t="s">
        <v>3636</v>
      </c>
      <c r="B38" s="67">
        <v>215.79739000000001</v>
      </c>
      <c r="C38" s="77">
        <v>45534</v>
      </c>
    </row>
    <row r="39" spans="1:3">
      <c r="A39" s="61" t="s">
        <v>3637</v>
      </c>
      <c r="B39" s="67">
        <v>7748.6320887299999</v>
      </c>
      <c r="C39" s="77">
        <v>46132</v>
      </c>
    </row>
    <row r="40" spans="1:3">
      <c r="A40" s="61" t="s">
        <v>3638</v>
      </c>
      <c r="B40" s="67">
        <v>52089.279990000003</v>
      </c>
      <c r="C40" s="77">
        <v>50256</v>
      </c>
    </row>
    <row r="41" spans="1:3">
      <c r="A41" s="61" t="s">
        <v>3639</v>
      </c>
      <c r="B41" s="67">
        <v>16439.240805900001</v>
      </c>
      <c r="C41" s="77">
        <v>46539</v>
      </c>
    </row>
    <row r="42" spans="1:3">
      <c r="A42" s="61" t="s">
        <v>3640</v>
      </c>
      <c r="B42" s="67">
        <v>53571.996619999998</v>
      </c>
      <c r="C42" s="77">
        <v>47938</v>
      </c>
    </row>
    <row r="43" spans="1:3">
      <c r="A43" s="61" t="s">
        <v>3641</v>
      </c>
      <c r="B43" s="67">
        <v>9563.4341586999999</v>
      </c>
      <c r="C43" s="77">
        <v>45823</v>
      </c>
    </row>
    <row r="44" spans="1:3">
      <c r="A44" s="61" t="s">
        <v>2277</v>
      </c>
      <c r="B44" s="67">
        <v>4395.8579059018057</v>
      </c>
      <c r="C44" s="77">
        <v>46752</v>
      </c>
    </row>
    <row r="45" spans="1:3">
      <c r="A45" s="61" t="s">
        <v>2278</v>
      </c>
      <c r="B45" s="67">
        <v>37554.939552353804</v>
      </c>
      <c r="C45" s="77">
        <v>48233</v>
      </c>
    </row>
    <row r="46" spans="1:3">
      <c r="A46" s="61" t="s">
        <v>2279</v>
      </c>
      <c r="B46" s="67">
        <v>2494.8763286430299</v>
      </c>
      <c r="C46" s="77">
        <v>45322</v>
      </c>
    </row>
    <row r="47" spans="1:3">
      <c r="A47" s="61" t="s">
        <v>3642</v>
      </c>
      <c r="B47" s="67">
        <v>249.15806686771646</v>
      </c>
      <c r="C47" s="77">
        <v>48944</v>
      </c>
    </row>
    <row r="48" spans="1:3">
      <c r="A48" s="61" t="s">
        <v>3643</v>
      </c>
      <c r="B48" s="67">
        <v>12586.065778595606</v>
      </c>
      <c r="C48" s="77">
        <v>48212</v>
      </c>
    </row>
    <row r="49" spans="1:3">
      <c r="A49" s="61" t="s">
        <v>3644</v>
      </c>
      <c r="B49" s="67">
        <v>140.16461705999998</v>
      </c>
      <c r="C49" s="77">
        <v>48297</v>
      </c>
    </row>
    <row r="50" spans="1:3">
      <c r="A50" s="61" t="s">
        <v>3645</v>
      </c>
      <c r="B50" s="67">
        <v>201.29215274999999</v>
      </c>
      <c r="C50" s="77">
        <v>47566</v>
      </c>
    </row>
    <row r="51" spans="1:3">
      <c r="A51" s="61" t="s">
        <v>3646</v>
      </c>
      <c r="B51" s="67">
        <v>9324.6357491976887</v>
      </c>
      <c r="C51" s="77">
        <v>48212</v>
      </c>
    </row>
    <row r="52" spans="1:3">
      <c r="A52" s="61" t="s">
        <v>3647</v>
      </c>
      <c r="B52" s="67">
        <v>2995.5238852499997</v>
      </c>
      <c r="C52" s="77">
        <v>45621</v>
      </c>
    </row>
    <row r="53" spans="1:3">
      <c r="A53" s="61" t="s">
        <v>3648</v>
      </c>
      <c r="B53" s="67">
        <v>12349.528596463499</v>
      </c>
      <c r="C53" s="77">
        <v>46631</v>
      </c>
    </row>
    <row r="54" spans="1:3">
      <c r="A54" s="61" t="s">
        <v>3649</v>
      </c>
      <c r="B54" s="67">
        <v>50.154155999999993</v>
      </c>
      <c r="C54" s="77">
        <v>45778</v>
      </c>
    </row>
    <row r="55" spans="1:3">
      <c r="A55" s="61" t="s">
        <v>3650</v>
      </c>
      <c r="B55" s="67">
        <v>15.00294805973841</v>
      </c>
      <c r="C55" s="77">
        <v>46234</v>
      </c>
    </row>
    <row r="56" spans="1:3">
      <c r="A56" s="61" t="s">
        <v>3651</v>
      </c>
      <c r="B56" s="67">
        <v>5552.5011143940001</v>
      </c>
      <c r="C56" s="77">
        <v>48214</v>
      </c>
    </row>
    <row r="57" spans="1:3">
      <c r="A57" s="61" t="s">
        <v>3652</v>
      </c>
      <c r="B57" s="67">
        <v>7539.4237545899987</v>
      </c>
      <c r="C57" s="77">
        <v>48214</v>
      </c>
    </row>
    <row r="58" spans="1:3">
      <c r="A58" s="61" t="s">
        <v>3653</v>
      </c>
      <c r="B58" s="67">
        <v>1442.2600308284998</v>
      </c>
      <c r="C58" s="77">
        <v>45536</v>
      </c>
    </row>
    <row r="59" spans="1:3">
      <c r="A59" s="61" t="s">
        <v>3654</v>
      </c>
      <c r="B59" s="67">
        <v>59356.663289999997</v>
      </c>
      <c r="C59" s="77">
        <v>46661</v>
      </c>
    </row>
    <row r="60" spans="1:3">
      <c r="A60" s="61" t="s">
        <v>2289</v>
      </c>
      <c r="B60" s="67">
        <v>45527.576616400002</v>
      </c>
      <c r="C60" s="77">
        <v>46661</v>
      </c>
    </row>
    <row r="61" spans="1:3">
      <c r="A61" s="61" t="s">
        <v>3865</v>
      </c>
      <c r="B61" s="67">
        <v>93.618769334505799</v>
      </c>
      <c r="C61" s="77">
        <v>45383</v>
      </c>
    </row>
    <row r="62" spans="1:3">
      <c r="A62" s="61" t="s">
        <v>3866</v>
      </c>
      <c r="B62" s="67">
        <v>2403.1659710860113</v>
      </c>
      <c r="C62" s="77">
        <v>46871</v>
      </c>
    </row>
    <row r="63" spans="1:3">
      <c r="A63" s="61" t="s">
        <v>3867</v>
      </c>
      <c r="B63" s="67">
        <v>84.976750119593433</v>
      </c>
      <c r="C63" s="77">
        <v>48482</v>
      </c>
    </row>
    <row r="64" spans="1:3">
      <c r="A64" s="61" t="s">
        <v>3868</v>
      </c>
      <c r="B64" s="67">
        <v>1507.726853833934</v>
      </c>
      <c r="C64" s="77">
        <v>47525</v>
      </c>
    </row>
    <row r="65" spans="1:3">
      <c r="A65" s="61" t="s">
        <v>3869</v>
      </c>
      <c r="B65" s="67">
        <v>738.0341604162428</v>
      </c>
      <c r="C65" s="77">
        <v>45473</v>
      </c>
    </row>
    <row r="66" spans="1:3">
      <c r="A66" s="61" t="s">
        <v>3870</v>
      </c>
      <c r="B66" s="67">
        <v>6.5126976379055996</v>
      </c>
      <c r="C66" s="77">
        <v>48844</v>
      </c>
    </row>
    <row r="67" spans="1:3">
      <c r="A67" s="61" t="s">
        <v>3871</v>
      </c>
      <c r="B67" s="67">
        <v>6.3074882595968003</v>
      </c>
      <c r="C67" s="77">
        <v>48844</v>
      </c>
    </row>
    <row r="68" spans="1:3">
      <c r="A68" s="61" t="s">
        <v>3872</v>
      </c>
      <c r="B68" s="67">
        <v>7.883010262796601</v>
      </c>
      <c r="C68" s="77">
        <v>48844</v>
      </c>
    </row>
    <row r="69" spans="1:3">
      <c r="A69" s="61" t="s">
        <v>3873</v>
      </c>
      <c r="B69" s="67">
        <v>5.3988967359006006</v>
      </c>
      <c r="C69" s="77">
        <v>48844</v>
      </c>
    </row>
    <row r="70" spans="1:3">
      <c r="A70" s="61" t="s">
        <v>3874</v>
      </c>
      <c r="B70" s="67">
        <v>5.5501036462333992</v>
      </c>
      <c r="C70" s="77">
        <v>48844</v>
      </c>
    </row>
    <row r="71" spans="1:3">
      <c r="A71" s="61" t="s">
        <v>3875</v>
      </c>
      <c r="B71" s="67">
        <v>60.36923432597677</v>
      </c>
      <c r="C71" s="77">
        <v>45340</v>
      </c>
    </row>
    <row r="72" spans="1:3">
      <c r="A72" s="61" t="s">
        <v>3876</v>
      </c>
      <c r="B72" s="67">
        <v>107.69477499999999</v>
      </c>
      <c r="C72" s="77">
        <v>45838</v>
      </c>
    </row>
    <row r="73" spans="1:3">
      <c r="A73" s="61" t="s">
        <v>3877</v>
      </c>
      <c r="B73" s="67">
        <v>1947.5681853098349</v>
      </c>
      <c r="C73" s="77">
        <v>47191</v>
      </c>
    </row>
    <row r="74" spans="1:3">
      <c r="A74" s="61" t="s">
        <v>3878</v>
      </c>
      <c r="B74" s="67">
        <v>129.00533660746413</v>
      </c>
      <c r="C74" s="77">
        <v>52047</v>
      </c>
    </row>
    <row r="75" spans="1:3">
      <c r="A75" s="61" t="s">
        <v>3879</v>
      </c>
      <c r="B75" s="67">
        <v>323.08432500000004</v>
      </c>
      <c r="C75" s="77">
        <v>45363</v>
      </c>
    </row>
    <row r="76" spans="1:3">
      <c r="A76" s="55" t="s">
        <v>43</v>
      </c>
      <c r="B76" s="64">
        <v>4146129.0188237564</v>
      </c>
      <c r="C76" s="134" t="s">
        <v>3885</v>
      </c>
    </row>
    <row r="77" spans="1:3">
      <c r="A77" s="61" t="s">
        <v>3655</v>
      </c>
      <c r="B77" s="67">
        <v>47788.405776705658</v>
      </c>
      <c r="C77" s="77">
        <v>47201</v>
      </c>
    </row>
    <row r="78" spans="1:3">
      <c r="A78" s="61" t="s">
        <v>3656</v>
      </c>
      <c r="B78" s="67">
        <v>2920.6874488468793</v>
      </c>
      <c r="C78" s="77">
        <v>47270</v>
      </c>
    </row>
    <row r="79" spans="1:3">
      <c r="A79" s="61" t="s">
        <v>3657</v>
      </c>
      <c r="B79" s="67">
        <v>27776.729990159994</v>
      </c>
      <c r="C79" s="77">
        <v>48366</v>
      </c>
    </row>
    <row r="80" spans="1:3">
      <c r="A80" s="61" t="s">
        <v>3658</v>
      </c>
      <c r="B80" s="67">
        <v>48876.798450870003</v>
      </c>
      <c r="C80" s="77">
        <v>48914</v>
      </c>
    </row>
    <row r="81" spans="1:3">
      <c r="A81" s="61" t="s">
        <v>2345</v>
      </c>
      <c r="B81" s="67">
        <v>4298.3521299592157</v>
      </c>
      <c r="C81" s="77">
        <v>47467</v>
      </c>
    </row>
    <row r="82" spans="1:3">
      <c r="A82" s="61" t="s">
        <v>2350</v>
      </c>
      <c r="B82" s="67">
        <v>16129.584764626359</v>
      </c>
      <c r="C82" s="77">
        <v>47848</v>
      </c>
    </row>
    <row r="83" spans="1:3">
      <c r="A83" s="61" t="s">
        <v>3659</v>
      </c>
      <c r="B83" s="67">
        <v>23156.639243653499</v>
      </c>
      <c r="C83" s="77">
        <v>46601</v>
      </c>
    </row>
    <row r="84" spans="1:3">
      <c r="A84" s="61" t="s">
        <v>2352</v>
      </c>
      <c r="B84" s="67">
        <v>9652.2787915164008</v>
      </c>
      <c r="C84" s="77">
        <v>46371</v>
      </c>
    </row>
    <row r="85" spans="1:3">
      <c r="A85" s="61" t="s">
        <v>3660</v>
      </c>
      <c r="B85" s="67">
        <v>32072.610361123796</v>
      </c>
      <c r="C85" s="77">
        <v>47209</v>
      </c>
    </row>
    <row r="86" spans="1:3">
      <c r="A86" s="61" t="s">
        <v>2356</v>
      </c>
      <c r="B86" s="67">
        <v>3633.8486849261999</v>
      </c>
      <c r="C86" s="77">
        <v>47209</v>
      </c>
    </row>
    <row r="87" spans="1:3">
      <c r="A87" s="61" t="s">
        <v>3661</v>
      </c>
      <c r="B87" s="67">
        <v>18834.60185146</v>
      </c>
      <c r="C87" s="77">
        <v>45778</v>
      </c>
    </row>
    <row r="88" spans="1:3">
      <c r="A88" s="61" t="s">
        <v>3662</v>
      </c>
      <c r="B88" s="67">
        <v>42273.393278175943</v>
      </c>
      <c r="C88" s="77">
        <v>46997</v>
      </c>
    </row>
    <row r="89" spans="1:3">
      <c r="A89" s="61" t="s">
        <v>2359</v>
      </c>
      <c r="B89" s="67">
        <v>66545.003763739238</v>
      </c>
      <c r="C89" s="77">
        <v>48304</v>
      </c>
    </row>
    <row r="90" spans="1:3">
      <c r="A90" s="61" t="s">
        <v>3663</v>
      </c>
      <c r="B90" s="67">
        <v>75580.299228125776</v>
      </c>
      <c r="C90" s="77">
        <v>46997</v>
      </c>
    </row>
    <row r="91" spans="1:3">
      <c r="A91" s="61" t="s">
        <v>3664</v>
      </c>
      <c r="B91" s="67">
        <v>33792.927642632894</v>
      </c>
      <c r="C91" s="77">
        <v>45343</v>
      </c>
    </row>
    <row r="92" spans="1:3">
      <c r="A92" s="61" t="s">
        <v>3665</v>
      </c>
      <c r="B92" s="67">
        <v>42156.498170539744</v>
      </c>
      <c r="C92" s="77">
        <v>47082</v>
      </c>
    </row>
    <row r="93" spans="1:3">
      <c r="A93" s="61" t="s">
        <v>3666</v>
      </c>
      <c r="B93" s="67">
        <v>1510.413372</v>
      </c>
      <c r="C93" s="77">
        <v>45322</v>
      </c>
    </row>
    <row r="94" spans="1:3">
      <c r="A94" s="61" t="s">
        <v>2294</v>
      </c>
      <c r="B94" s="67">
        <v>65990.472087746879</v>
      </c>
      <c r="C94" s="77">
        <v>47398</v>
      </c>
    </row>
    <row r="95" spans="1:3">
      <c r="A95" s="61" t="s">
        <v>2364</v>
      </c>
      <c r="B95" s="67">
        <v>29334.822833735998</v>
      </c>
      <c r="C95" s="77">
        <v>48054</v>
      </c>
    </row>
    <row r="96" spans="1:3">
      <c r="A96" s="61" t="s">
        <v>2365</v>
      </c>
      <c r="B96" s="67">
        <v>6437.8808251747187</v>
      </c>
      <c r="C96" s="77">
        <v>47119</v>
      </c>
    </row>
    <row r="97" spans="1:3">
      <c r="A97" s="61" t="s">
        <v>2368</v>
      </c>
      <c r="B97" s="67">
        <v>32239.190089314015</v>
      </c>
      <c r="C97" s="77">
        <v>48757</v>
      </c>
    </row>
    <row r="98" spans="1:3">
      <c r="A98" s="61" t="s">
        <v>3667</v>
      </c>
      <c r="B98" s="67">
        <v>2700.1164995235326</v>
      </c>
      <c r="C98" s="77">
        <v>46326</v>
      </c>
    </row>
    <row r="99" spans="1:3">
      <c r="A99" s="61" t="s">
        <v>3668</v>
      </c>
      <c r="B99" s="67">
        <v>51407.951178385192</v>
      </c>
      <c r="C99" s="77">
        <v>47301</v>
      </c>
    </row>
    <row r="100" spans="1:3">
      <c r="A100" s="61" t="s">
        <v>3669</v>
      </c>
      <c r="B100" s="67">
        <v>20016.376023338598</v>
      </c>
      <c r="C100" s="77">
        <v>47301</v>
      </c>
    </row>
    <row r="101" spans="1:3">
      <c r="A101" s="61" t="s">
        <v>3670</v>
      </c>
      <c r="B101" s="67">
        <v>211.80486716999999</v>
      </c>
      <c r="C101" s="77">
        <v>47119</v>
      </c>
    </row>
    <row r="102" spans="1:3">
      <c r="A102" s="61" t="s">
        <v>3671</v>
      </c>
      <c r="B102" s="67">
        <v>146.12305114940173</v>
      </c>
      <c r="C102" s="77">
        <v>48122</v>
      </c>
    </row>
    <row r="103" spans="1:3">
      <c r="A103" s="61" t="s">
        <v>3672</v>
      </c>
      <c r="B103" s="67">
        <v>40547.54872315286</v>
      </c>
      <c r="C103" s="77">
        <v>48395</v>
      </c>
    </row>
    <row r="104" spans="1:3">
      <c r="A104" s="61" t="s">
        <v>3673</v>
      </c>
      <c r="B104" s="67">
        <v>37744.169581199996</v>
      </c>
      <c r="C104" s="77">
        <v>49396</v>
      </c>
    </row>
    <row r="105" spans="1:3">
      <c r="A105" s="61" t="s">
        <v>3674</v>
      </c>
      <c r="B105" s="67">
        <v>11052.083895828298</v>
      </c>
      <c r="C105" s="77">
        <v>47119</v>
      </c>
    </row>
    <row r="106" spans="1:3">
      <c r="A106" s="61" t="s">
        <v>3675</v>
      </c>
      <c r="B106" s="67">
        <v>8080.253329320899</v>
      </c>
      <c r="C106" s="77">
        <v>45748</v>
      </c>
    </row>
    <row r="107" spans="1:3">
      <c r="A107" s="61" t="s">
        <v>3676</v>
      </c>
      <c r="B107" s="67">
        <v>12525.770736852144</v>
      </c>
      <c r="C107" s="77">
        <v>45494</v>
      </c>
    </row>
    <row r="108" spans="1:3">
      <c r="A108" s="61" t="s">
        <v>2374</v>
      </c>
      <c r="B108" s="67">
        <v>48709.879449659995</v>
      </c>
      <c r="C108" s="77">
        <v>48365</v>
      </c>
    </row>
    <row r="109" spans="1:3">
      <c r="A109" s="61" t="s">
        <v>2375</v>
      </c>
      <c r="B109" s="67">
        <v>3317.90978025</v>
      </c>
      <c r="C109" s="77">
        <v>45798</v>
      </c>
    </row>
    <row r="110" spans="1:3">
      <c r="A110" s="61" t="s">
        <v>2376</v>
      </c>
      <c r="B110" s="67">
        <v>14338.565991289801</v>
      </c>
      <c r="C110" s="77">
        <v>47119</v>
      </c>
    </row>
    <row r="111" spans="1:3">
      <c r="A111" s="61" t="s">
        <v>3677</v>
      </c>
      <c r="B111" s="67">
        <v>43.449873550199996</v>
      </c>
      <c r="C111" s="77">
        <v>47119</v>
      </c>
    </row>
    <row r="112" spans="1:3">
      <c r="A112" s="61" t="s">
        <v>3678</v>
      </c>
      <c r="B112" s="67">
        <v>15600.669657662698</v>
      </c>
      <c r="C112" s="77">
        <v>46082</v>
      </c>
    </row>
    <row r="113" spans="1:3">
      <c r="A113" s="61" t="s">
        <v>3679</v>
      </c>
      <c r="B113" s="67">
        <v>21789.107652136496</v>
      </c>
      <c r="C113" s="77">
        <v>46742</v>
      </c>
    </row>
    <row r="114" spans="1:3">
      <c r="A114" s="61" t="s">
        <v>3680</v>
      </c>
      <c r="B114" s="67">
        <v>2708.1471362399998</v>
      </c>
      <c r="C114" s="77">
        <v>46742</v>
      </c>
    </row>
    <row r="115" spans="1:3">
      <c r="A115" s="61" t="s">
        <v>2297</v>
      </c>
      <c r="B115" s="67">
        <v>13124.587321550751</v>
      </c>
      <c r="C115" s="77">
        <v>48395</v>
      </c>
    </row>
    <row r="116" spans="1:3">
      <c r="A116" s="61" t="s">
        <v>3681</v>
      </c>
      <c r="B116" s="67">
        <v>57879.189996936613</v>
      </c>
      <c r="C116" s="77">
        <v>48669</v>
      </c>
    </row>
    <row r="117" spans="1:3">
      <c r="A117" s="61" t="s">
        <v>2387</v>
      </c>
      <c r="B117" s="67">
        <v>5284.4388001865409</v>
      </c>
      <c r="C117" s="77">
        <v>46753</v>
      </c>
    </row>
    <row r="118" spans="1:3">
      <c r="A118" s="61" t="s">
        <v>3682</v>
      </c>
      <c r="B118" s="67">
        <v>6368.6945649599993</v>
      </c>
      <c r="C118" s="77">
        <v>47239</v>
      </c>
    </row>
    <row r="119" spans="1:3">
      <c r="A119" s="61" t="s">
        <v>3683</v>
      </c>
      <c r="B119" s="67">
        <v>18063.011579289298</v>
      </c>
      <c r="C119" s="77">
        <v>47463</v>
      </c>
    </row>
    <row r="120" spans="1:3">
      <c r="A120" s="61" t="s">
        <v>3684</v>
      </c>
      <c r="B120" s="67">
        <v>48181.505932439999</v>
      </c>
      <c r="C120" s="77">
        <v>49427</v>
      </c>
    </row>
    <row r="121" spans="1:3">
      <c r="A121" s="61" t="s">
        <v>3685</v>
      </c>
      <c r="B121" s="67">
        <v>79757.082383041445</v>
      </c>
      <c r="C121" s="77">
        <v>50041</v>
      </c>
    </row>
    <row r="122" spans="1:3">
      <c r="A122" s="61" t="s">
        <v>3686</v>
      </c>
      <c r="B122" s="67">
        <v>124219.709169672</v>
      </c>
      <c r="C122" s="77">
        <v>50770</v>
      </c>
    </row>
    <row r="123" spans="1:3">
      <c r="A123" s="61" t="s">
        <v>3687</v>
      </c>
      <c r="B123" s="67">
        <v>1098.723483</v>
      </c>
      <c r="C123" s="77">
        <v>45358</v>
      </c>
    </row>
    <row r="124" spans="1:3">
      <c r="A124" s="61" t="s">
        <v>3688</v>
      </c>
      <c r="B124" s="67">
        <v>59797.90779936935</v>
      </c>
      <c r="C124" s="77">
        <v>46933</v>
      </c>
    </row>
    <row r="125" spans="1:3">
      <c r="A125" s="61" t="s">
        <v>3689</v>
      </c>
      <c r="B125" s="67">
        <v>18987.132152043898</v>
      </c>
      <c r="C125" s="77">
        <v>46971</v>
      </c>
    </row>
    <row r="126" spans="1:3">
      <c r="A126" s="61" t="s">
        <v>3690</v>
      </c>
      <c r="B126" s="67">
        <v>65172.037270152738</v>
      </c>
      <c r="C126" s="77">
        <v>45557</v>
      </c>
    </row>
    <row r="127" spans="1:3">
      <c r="A127" s="61" t="s">
        <v>2401</v>
      </c>
      <c r="B127" s="67">
        <v>52247.07055990291</v>
      </c>
      <c r="C127" s="77">
        <v>46149</v>
      </c>
    </row>
    <row r="128" spans="1:3">
      <c r="A128" s="61" t="s">
        <v>3691</v>
      </c>
      <c r="B128" s="67">
        <v>21593.650211541637</v>
      </c>
      <c r="C128" s="77">
        <v>46012</v>
      </c>
    </row>
    <row r="129" spans="1:3">
      <c r="A129" s="61" t="s">
        <v>3692</v>
      </c>
      <c r="B129" s="67">
        <v>91821.557520451635</v>
      </c>
      <c r="C129" s="77">
        <v>48693</v>
      </c>
    </row>
    <row r="130" spans="1:3">
      <c r="A130" s="61" t="s">
        <v>2404</v>
      </c>
      <c r="B130" s="67">
        <v>34000.360179528478</v>
      </c>
      <c r="C130" s="77">
        <v>47849</v>
      </c>
    </row>
    <row r="131" spans="1:3">
      <c r="A131" s="61" t="s">
        <v>2405</v>
      </c>
      <c r="B131" s="67">
        <v>2456.1397337731714</v>
      </c>
      <c r="C131" s="77">
        <v>46752</v>
      </c>
    </row>
    <row r="132" spans="1:3">
      <c r="A132" s="61" t="s">
        <v>2406</v>
      </c>
      <c r="B132" s="67">
        <v>28366.896183609817</v>
      </c>
      <c r="C132" s="77">
        <v>49126</v>
      </c>
    </row>
    <row r="133" spans="1:3">
      <c r="A133" s="61" t="s">
        <v>3693</v>
      </c>
      <c r="B133" s="67">
        <v>249.94061946610569</v>
      </c>
      <c r="C133" s="77">
        <v>49126</v>
      </c>
    </row>
    <row r="134" spans="1:3">
      <c r="A134" s="61" t="s">
        <v>3880</v>
      </c>
      <c r="B134" s="67">
        <v>99.718909797606756</v>
      </c>
      <c r="C134" s="77">
        <v>45515</v>
      </c>
    </row>
    <row r="135" spans="1:3">
      <c r="A135" s="61" t="s">
        <v>2408</v>
      </c>
      <c r="B135" s="67">
        <v>54345.389457565914</v>
      </c>
      <c r="C135" s="77">
        <v>47665</v>
      </c>
    </row>
    <row r="136" spans="1:3">
      <c r="A136" s="61" t="s">
        <v>3694</v>
      </c>
      <c r="B136" s="67">
        <v>85560.442197420198</v>
      </c>
      <c r="C136" s="77">
        <v>47665</v>
      </c>
    </row>
    <row r="137" spans="1:3">
      <c r="A137" s="61" t="s">
        <v>3695</v>
      </c>
      <c r="B137" s="67">
        <v>106.8238344888</v>
      </c>
      <c r="C137" s="77">
        <v>46326</v>
      </c>
    </row>
    <row r="138" spans="1:3">
      <c r="A138" s="61" t="s">
        <v>3696</v>
      </c>
      <c r="B138" s="67">
        <v>551.31501120929988</v>
      </c>
      <c r="C138" s="77">
        <v>46326</v>
      </c>
    </row>
    <row r="139" spans="1:3">
      <c r="A139" s="61" t="s">
        <v>3697</v>
      </c>
      <c r="B139" s="67">
        <v>714.65863587299998</v>
      </c>
      <c r="C139" s="77">
        <v>46326</v>
      </c>
    </row>
    <row r="140" spans="1:3">
      <c r="A140" s="61" t="s">
        <v>3698</v>
      </c>
      <c r="B140" s="67">
        <v>1055.9679844545001</v>
      </c>
      <c r="C140" s="77">
        <v>46326</v>
      </c>
    </row>
    <row r="141" spans="1:3">
      <c r="A141" s="61" t="s">
        <v>3699</v>
      </c>
      <c r="B141" s="67">
        <v>514.13561349930001</v>
      </c>
      <c r="C141" s="77">
        <v>46326</v>
      </c>
    </row>
    <row r="142" spans="1:3">
      <c r="A142" s="61" t="s">
        <v>3700</v>
      </c>
      <c r="B142" s="67">
        <v>50398.885025318697</v>
      </c>
      <c r="C142" s="77">
        <v>46752</v>
      </c>
    </row>
    <row r="143" spans="1:3">
      <c r="A143" s="61" t="s">
        <v>3701</v>
      </c>
      <c r="B143" s="67">
        <v>39424.222478838601</v>
      </c>
      <c r="C143" s="77">
        <v>47927</v>
      </c>
    </row>
    <row r="144" spans="1:3">
      <c r="A144" s="61" t="s">
        <v>3881</v>
      </c>
      <c r="B144" s="67">
        <v>33787.395449999996</v>
      </c>
      <c r="C144" s="77">
        <v>45615</v>
      </c>
    </row>
    <row r="145" spans="1:3">
      <c r="A145" s="61" t="s">
        <v>3702</v>
      </c>
      <c r="B145" s="67">
        <v>17780.242346205298</v>
      </c>
      <c r="C145" s="77">
        <v>47528</v>
      </c>
    </row>
    <row r="146" spans="1:3">
      <c r="A146" s="61" t="s">
        <v>2423</v>
      </c>
      <c r="B146" s="67">
        <v>7390.4097290399995</v>
      </c>
      <c r="C146" s="77">
        <v>47756</v>
      </c>
    </row>
    <row r="147" spans="1:3">
      <c r="A147" s="61" t="s">
        <v>3703</v>
      </c>
      <c r="B147" s="67">
        <v>63377.98574357263</v>
      </c>
      <c r="C147" s="77">
        <v>48332</v>
      </c>
    </row>
    <row r="148" spans="1:3">
      <c r="A148" s="61" t="s">
        <v>3704</v>
      </c>
      <c r="B148" s="67">
        <v>725.4</v>
      </c>
      <c r="C148" s="77">
        <v>45504</v>
      </c>
    </row>
    <row r="149" spans="1:3">
      <c r="A149" s="61" t="s">
        <v>3705</v>
      </c>
      <c r="B149" s="67">
        <v>1496.1309713999999</v>
      </c>
      <c r="C149" s="77">
        <v>45596</v>
      </c>
    </row>
    <row r="150" spans="1:3">
      <c r="A150" s="61" t="s">
        <v>3706</v>
      </c>
      <c r="B150" s="67">
        <v>107478.26000012022</v>
      </c>
      <c r="C150" s="77">
        <v>47715</v>
      </c>
    </row>
    <row r="151" spans="1:3">
      <c r="A151" s="61" t="s">
        <v>3707</v>
      </c>
      <c r="B151" s="67">
        <v>38551.276378315342</v>
      </c>
      <c r="C151" s="77">
        <v>47715</v>
      </c>
    </row>
    <row r="152" spans="1:3">
      <c r="A152" s="61" t="s">
        <v>3708</v>
      </c>
      <c r="B152" s="67">
        <v>1067.8096135679998</v>
      </c>
      <c r="C152" s="77">
        <v>47715</v>
      </c>
    </row>
    <row r="153" spans="1:3">
      <c r="A153" s="61" t="s">
        <v>2432</v>
      </c>
      <c r="B153" s="67">
        <v>1395.906503232</v>
      </c>
      <c r="C153" s="77">
        <v>48466</v>
      </c>
    </row>
    <row r="154" spans="1:3">
      <c r="A154" s="61" t="s">
        <v>2433</v>
      </c>
      <c r="B154" s="67">
        <v>1620.03458682</v>
      </c>
      <c r="C154" s="77">
        <v>48466</v>
      </c>
    </row>
    <row r="155" spans="1:3">
      <c r="A155" s="61" t="s">
        <v>3709</v>
      </c>
      <c r="B155" s="67">
        <v>40235.671121667903</v>
      </c>
      <c r="C155" s="77">
        <v>48446</v>
      </c>
    </row>
    <row r="156" spans="1:3">
      <c r="A156" s="61" t="s">
        <v>3710</v>
      </c>
      <c r="B156" s="67">
        <v>429.08371154999998</v>
      </c>
      <c r="C156" s="77">
        <v>48446</v>
      </c>
    </row>
    <row r="157" spans="1:3">
      <c r="A157" s="61" t="s">
        <v>2435</v>
      </c>
      <c r="B157" s="67">
        <v>1509.2828691550801</v>
      </c>
      <c r="C157" s="77">
        <v>48319</v>
      </c>
    </row>
    <row r="158" spans="1:3">
      <c r="A158" s="61" t="s">
        <v>3711</v>
      </c>
      <c r="B158" s="67">
        <v>41679.412829358655</v>
      </c>
      <c r="C158" s="77">
        <v>49124</v>
      </c>
    </row>
    <row r="159" spans="1:3">
      <c r="A159" s="61" t="s">
        <v>3712</v>
      </c>
      <c r="B159" s="67">
        <v>14259.320258039999</v>
      </c>
      <c r="C159" s="77">
        <v>50770</v>
      </c>
    </row>
    <row r="160" spans="1:3">
      <c r="A160" s="61" t="s">
        <v>3713</v>
      </c>
      <c r="B160" s="67">
        <v>36585.298825498794</v>
      </c>
      <c r="C160" s="77">
        <v>47392</v>
      </c>
    </row>
    <row r="161" spans="1:3">
      <c r="A161" s="61" t="s">
        <v>3714</v>
      </c>
      <c r="B161" s="67">
        <v>201.21326549999998</v>
      </c>
      <c r="C161" s="77">
        <v>45855</v>
      </c>
    </row>
    <row r="162" spans="1:3">
      <c r="A162" s="61" t="s">
        <v>3882</v>
      </c>
      <c r="B162" s="67">
        <v>413.34353351066346</v>
      </c>
      <c r="C162" s="77">
        <v>46418</v>
      </c>
    </row>
    <row r="163" spans="1:3">
      <c r="A163" s="61" t="s">
        <v>3715</v>
      </c>
      <c r="B163" s="67">
        <v>250.70312654971164</v>
      </c>
      <c r="C163" s="77">
        <v>48944</v>
      </c>
    </row>
    <row r="164" spans="1:3">
      <c r="A164" s="61" t="s">
        <v>2299</v>
      </c>
      <c r="B164" s="67">
        <v>38331.089801601054</v>
      </c>
      <c r="C164" s="77">
        <v>48760</v>
      </c>
    </row>
    <row r="165" spans="1:3">
      <c r="A165" s="61" t="s">
        <v>2300</v>
      </c>
      <c r="B165" s="67">
        <v>96.049669949999995</v>
      </c>
      <c r="C165" s="77">
        <v>47453</v>
      </c>
    </row>
    <row r="166" spans="1:3">
      <c r="A166" s="61" t="s">
        <v>3716</v>
      </c>
      <c r="B166" s="67">
        <v>331.33007879999997</v>
      </c>
      <c r="C166" s="77">
        <v>45382</v>
      </c>
    </row>
    <row r="167" spans="1:3">
      <c r="A167" s="61" t="s">
        <v>2445</v>
      </c>
      <c r="B167" s="67">
        <v>4260.9402347147998</v>
      </c>
      <c r="C167" s="77">
        <v>47262</v>
      </c>
    </row>
    <row r="168" spans="1:3">
      <c r="A168" s="61" t="s">
        <v>3717</v>
      </c>
      <c r="B168" s="67">
        <v>1043.6349270260098</v>
      </c>
      <c r="C168" s="77">
        <v>45777</v>
      </c>
    </row>
    <row r="169" spans="1:3">
      <c r="A169" s="61" t="s">
        <v>2447</v>
      </c>
      <c r="B169" s="67">
        <v>49319.502506229001</v>
      </c>
      <c r="C169" s="77">
        <v>45930</v>
      </c>
    </row>
    <row r="170" spans="1:3">
      <c r="A170" s="61" t="s">
        <v>3718</v>
      </c>
      <c r="B170" s="67">
        <v>136537.06079085256</v>
      </c>
      <c r="C170" s="77">
        <v>47665</v>
      </c>
    </row>
    <row r="171" spans="1:3">
      <c r="A171" s="61" t="s">
        <v>3719</v>
      </c>
      <c r="B171" s="67">
        <v>17717.244790856315</v>
      </c>
      <c r="C171" s="77">
        <v>45485</v>
      </c>
    </row>
    <row r="172" spans="1:3">
      <c r="A172" s="61" t="s">
        <v>3720</v>
      </c>
      <c r="B172" s="67">
        <v>36533.769987472624</v>
      </c>
      <c r="C172" s="77">
        <v>46417</v>
      </c>
    </row>
    <row r="173" spans="1:3">
      <c r="A173" s="61" t="s">
        <v>3721</v>
      </c>
      <c r="B173" s="67">
        <v>25557.015899223898</v>
      </c>
      <c r="C173" s="77">
        <v>47178</v>
      </c>
    </row>
    <row r="174" spans="1:3">
      <c r="A174" s="61" t="s">
        <v>3722</v>
      </c>
      <c r="B174" s="67">
        <v>2158.9653302099996</v>
      </c>
      <c r="C174" s="77">
        <v>47447</v>
      </c>
    </row>
    <row r="175" spans="1:3">
      <c r="A175" s="61" t="s">
        <v>3723</v>
      </c>
      <c r="B175" s="67">
        <v>22818.807026343897</v>
      </c>
      <c r="C175" s="77">
        <v>47987</v>
      </c>
    </row>
    <row r="176" spans="1:3">
      <c r="A176" s="61" t="s">
        <v>2458</v>
      </c>
      <c r="B176" s="67">
        <v>41355.651586006192</v>
      </c>
      <c r="C176" s="77">
        <v>48180</v>
      </c>
    </row>
    <row r="177" spans="1:3">
      <c r="A177" s="61" t="s">
        <v>3724</v>
      </c>
      <c r="B177" s="67">
        <v>69113.501865719983</v>
      </c>
      <c r="C177" s="77">
        <v>47735</v>
      </c>
    </row>
    <row r="178" spans="1:3">
      <c r="A178" s="61" t="s">
        <v>3725</v>
      </c>
      <c r="B178" s="67">
        <v>2282.1688845773997</v>
      </c>
      <c r="C178" s="77">
        <v>48151</v>
      </c>
    </row>
    <row r="179" spans="1:3">
      <c r="A179" s="61" t="s">
        <v>3726</v>
      </c>
      <c r="B179" s="67">
        <v>37989.086150760922</v>
      </c>
      <c r="C179" s="77">
        <v>47848</v>
      </c>
    </row>
    <row r="180" spans="1:3">
      <c r="A180" s="61" t="s">
        <v>3727</v>
      </c>
      <c r="B180" s="67">
        <v>5179.7454339120886</v>
      </c>
      <c r="C180" s="77">
        <v>45710</v>
      </c>
    </row>
    <row r="181" spans="1:3">
      <c r="A181" s="61" t="s">
        <v>3728</v>
      </c>
      <c r="B181" s="67">
        <v>43505.73947404894</v>
      </c>
      <c r="C181" s="77">
        <v>46573</v>
      </c>
    </row>
    <row r="182" spans="1:3">
      <c r="A182" s="61" t="s">
        <v>3729</v>
      </c>
      <c r="B182" s="67">
        <v>46580.13806899661</v>
      </c>
      <c r="C182" s="77">
        <v>47832</v>
      </c>
    </row>
    <row r="183" spans="1:3">
      <c r="A183" s="61" t="s">
        <v>3730</v>
      </c>
      <c r="B183" s="67">
        <v>2187.720228194461</v>
      </c>
      <c r="C183" s="77">
        <v>46524</v>
      </c>
    </row>
    <row r="184" spans="1:3">
      <c r="A184" s="61" t="s">
        <v>3731</v>
      </c>
      <c r="B184" s="67">
        <v>46618.286500745249</v>
      </c>
      <c r="C184" s="77">
        <v>48121</v>
      </c>
    </row>
    <row r="185" spans="1:3">
      <c r="A185" s="61" t="s">
        <v>3732</v>
      </c>
      <c r="B185" s="67">
        <v>7899.2106683061838</v>
      </c>
      <c r="C185" s="77">
        <v>48121</v>
      </c>
    </row>
    <row r="186" spans="1:3">
      <c r="A186" s="61" t="s">
        <v>3733</v>
      </c>
      <c r="B186" s="67">
        <v>8339.3953342225141</v>
      </c>
      <c r="C186" s="77">
        <v>47255</v>
      </c>
    </row>
    <row r="187" spans="1:3">
      <c r="A187" s="61" t="s">
        <v>3734</v>
      </c>
      <c r="B187" s="67">
        <v>4609.7178359283262</v>
      </c>
      <c r="C187" s="77">
        <v>48029</v>
      </c>
    </row>
    <row r="188" spans="1:3">
      <c r="A188" s="61" t="s">
        <v>3735</v>
      </c>
      <c r="B188" s="67">
        <v>6822.9239048099989</v>
      </c>
      <c r="C188" s="77">
        <v>48294</v>
      </c>
    </row>
    <row r="189" spans="1:3">
      <c r="A189" s="61" t="s">
        <v>2475</v>
      </c>
      <c r="B189" s="67">
        <v>63002.209706143709</v>
      </c>
      <c r="C189" s="77">
        <v>47937</v>
      </c>
    </row>
    <row r="190" spans="1:3">
      <c r="A190" s="61" t="s">
        <v>3736</v>
      </c>
      <c r="B190" s="67">
        <v>847.42563870000004</v>
      </c>
      <c r="C190" s="77">
        <v>45567</v>
      </c>
    </row>
    <row r="191" spans="1:3">
      <c r="A191" s="61" t="s">
        <v>3737</v>
      </c>
      <c r="B191" s="67">
        <v>19140.60015996646</v>
      </c>
      <c r="C191" s="77">
        <v>46572</v>
      </c>
    </row>
    <row r="192" spans="1:3">
      <c r="A192" s="61" t="s">
        <v>2329</v>
      </c>
      <c r="B192" s="67">
        <v>22791.836721407999</v>
      </c>
      <c r="C192" s="77">
        <v>48781</v>
      </c>
    </row>
    <row r="193" spans="1:3">
      <c r="A193" s="61" t="s">
        <v>3883</v>
      </c>
      <c r="B193" s="67">
        <v>215.02471620648186</v>
      </c>
      <c r="C193" s="77">
        <v>45553</v>
      </c>
    </row>
    <row r="194" spans="1:3">
      <c r="A194" s="61" t="s">
        <v>3738</v>
      </c>
      <c r="B194" s="67">
        <v>19492.223101497901</v>
      </c>
      <c r="C194" s="77">
        <v>46844</v>
      </c>
    </row>
    <row r="195" spans="1:3">
      <c r="A195" s="61" t="s">
        <v>3884</v>
      </c>
      <c r="B195" s="67">
        <v>218.38496368954796</v>
      </c>
      <c r="C195" s="77">
        <v>45602</v>
      </c>
    </row>
    <row r="196" spans="1:3">
      <c r="A196" s="61" t="s">
        <v>3739</v>
      </c>
      <c r="B196" s="67">
        <v>31974.440911163998</v>
      </c>
      <c r="C196" s="77">
        <v>50770</v>
      </c>
    </row>
    <row r="197" spans="1:3">
      <c r="A197" s="61" t="s">
        <v>3740</v>
      </c>
      <c r="B197" s="67">
        <v>9010.9409434120116</v>
      </c>
      <c r="C197" s="77">
        <v>50770</v>
      </c>
    </row>
    <row r="198" spans="1:3">
      <c r="A198" s="61" t="s">
        <v>3741</v>
      </c>
      <c r="B198" s="67">
        <v>9198.8567289101284</v>
      </c>
      <c r="C198" s="77">
        <v>45869</v>
      </c>
    </row>
    <row r="199" spans="1:3">
      <c r="A199" s="61" t="s">
        <v>3742</v>
      </c>
      <c r="B199" s="67">
        <v>12263.222143280511</v>
      </c>
      <c r="C199" s="77">
        <v>46938</v>
      </c>
    </row>
    <row r="200" spans="1:3">
      <c r="A200" s="61" t="s">
        <v>3743</v>
      </c>
      <c r="B200" s="67">
        <v>23887.112341414868</v>
      </c>
      <c r="C200" s="77">
        <v>46201</v>
      </c>
    </row>
    <row r="201" spans="1:3">
      <c r="A201" s="61" t="s">
        <v>3744</v>
      </c>
      <c r="B201" s="67">
        <v>27612.712588673221</v>
      </c>
      <c r="C201" s="77">
        <v>46203</v>
      </c>
    </row>
    <row r="202" spans="1:3">
      <c r="A202" s="61" t="s">
        <v>2487</v>
      </c>
      <c r="B202" s="67">
        <v>56135.222904173585</v>
      </c>
      <c r="C202" s="77">
        <v>47312</v>
      </c>
    </row>
    <row r="203" spans="1:3">
      <c r="A203" s="61" t="s">
        <v>3745</v>
      </c>
      <c r="B203" s="67">
        <v>15859.214916152399</v>
      </c>
      <c r="C203" s="77">
        <v>46660</v>
      </c>
    </row>
    <row r="204" spans="1:3">
      <c r="A204" s="61" t="s">
        <v>2492</v>
      </c>
      <c r="B204" s="67">
        <v>13432.682309669999</v>
      </c>
      <c r="C204" s="77">
        <v>47301</v>
      </c>
    </row>
    <row r="205" spans="1:3">
      <c r="A205" s="61" t="s">
        <v>3746</v>
      </c>
      <c r="B205" s="67">
        <v>27269.405893278898</v>
      </c>
      <c r="C205" s="77">
        <v>48176</v>
      </c>
    </row>
    <row r="206" spans="1:3">
      <c r="A206" s="61" t="s">
        <v>3747</v>
      </c>
      <c r="B206" s="67">
        <v>5752.6135418699996</v>
      </c>
      <c r="C206" s="77">
        <v>48213</v>
      </c>
    </row>
    <row r="207" spans="1:3">
      <c r="A207" s="61" t="s">
        <v>2499</v>
      </c>
      <c r="B207" s="67">
        <v>27956.507879441699</v>
      </c>
      <c r="C207" s="77">
        <v>47992</v>
      </c>
    </row>
    <row r="208" spans="1:3">
      <c r="A208" s="61" t="s">
        <v>3748</v>
      </c>
      <c r="B208" s="67">
        <v>61937.071654332773</v>
      </c>
      <c r="C208" s="77">
        <v>48944</v>
      </c>
    </row>
    <row r="209" spans="1:3">
      <c r="A209" s="61" t="s">
        <v>3749</v>
      </c>
      <c r="B209" s="67">
        <v>21100.162449599997</v>
      </c>
      <c r="C209" s="77">
        <v>46601</v>
      </c>
    </row>
    <row r="210" spans="1:3">
      <c r="A210" s="61" t="s">
        <v>3750</v>
      </c>
      <c r="B210" s="67">
        <v>7617.0037795612852</v>
      </c>
      <c r="C210" s="77">
        <v>46722</v>
      </c>
    </row>
    <row r="211" spans="1:3">
      <c r="A211" s="61" t="s">
        <v>3751</v>
      </c>
      <c r="B211" s="67">
        <v>10931.733191420295</v>
      </c>
      <c r="C211" s="77">
        <v>46794</v>
      </c>
    </row>
    <row r="212" spans="1:3">
      <c r="A212" s="61" t="s">
        <v>3752</v>
      </c>
      <c r="B212" s="67">
        <v>14128.156178699997</v>
      </c>
      <c r="C212" s="77">
        <v>47407</v>
      </c>
    </row>
    <row r="213" spans="1:3">
      <c r="A213" s="61" t="s">
        <v>3753</v>
      </c>
      <c r="B213" s="67">
        <v>34063.421998787999</v>
      </c>
      <c r="C213" s="77">
        <v>48234</v>
      </c>
    </row>
    <row r="214" spans="1:3">
      <c r="A214" s="61" t="s">
        <v>2510</v>
      </c>
      <c r="B214" s="67">
        <v>7592.4316769472907</v>
      </c>
      <c r="C214" s="77">
        <v>47467</v>
      </c>
    </row>
    <row r="215" spans="1:3">
      <c r="A215" s="61" t="s">
        <v>3754</v>
      </c>
      <c r="B215" s="67">
        <v>1399.9472838000002</v>
      </c>
      <c r="C215" s="77">
        <v>47599</v>
      </c>
    </row>
    <row r="216" spans="1:3">
      <c r="A216" s="61" t="s">
        <v>3755</v>
      </c>
      <c r="B216" s="67">
        <v>153.22814405749497</v>
      </c>
      <c r="C216" s="77">
        <v>46082</v>
      </c>
    </row>
    <row r="217" spans="1:3">
      <c r="A217" s="61" t="s">
        <v>3756</v>
      </c>
      <c r="B217" s="67">
        <v>20811.659656814485</v>
      </c>
      <c r="C217" s="77">
        <v>47236</v>
      </c>
    </row>
    <row r="218" spans="1:3">
      <c r="A218" s="61" t="s">
        <v>3757</v>
      </c>
      <c r="B218" s="67">
        <v>2669.3313531615599</v>
      </c>
      <c r="C218" s="77">
        <v>45838</v>
      </c>
    </row>
    <row r="219" spans="1:3">
      <c r="A219" s="61" t="s">
        <v>3758</v>
      </c>
      <c r="B219" s="67">
        <v>47912.781537786446</v>
      </c>
      <c r="C219" s="77">
        <v>46465</v>
      </c>
    </row>
    <row r="220" spans="1:3">
      <c r="A220" s="61" t="s">
        <v>3759</v>
      </c>
      <c r="B220" s="67">
        <v>6199.5502282079988</v>
      </c>
      <c r="C220" s="77">
        <v>45806</v>
      </c>
    </row>
    <row r="221" spans="1:3">
      <c r="A221" s="61" t="s">
        <v>3760</v>
      </c>
      <c r="B221" s="67">
        <v>5148.0751985559</v>
      </c>
      <c r="C221" s="77">
        <v>48723</v>
      </c>
    </row>
    <row r="222" spans="1:3">
      <c r="A222" s="61" t="s">
        <v>3761</v>
      </c>
      <c r="B222" s="67">
        <v>8487.7714635947996</v>
      </c>
      <c r="C222" s="77">
        <v>47031</v>
      </c>
    </row>
    <row r="223" spans="1:3">
      <c r="A223" s="61" t="s">
        <v>3762</v>
      </c>
      <c r="B223" s="67">
        <v>14570.370363509999</v>
      </c>
      <c r="C223" s="77">
        <v>48268</v>
      </c>
    </row>
    <row r="224" spans="1:3">
      <c r="A224" s="61" t="s">
        <v>3763</v>
      </c>
      <c r="B224" s="67">
        <v>14370.316069589999</v>
      </c>
      <c r="C224" s="77">
        <v>46054</v>
      </c>
    </row>
    <row r="225" spans="1:3">
      <c r="A225" s="61" t="s">
        <v>2540</v>
      </c>
      <c r="B225" s="67">
        <v>9116.9621969400014</v>
      </c>
      <c r="C225" s="77">
        <v>47107</v>
      </c>
    </row>
    <row r="226" spans="1:3">
      <c r="A226" s="61" t="s">
        <v>3764</v>
      </c>
      <c r="B226" s="67">
        <v>11377.877869823398</v>
      </c>
      <c r="C226" s="77">
        <v>48213</v>
      </c>
    </row>
    <row r="227" spans="1:3">
      <c r="A227" s="61" t="s">
        <v>3765</v>
      </c>
      <c r="B227" s="67">
        <v>3184.5565913893633</v>
      </c>
      <c r="C227" s="77">
        <v>45869</v>
      </c>
    </row>
    <row r="228" spans="1:3">
      <c r="A228" s="61" t="s">
        <v>2543</v>
      </c>
      <c r="B228" s="67">
        <v>10260.898771287337</v>
      </c>
      <c r="C228" s="77">
        <v>47848</v>
      </c>
    </row>
    <row r="229" spans="1:3">
      <c r="A229" s="61" t="s">
        <v>3766</v>
      </c>
      <c r="B229" s="67">
        <v>10821.480773313599</v>
      </c>
      <c r="C229" s="77">
        <v>46637</v>
      </c>
    </row>
    <row r="230" spans="1:3">
      <c r="A230" s="61" t="s">
        <v>3767</v>
      </c>
      <c r="B230" s="67">
        <v>8198.5589207661596</v>
      </c>
      <c r="C230" s="77">
        <v>45383</v>
      </c>
    </row>
    <row r="231" spans="1:3">
      <c r="A231" s="61" t="s">
        <v>2546</v>
      </c>
      <c r="B231" s="67">
        <v>38489.954503559995</v>
      </c>
      <c r="C231" s="77">
        <v>47574</v>
      </c>
    </row>
    <row r="232" spans="1:3">
      <c r="A232" s="61" t="s">
        <v>3768</v>
      </c>
      <c r="B232" s="67">
        <v>397.11677528249999</v>
      </c>
      <c r="C232" s="77">
        <v>45381</v>
      </c>
    </row>
    <row r="233" spans="1:3">
      <c r="A233" s="61" t="s">
        <v>3769</v>
      </c>
      <c r="B233" s="67">
        <v>12940.625203786798</v>
      </c>
      <c r="C233" s="77">
        <v>48942</v>
      </c>
    </row>
    <row r="234" spans="1:3">
      <c r="A234" s="61" t="s">
        <v>3770</v>
      </c>
      <c r="B234" s="67">
        <v>18785.533084367398</v>
      </c>
      <c r="C234" s="77">
        <v>48942</v>
      </c>
    </row>
    <row r="235" spans="1:3">
      <c r="A235" s="61" t="s">
        <v>2552</v>
      </c>
      <c r="B235" s="67">
        <v>28652.44685706</v>
      </c>
      <c r="C235" s="77">
        <v>49405</v>
      </c>
    </row>
    <row r="236" spans="1:3">
      <c r="A236" s="61" t="s">
        <v>3771</v>
      </c>
      <c r="B236" s="67">
        <v>5529.72452643</v>
      </c>
      <c r="C236" s="77">
        <v>47177</v>
      </c>
    </row>
    <row r="237" spans="1:3">
      <c r="A237" s="61" t="s">
        <v>3772</v>
      </c>
      <c r="B237" s="67">
        <v>29898.953440293972</v>
      </c>
      <c r="C237" s="77">
        <v>46933</v>
      </c>
    </row>
    <row r="238" spans="1:3">
      <c r="A238" s="61" t="s">
        <v>3773</v>
      </c>
      <c r="B238" s="67">
        <v>3454.5028120667994</v>
      </c>
      <c r="C238" s="77">
        <v>48069</v>
      </c>
    </row>
    <row r="239" spans="1:3">
      <c r="A239" s="61" t="s">
        <v>3774</v>
      </c>
      <c r="B239" s="67">
        <v>5415.9863039100001</v>
      </c>
      <c r="C239" s="77">
        <v>46482</v>
      </c>
    </row>
    <row r="240" spans="1:3">
      <c r="A240" s="61" t="s">
        <v>3775</v>
      </c>
      <c r="B240" s="67">
        <v>81882.984806304114</v>
      </c>
      <c r="C240" s="77">
        <v>46643</v>
      </c>
    </row>
    <row r="241" spans="1:3">
      <c r="A241" s="61" t="s">
        <v>3776</v>
      </c>
      <c r="B241" s="67">
        <v>29188.152472049998</v>
      </c>
      <c r="C241" s="77">
        <v>48004</v>
      </c>
    </row>
    <row r="242" spans="1:3">
      <c r="A242" s="61" t="s">
        <v>3777</v>
      </c>
      <c r="B242" s="67">
        <v>623.46836031479995</v>
      </c>
      <c r="C242" s="77">
        <v>47262</v>
      </c>
    </row>
    <row r="243" spans="1:3">
      <c r="A243" s="61" t="s">
        <v>3778</v>
      </c>
      <c r="B243" s="67">
        <v>157.0974566148</v>
      </c>
      <c r="C243" s="77">
        <v>45939</v>
      </c>
    </row>
    <row r="244" spans="1:3">
      <c r="A244" s="61" t="s">
        <v>2558</v>
      </c>
      <c r="B244" s="67">
        <v>32111.240364063895</v>
      </c>
      <c r="C244" s="77">
        <v>46742</v>
      </c>
    </row>
    <row r="245" spans="1:3">
      <c r="A245" s="61" t="s">
        <v>3779</v>
      </c>
      <c r="B245" s="67">
        <v>29972.226160889997</v>
      </c>
      <c r="C245" s="77">
        <v>46112</v>
      </c>
    </row>
    <row r="246" spans="1:3">
      <c r="A246" s="61" t="s">
        <v>2559</v>
      </c>
      <c r="B246" s="67">
        <v>72117.150467450396</v>
      </c>
      <c r="C246" s="77">
        <v>46722</v>
      </c>
    </row>
    <row r="247" spans="1:3">
      <c r="A247" s="61" t="s">
        <v>3780</v>
      </c>
      <c r="B247" s="67">
        <v>81591.210239873792</v>
      </c>
      <c r="C247" s="77">
        <v>47409</v>
      </c>
    </row>
    <row r="248" spans="1:3">
      <c r="A248" s="61" t="s">
        <v>2560</v>
      </c>
      <c r="B248" s="67">
        <v>5820.1154937900001</v>
      </c>
      <c r="C248" s="77">
        <v>46722</v>
      </c>
    </row>
    <row r="249" spans="1:3">
      <c r="A249" s="61" t="s">
        <v>2310</v>
      </c>
      <c r="B249" s="67">
        <v>181.10240756009998</v>
      </c>
      <c r="C249" s="77">
        <v>48030</v>
      </c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1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8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150</v>
      </c>
      <c r="B1" s="36" t="s" vm="1">
        <v>225</v>
      </c>
    </row>
    <row r="2" spans="1:15">
      <c r="A2" s="36" t="s">
        <v>149</v>
      </c>
      <c r="B2" s="36" t="s">
        <v>226</v>
      </c>
    </row>
    <row r="3" spans="1:15">
      <c r="A3" s="36" t="s">
        <v>151</v>
      </c>
      <c r="B3" s="36" t="s">
        <v>227</v>
      </c>
    </row>
    <row r="4" spans="1:15">
      <c r="A4" s="36" t="s">
        <v>152</v>
      </c>
      <c r="B4" s="36">
        <v>2102</v>
      </c>
    </row>
    <row r="5" spans="1:15" s="3" customFormat="1">
      <c r="A5" s="37" t="s">
        <v>121</v>
      </c>
      <c r="B5" s="38" t="s">
        <v>48</v>
      </c>
      <c r="C5" s="38" t="s">
        <v>70</v>
      </c>
      <c r="D5" s="38" t="s">
        <v>14</v>
      </c>
      <c r="E5" s="38" t="s">
        <v>71</v>
      </c>
      <c r="F5" s="38" t="s">
        <v>109</v>
      </c>
      <c r="G5" s="38" t="s">
        <v>17</v>
      </c>
      <c r="H5" s="38" t="s">
        <v>108</v>
      </c>
      <c r="I5" s="38" t="s">
        <v>16</v>
      </c>
      <c r="J5" s="38" t="s">
        <v>177</v>
      </c>
      <c r="K5" s="38" t="s">
        <v>207</v>
      </c>
      <c r="L5" s="38" t="s">
        <v>178</v>
      </c>
      <c r="M5" s="38" t="s">
        <v>63</v>
      </c>
      <c r="N5" s="38" t="s">
        <v>153</v>
      </c>
      <c r="O5" s="40" t="s">
        <v>155</v>
      </c>
    </row>
    <row r="6" spans="1:15" s="3" customFormat="1">
      <c r="A6" s="130" t="s">
        <v>3885</v>
      </c>
      <c r="B6" s="131" t="s">
        <v>3885</v>
      </c>
      <c r="C6" s="131" t="s">
        <v>3885</v>
      </c>
      <c r="D6" s="131" t="s">
        <v>3885</v>
      </c>
      <c r="E6" s="131" t="s">
        <v>3885</v>
      </c>
      <c r="F6" s="26" t="s">
        <v>21</v>
      </c>
      <c r="G6" s="26" t="s">
        <v>20</v>
      </c>
      <c r="H6" s="131" t="s">
        <v>3885</v>
      </c>
      <c r="I6" s="26" t="s">
        <v>19</v>
      </c>
      <c r="J6" s="26" t="s">
        <v>19</v>
      </c>
      <c r="K6" s="26" t="s">
        <v>209</v>
      </c>
      <c r="L6" s="26" t="s">
        <v>205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32" t="s">
        <v>3885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103" t="s">
        <v>3592</v>
      </c>
      <c r="B8" s="135" t="s">
        <v>3885</v>
      </c>
      <c r="C8" s="135" t="s">
        <v>3885</v>
      </c>
      <c r="D8" s="135" t="s">
        <v>3885</v>
      </c>
      <c r="E8" s="135" t="s">
        <v>3885</v>
      </c>
      <c r="F8" s="135" t="s">
        <v>3885</v>
      </c>
      <c r="G8" s="135" t="s">
        <v>3885</v>
      </c>
      <c r="H8" s="135" t="s">
        <v>3885</v>
      </c>
      <c r="I8" s="135" t="s">
        <v>3885</v>
      </c>
      <c r="J8" s="135" t="s">
        <v>3885</v>
      </c>
      <c r="K8" s="135" t="s">
        <v>3885</v>
      </c>
      <c r="L8" s="104">
        <v>0</v>
      </c>
      <c r="M8" s="135" t="s">
        <v>3885</v>
      </c>
      <c r="N8" s="105">
        <v>0</v>
      </c>
      <c r="O8" s="105">
        <v>0</v>
      </c>
    </row>
    <row r="9" spans="1:15">
      <c r="A9" s="101" t="s">
        <v>217</v>
      </c>
      <c r="B9" s="135" t="s">
        <v>3885</v>
      </c>
      <c r="C9" s="135" t="s">
        <v>3885</v>
      </c>
      <c r="D9" s="135" t="s">
        <v>3885</v>
      </c>
      <c r="E9" s="135" t="s">
        <v>3885</v>
      </c>
      <c r="F9" s="135" t="s">
        <v>3885</v>
      </c>
      <c r="G9" s="135" t="s">
        <v>3885</v>
      </c>
      <c r="H9" s="135" t="s">
        <v>3885</v>
      </c>
      <c r="I9" s="135" t="s">
        <v>3885</v>
      </c>
      <c r="J9" s="135" t="s">
        <v>3885</v>
      </c>
      <c r="K9" s="135" t="s">
        <v>3885</v>
      </c>
      <c r="L9" s="135" t="s">
        <v>3885</v>
      </c>
      <c r="M9" s="135" t="s">
        <v>3885</v>
      </c>
      <c r="N9" s="135" t="s">
        <v>3885</v>
      </c>
      <c r="O9" s="135" t="s">
        <v>3885</v>
      </c>
    </row>
    <row r="10" spans="1:15">
      <c r="A10" s="101" t="s">
        <v>117</v>
      </c>
      <c r="B10" s="135" t="s">
        <v>3885</v>
      </c>
      <c r="C10" s="135" t="s">
        <v>3885</v>
      </c>
      <c r="D10" s="135" t="s">
        <v>3885</v>
      </c>
      <c r="E10" s="135" t="s">
        <v>3885</v>
      </c>
      <c r="F10" s="135" t="s">
        <v>3885</v>
      </c>
      <c r="G10" s="135" t="s">
        <v>3885</v>
      </c>
      <c r="H10" s="135" t="s">
        <v>3885</v>
      </c>
      <c r="I10" s="135" t="s">
        <v>3885</v>
      </c>
      <c r="J10" s="135" t="s">
        <v>3885</v>
      </c>
      <c r="K10" s="135" t="s">
        <v>3885</v>
      </c>
      <c r="L10" s="135" t="s">
        <v>3885</v>
      </c>
      <c r="M10" s="135" t="s">
        <v>3885</v>
      </c>
      <c r="N10" s="135" t="s">
        <v>3885</v>
      </c>
      <c r="O10" s="135" t="s">
        <v>3885</v>
      </c>
    </row>
    <row r="11" spans="1:15">
      <c r="A11" s="101" t="s">
        <v>208</v>
      </c>
      <c r="B11" s="135" t="s">
        <v>3885</v>
      </c>
      <c r="C11" s="135" t="s">
        <v>3885</v>
      </c>
      <c r="D11" s="135" t="s">
        <v>3885</v>
      </c>
      <c r="E11" s="135" t="s">
        <v>3885</v>
      </c>
      <c r="F11" s="135" t="s">
        <v>3885</v>
      </c>
      <c r="G11" s="135" t="s">
        <v>3885</v>
      </c>
      <c r="H11" s="135" t="s">
        <v>3885</v>
      </c>
      <c r="I11" s="135" t="s">
        <v>3885</v>
      </c>
      <c r="J11" s="135" t="s">
        <v>3885</v>
      </c>
      <c r="K11" s="135" t="s">
        <v>3885</v>
      </c>
      <c r="L11" s="135" t="s">
        <v>3885</v>
      </c>
      <c r="M11" s="135" t="s">
        <v>3885</v>
      </c>
      <c r="N11" s="135" t="s">
        <v>3885</v>
      </c>
      <c r="O11" s="135" t="s">
        <v>3885</v>
      </c>
    </row>
    <row r="12" spans="1:15" hidden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idden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1:15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15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5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5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15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5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5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</row>
    <row r="53" spans="1:15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15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5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</row>
    <row r="61" spans="1:15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</row>
    <row r="62" spans="1:15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3" spans="1:15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15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  <row r="70" spans="1:15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</row>
    <row r="74" spans="1:15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</row>
    <row r="75" spans="1:15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1:15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</row>
    <row r="77" spans="1:15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  <row r="78" spans="1:15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</row>
    <row r="79" spans="1:15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</row>
    <row r="80" spans="1:15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</row>
    <row r="81" spans="1:15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</row>
    <row r="82" spans="1:15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</row>
    <row r="83" spans="1:15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</row>
    <row r="84" spans="1:15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</row>
    <row r="85" spans="1:15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</row>
    <row r="86" spans="1:15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</row>
    <row r="87" spans="1:15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</row>
    <row r="88" spans="1:15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</row>
    <row r="89" spans="1:15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</row>
    <row r="90" spans="1:15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</row>
    <row r="91" spans="1:15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</row>
    <row r="92" spans="1:15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</row>
    <row r="93" spans="1:15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</row>
    <row r="94" spans="1:15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</row>
    <row r="95" spans="1:15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</row>
    <row r="96" spans="1:15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</row>
    <row r="97" spans="1:15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</row>
    <row r="98" spans="1:15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</row>
    <row r="99" spans="1:15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</row>
    <row r="100" spans="1:15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15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15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15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15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8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150</v>
      </c>
      <c r="B1" s="36" t="s" vm="1">
        <v>225</v>
      </c>
    </row>
    <row r="2" spans="1:15">
      <c r="A2" s="36" t="s">
        <v>149</v>
      </c>
      <c r="B2" s="36" t="s">
        <v>226</v>
      </c>
    </row>
    <row r="3" spans="1:15">
      <c r="A3" s="36" t="s">
        <v>151</v>
      </c>
      <c r="B3" s="36" t="s">
        <v>227</v>
      </c>
    </row>
    <row r="4" spans="1:15">
      <c r="A4" s="36" t="s">
        <v>152</v>
      </c>
      <c r="B4" s="36">
        <v>2102</v>
      </c>
    </row>
    <row r="5" spans="1:15" s="3" customFormat="1">
      <c r="A5" s="37" t="s">
        <v>121</v>
      </c>
      <c r="B5" s="38" t="s">
        <v>48</v>
      </c>
      <c r="C5" s="38" t="s">
        <v>70</v>
      </c>
      <c r="D5" s="38" t="s">
        <v>14</v>
      </c>
      <c r="E5" s="38" t="s">
        <v>71</v>
      </c>
      <c r="F5" s="38" t="s">
        <v>109</v>
      </c>
      <c r="G5" s="38" t="s">
        <v>17</v>
      </c>
      <c r="H5" s="38" t="s">
        <v>108</v>
      </c>
      <c r="I5" s="38" t="s">
        <v>16</v>
      </c>
      <c r="J5" s="38" t="s">
        <v>177</v>
      </c>
      <c r="K5" s="38" t="s">
        <v>202</v>
      </c>
      <c r="L5" s="38" t="s">
        <v>178</v>
      </c>
      <c r="M5" s="38" t="s">
        <v>63</v>
      </c>
      <c r="N5" s="38" t="s">
        <v>153</v>
      </c>
      <c r="O5" s="40" t="s">
        <v>155</v>
      </c>
    </row>
    <row r="6" spans="1:15" s="3" customFormat="1">
      <c r="A6" s="130" t="s">
        <v>3885</v>
      </c>
      <c r="B6" s="131" t="s">
        <v>3885</v>
      </c>
      <c r="C6" s="131" t="s">
        <v>3885</v>
      </c>
      <c r="D6" s="131" t="s">
        <v>3885</v>
      </c>
      <c r="E6" s="131" t="s">
        <v>3885</v>
      </c>
      <c r="F6" s="26" t="s">
        <v>21</v>
      </c>
      <c r="G6" s="26" t="s">
        <v>20</v>
      </c>
      <c r="H6" s="131" t="s">
        <v>3885</v>
      </c>
      <c r="I6" s="26" t="s">
        <v>19</v>
      </c>
      <c r="J6" s="26" t="s">
        <v>19</v>
      </c>
      <c r="K6" s="26" t="s">
        <v>209</v>
      </c>
      <c r="L6" s="26" t="s">
        <v>205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32" t="s">
        <v>3885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103" t="s">
        <v>3593</v>
      </c>
      <c r="B8" s="135" t="s">
        <v>3885</v>
      </c>
      <c r="C8" s="135" t="s">
        <v>3885</v>
      </c>
      <c r="D8" s="135" t="s">
        <v>3885</v>
      </c>
      <c r="E8" s="135" t="s">
        <v>3885</v>
      </c>
      <c r="F8" s="135" t="s">
        <v>3885</v>
      </c>
      <c r="G8" s="135" t="s">
        <v>3885</v>
      </c>
      <c r="H8" s="135" t="s">
        <v>3885</v>
      </c>
      <c r="I8" s="135" t="s">
        <v>3885</v>
      </c>
      <c r="J8" s="135" t="s">
        <v>3885</v>
      </c>
      <c r="K8" s="135" t="s">
        <v>3885</v>
      </c>
      <c r="L8" s="104">
        <v>0</v>
      </c>
      <c r="M8" s="135" t="s">
        <v>3885</v>
      </c>
      <c r="N8" s="105">
        <v>0</v>
      </c>
      <c r="O8" s="105">
        <v>0</v>
      </c>
    </row>
    <row r="9" spans="1:15">
      <c r="A9" s="101" t="s">
        <v>217</v>
      </c>
      <c r="B9" s="135" t="s">
        <v>3885</v>
      </c>
      <c r="C9" s="135" t="s">
        <v>3885</v>
      </c>
      <c r="D9" s="135" t="s">
        <v>3885</v>
      </c>
      <c r="E9" s="135" t="s">
        <v>3885</v>
      </c>
      <c r="F9" s="135" t="s">
        <v>3885</v>
      </c>
      <c r="G9" s="135" t="s">
        <v>3885</v>
      </c>
      <c r="H9" s="135" t="s">
        <v>3885</v>
      </c>
      <c r="I9" s="135" t="s">
        <v>3885</v>
      </c>
      <c r="J9" s="135" t="s">
        <v>3885</v>
      </c>
      <c r="K9" s="135" t="s">
        <v>3885</v>
      </c>
      <c r="L9" s="135" t="s">
        <v>3885</v>
      </c>
      <c r="M9" s="135" t="s">
        <v>3885</v>
      </c>
      <c r="N9" s="135" t="s">
        <v>3885</v>
      </c>
      <c r="O9" s="135" t="s">
        <v>3885</v>
      </c>
    </row>
    <row r="10" spans="1:15">
      <c r="A10" s="101" t="s">
        <v>117</v>
      </c>
      <c r="B10" s="135" t="s">
        <v>3885</v>
      </c>
      <c r="C10" s="135" t="s">
        <v>3885</v>
      </c>
      <c r="D10" s="135" t="s">
        <v>3885</v>
      </c>
      <c r="E10" s="135" t="s">
        <v>3885</v>
      </c>
      <c r="F10" s="135" t="s">
        <v>3885</v>
      </c>
      <c r="G10" s="135" t="s">
        <v>3885</v>
      </c>
      <c r="H10" s="135" t="s">
        <v>3885</v>
      </c>
      <c r="I10" s="135" t="s">
        <v>3885</v>
      </c>
      <c r="J10" s="135" t="s">
        <v>3885</v>
      </c>
      <c r="K10" s="135" t="s">
        <v>3885</v>
      </c>
      <c r="L10" s="135" t="s">
        <v>3885</v>
      </c>
      <c r="M10" s="135" t="s">
        <v>3885</v>
      </c>
      <c r="N10" s="135" t="s">
        <v>3885</v>
      </c>
      <c r="O10" s="135" t="s">
        <v>3885</v>
      </c>
    </row>
    <row r="11" spans="1:15">
      <c r="A11" s="101" t="s">
        <v>208</v>
      </c>
      <c r="B11" s="135" t="s">
        <v>3885</v>
      </c>
      <c r="C11" s="135" t="s">
        <v>3885</v>
      </c>
      <c r="D11" s="135" t="s">
        <v>3885</v>
      </c>
      <c r="E11" s="135" t="s">
        <v>3885</v>
      </c>
      <c r="F11" s="135" t="s">
        <v>3885</v>
      </c>
      <c r="G11" s="135" t="s">
        <v>3885</v>
      </c>
      <c r="H11" s="135" t="s">
        <v>3885</v>
      </c>
      <c r="I11" s="135" t="s">
        <v>3885</v>
      </c>
      <c r="J11" s="135" t="s">
        <v>3885</v>
      </c>
      <c r="K11" s="135" t="s">
        <v>3885</v>
      </c>
      <c r="L11" s="135" t="s">
        <v>3885</v>
      </c>
      <c r="M11" s="135" t="s">
        <v>3885</v>
      </c>
      <c r="N11" s="135" t="s">
        <v>3885</v>
      </c>
      <c r="O11" s="135" t="s">
        <v>3885</v>
      </c>
    </row>
    <row r="12" spans="1:15" hidden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idden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1:15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15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5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5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15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5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5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</row>
    <row r="53" spans="1:15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15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5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</row>
    <row r="61" spans="1:15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</row>
    <row r="62" spans="1:15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3" spans="1:15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15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  <row r="70" spans="1:15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</row>
    <row r="74" spans="1:15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</row>
    <row r="75" spans="1:15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1:15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</row>
    <row r="77" spans="1:15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  <row r="78" spans="1:15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</row>
    <row r="79" spans="1:15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</row>
    <row r="80" spans="1:15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</row>
    <row r="81" spans="1:15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</row>
    <row r="82" spans="1:15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</row>
    <row r="83" spans="1:15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</row>
    <row r="84" spans="1:15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</row>
    <row r="85" spans="1:15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</row>
    <row r="86" spans="1:15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</row>
    <row r="87" spans="1:15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</row>
    <row r="88" spans="1:15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</row>
    <row r="89" spans="1:15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</row>
    <row r="90" spans="1:15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</row>
    <row r="91" spans="1:15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</row>
    <row r="92" spans="1:15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</row>
    <row r="93" spans="1:15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</row>
    <row r="94" spans="1:15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</row>
    <row r="95" spans="1:15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</row>
    <row r="96" spans="1:15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</row>
    <row r="97" spans="1:15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</row>
    <row r="98" spans="1:15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</row>
    <row r="99" spans="1:15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</row>
    <row r="100" spans="1:15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15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15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15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15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30.42578125" style="2" bestFit="1" customWidth="1"/>
    <col min="2" max="2" width="48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150</v>
      </c>
      <c r="B1" s="36" t="s" vm="1">
        <v>225</v>
      </c>
    </row>
    <row r="2" spans="1:15">
      <c r="A2" s="36" t="s">
        <v>149</v>
      </c>
      <c r="B2" s="36" t="s">
        <v>226</v>
      </c>
    </row>
    <row r="3" spans="1:15">
      <c r="A3" s="36" t="s">
        <v>151</v>
      </c>
      <c r="B3" s="36" t="s">
        <v>227</v>
      </c>
    </row>
    <row r="4" spans="1:15">
      <c r="A4" s="36" t="s">
        <v>152</v>
      </c>
      <c r="B4" s="36">
        <v>2102</v>
      </c>
    </row>
    <row r="5" spans="1:15" s="3" customFormat="1">
      <c r="A5" s="37" t="s">
        <v>121</v>
      </c>
      <c r="B5" s="38" t="s">
        <v>48</v>
      </c>
      <c r="C5" s="38" t="s">
        <v>70</v>
      </c>
      <c r="D5" s="38" t="s">
        <v>14</v>
      </c>
      <c r="E5" s="38" t="s">
        <v>71</v>
      </c>
      <c r="F5" s="38" t="s">
        <v>109</v>
      </c>
      <c r="G5" s="38" t="s">
        <v>17</v>
      </c>
      <c r="H5" s="38" t="s">
        <v>108</v>
      </c>
      <c r="I5" s="38" t="s">
        <v>16</v>
      </c>
      <c r="J5" s="38" t="s">
        <v>177</v>
      </c>
      <c r="K5" s="38" t="s">
        <v>202</v>
      </c>
      <c r="L5" s="38" t="s">
        <v>178</v>
      </c>
      <c r="M5" s="38" t="s">
        <v>63</v>
      </c>
      <c r="N5" s="38" t="s">
        <v>153</v>
      </c>
      <c r="O5" s="40" t="s">
        <v>155</v>
      </c>
    </row>
    <row r="6" spans="1:15" s="3" customFormat="1">
      <c r="A6" s="130" t="s">
        <v>3885</v>
      </c>
      <c r="B6" s="131" t="s">
        <v>3885</v>
      </c>
      <c r="C6" s="131" t="s">
        <v>3885</v>
      </c>
      <c r="D6" s="131" t="s">
        <v>3885</v>
      </c>
      <c r="E6" s="131" t="s">
        <v>3885</v>
      </c>
      <c r="F6" s="26" t="s">
        <v>21</v>
      </c>
      <c r="G6" s="26" t="s">
        <v>20</v>
      </c>
      <c r="H6" s="131" t="s">
        <v>3885</v>
      </c>
      <c r="I6" s="26" t="s">
        <v>19</v>
      </c>
      <c r="J6" s="26" t="s">
        <v>19</v>
      </c>
      <c r="K6" s="26" t="s">
        <v>209</v>
      </c>
      <c r="L6" s="26" t="s">
        <v>205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32" t="s">
        <v>3885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58" t="s">
        <v>180</v>
      </c>
      <c r="B8" s="135" t="s">
        <v>3885</v>
      </c>
      <c r="C8" s="135" t="s">
        <v>3885</v>
      </c>
      <c r="D8" s="135" t="s">
        <v>3885</v>
      </c>
      <c r="E8" s="135" t="s">
        <v>3885</v>
      </c>
      <c r="F8" s="135" t="s">
        <v>3885</v>
      </c>
      <c r="G8" s="67">
        <v>0.67999999999999994</v>
      </c>
      <c r="H8" s="135" t="s">
        <v>3885</v>
      </c>
      <c r="I8" s="135" t="s">
        <v>3885</v>
      </c>
      <c r="J8" s="71">
        <v>8.8199999999999987E-2</v>
      </c>
      <c r="K8" s="135" t="s">
        <v>3885</v>
      </c>
      <c r="L8" s="67">
        <v>8632.69247</v>
      </c>
      <c r="M8" s="135" t="s">
        <v>3885</v>
      </c>
      <c r="N8" s="68">
        <f>IFERROR(L8/$L$8,0)</f>
        <v>1</v>
      </c>
      <c r="O8" s="68">
        <f>L8/'סכום נכסי הקרן'!$C$41</f>
        <v>1.3775951135529529E-4</v>
      </c>
    </row>
    <row r="9" spans="1:15">
      <c r="A9" s="73" t="s">
        <v>30</v>
      </c>
      <c r="B9" s="135" t="s">
        <v>3885</v>
      </c>
      <c r="C9" s="135" t="s">
        <v>3885</v>
      </c>
      <c r="D9" s="135" t="s">
        <v>3885</v>
      </c>
      <c r="E9" s="135" t="s">
        <v>3885</v>
      </c>
      <c r="F9" s="135" t="s">
        <v>3885</v>
      </c>
      <c r="G9" s="67">
        <v>0.67999999999999994</v>
      </c>
      <c r="H9" s="135" t="s">
        <v>3885</v>
      </c>
      <c r="I9" s="135" t="s">
        <v>3885</v>
      </c>
      <c r="J9" s="71">
        <v>8.8199999999999987E-2</v>
      </c>
      <c r="K9" s="135" t="s">
        <v>3885</v>
      </c>
      <c r="L9" s="67">
        <v>8632.69247</v>
      </c>
      <c r="M9" s="135" t="s">
        <v>3885</v>
      </c>
      <c r="N9" s="68">
        <f t="shared" ref="N9:N11" si="0">IFERROR(L9/$L$8,0)</f>
        <v>1</v>
      </c>
      <c r="O9" s="68">
        <f>L9/'סכום נכסי הקרן'!$C$41</f>
        <v>1.3775951135529529E-4</v>
      </c>
    </row>
    <row r="10" spans="1:15">
      <c r="A10" s="74" t="s">
        <v>32</v>
      </c>
      <c r="B10" s="134" t="s">
        <v>3885</v>
      </c>
      <c r="C10" s="134" t="s">
        <v>3885</v>
      </c>
      <c r="D10" s="134" t="s">
        <v>3885</v>
      </c>
      <c r="E10" s="134" t="s">
        <v>3885</v>
      </c>
      <c r="F10" s="134" t="s">
        <v>3885</v>
      </c>
      <c r="G10" s="64">
        <v>0.67999999999999994</v>
      </c>
      <c r="H10" s="134" t="s">
        <v>3885</v>
      </c>
      <c r="I10" s="134" t="s">
        <v>3885</v>
      </c>
      <c r="J10" s="76">
        <v>8.8199999999999987E-2</v>
      </c>
      <c r="K10" s="134" t="s">
        <v>3885</v>
      </c>
      <c r="L10" s="64">
        <v>8632.69247</v>
      </c>
      <c r="M10" s="134" t="s">
        <v>3885</v>
      </c>
      <c r="N10" s="65">
        <f t="shared" si="0"/>
        <v>1</v>
      </c>
      <c r="O10" s="65">
        <f>L10/'סכום נכסי הקרן'!$C$41</f>
        <v>1.3775951135529529E-4</v>
      </c>
    </row>
    <row r="11" spans="1:15">
      <c r="A11" s="61" t="s">
        <v>3854</v>
      </c>
      <c r="B11" s="58" t="s">
        <v>3588</v>
      </c>
      <c r="C11" s="70" t="s">
        <v>133</v>
      </c>
      <c r="D11" s="58" t="s">
        <v>578</v>
      </c>
      <c r="E11" s="58" t="s">
        <v>135</v>
      </c>
      <c r="F11" s="77">
        <v>40618</v>
      </c>
      <c r="G11" s="67">
        <v>0.67999999999999994</v>
      </c>
      <c r="H11" s="70" t="s">
        <v>137</v>
      </c>
      <c r="I11" s="71">
        <v>7.1500000000000008E-2</v>
      </c>
      <c r="J11" s="71">
        <v>8.8199999999999987E-2</v>
      </c>
      <c r="K11" s="67">
        <v>7238818.8799999999</v>
      </c>
      <c r="L11" s="67">
        <v>8632.69247</v>
      </c>
      <c r="M11" s="135" t="s">
        <v>3885</v>
      </c>
      <c r="N11" s="68">
        <f t="shared" si="0"/>
        <v>1</v>
      </c>
      <c r="O11" s="68">
        <f>L11/'סכום נכסי הקרן'!$C$41</f>
        <v>1.3775951135529529E-4</v>
      </c>
    </row>
    <row r="12" spans="1:15">
      <c r="A12" s="137" t="s">
        <v>3885</v>
      </c>
      <c r="B12" s="135" t="s">
        <v>3885</v>
      </c>
      <c r="C12" s="135" t="s">
        <v>3885</v>
      </c>
      <c r="D12" s="135" t="s">
        <v>3885</v>
      </c>
      <c r="E12" s="135" t="s">
        <v>3885</v>
      </c>
      <c r="F12" s="135" t="s">
        <v>3885</v>
      </c>
      <c r="G12" s="135" t="s">
        <v>3885</v>
      </c>
      <c r="H12" s="135" t="s">
        <v>3885</v>
      </c>
      <c r="I12" s="135" t="s">
        <v>3885</v>
      </c>
      <c r="J12" s="135" t="s">
        <v>3885</v>
      </c>
      <c r="K12" s="135" t="s">
        <v>3885</v>
      </c>
      <c r="L12" s="135" t="s">
        <v>3885</v>
      </c>
      <c r="M12" s="135" t="s">
        <v>3885</v>
      </c>
      <c r="N12" s="135" t="s">
        <v>3885</v>
      </c>
      <c r="O12" s="135" t="s">
        <v>3885</v>
      </c>
    </row>
    <row r="13" spans="1:15">
      <c r="A13" s="135" t="s">
        <v>3885</v>
      </c>
      <c r="B13" s="135" t="s">
        <v>3885</v>
      </c>
      <c r="C13" s="135" t="s">
        <v>3885</v>
      </c>
      <c r="D13" s="135" t="s">
        <v>3885</v>
      </c>
      <c r="E13" s="135" t="s">
        <v>3885</v>
      </c>
      <c r="F13" s="135" t="s">
        <v>3885</v>
      </c>
      <c r="G13" s="135" t="s">
        <v>3885</v>
      </c>
      <c r="H13" s="135" t="s">
        <v>3885</v>
      </c>
      <c r="I13" s="135" t="s">
        <v>3885</v>
      </c>
      <c r="J13" s="135" t="s">
        <v>3885</v>
      </c>
      <c r="K13" s="135" t="s">
        <v>3885</v>
      </c>
      <c r="L13" s="135" t="s">
        <v>3885</v>
      </c>
      <c r="M13" s="135" t="s">
        <v>3885</v>
      </c>
      <c r="N13" s="135" t="s">
        <v>3885</v>
      </c>
      <c r="O13" s="135" t="s">
        <v>3885</v>
      </c>
    </row>
    <row r="14" spans="1:15">
      <c r="A14" s="135" t="s">
        <v>3885</v>
      </c>
      <c r="B14" s="135" t="s">
        <v>3885</v>
      </c>
      <c r="C14" s="135" t="s">
        <v>3885</v>
      </c>
      <c r="D14" s="135" t="s">
        <v>3885</v>
      </c>
      <c r="E14" s="135" t="s">
        <v>3885</v>
      </c>
      <c r="F14" s="135" t="s">
        <v>3885</v>
      </c>
      <c r="G14" s="135" t="s">
        <v>3885</v>
      </c>
      <c r="H14" s="135" t="s">
        <v>3885</v>
      </c>
      <c r="I14" s="135" t="s">
        <v>3885</v>
      </c>
      <c r="J14" s="135" t="s">
        <v>3885</v>
      </c>
      <c r="K14" s="135" t="s">
        <v>3885</v>
      </c>
      <c r="L14" s="135" t="s">
        <v>3885</v>
      </c>
      <c r="M14" s="135" t="s">
        <v>3885</v>
      </c>
      <c r="N14" s="135" t="s">
        <v>3885</v>
      </c>
      <c r="O14" s="135" t="s">
        <v>3885</v>
      </c>
    </row>
    <row r="15" spans="1:15">
      <c r="A15" s="101" t="s">
        <v>217</v>
      </c>
      <c r="B15" s="135" t="s">
        <v>3885</v>
      </c>
      <c r="C15" s="135" t="s">
        <v>3885</v>
      </c>
      <c r="D15" s="135" t="s">
        <v>3885</v>
      </c>
      <c r="E15" s="135" t="s">
        <v>3885</v>
      </c>
      <c r="F15" s="135" t="s">
        <v>3885</v>
      </c>
      <c r="G15" s="135" t="s">
        <v>3885</v>
      </c>
      <c r="H15" s="135" t="s">
        <v>3885</v>
      </c>
      <c r="I15" s="135" t="s">
        <v>3885</v>
      </c>
      <c r="J15" s="135" t="s">
        <v>3885</v>
      </c>
      <c r="K15" s="135" t="s">
        <v>3885</v>
      </c>
      <c r="L15" s="135" t="s">
        <v>3885</v>
      </c>
      <c r="M15" s="135" t="s">
        <v>3885</v>
      </c>
      <c r="N15" s="135" t="s">
        <v>3885</v>
      </c>
      <c r="O15" s="135" t="s">
        <v>3885</v>
      </c>
    </row>
    <row r="16" spans="1:15">
      <c r="A16" s="101" t="s">
        <v>117</v>
      </c>
      <c r="B16" s="135" t="s">
        <v>3885</v>
      </c>
      <c r="C16" s="135" t="s">
        <v>3885</v>
      </c>
      <c r="D16" s="135" t="s">
        <v>3885</v>
      </c>
      <c r="E16" s="135" t="s">
        <v>3885</v>
      </c>
      <c r="F16" s="135" t="s">
        <v>3885</v>
      </c>
      <c r="G16" s="135" t="s">
        <v>3885</v>
      </c>
      <c r="H16" s="135" t="s">
        <v>3885</v>
      </c>
      <c r="I16" s="135" t="s">
        <v>3885</v>
      </c>
      <c r="J16" s="135" t="s">
        <v>3885</v>
      </c>
      <c r="K16" s="135" t="s">
        <v>3885</v>
      </c>
      <c r="L16" s="135" t="s">
        <v>3885</v>
      </c>
      <c r="M16" s="135" t="s">
        <v>3885</v>
      </c>
      <c r="N16" s="135" t="s">
        <v>3885</v>
      </c>
      <c r="O16" s="135" t="s">
        <v>3885</v>
      </c>
    </row>
    <row r="17" spans="1:15">
      <c r="A17" s="101" t="s">
        <v>208</v>
      </c>
      <c r="B17" s="135" t="s">
        <v>3885</v>
      </c>
      <c r="C17" s="135" t="s">
        <v>3885</v>
      </c>
      <c r="D17" s="135" t="s">
        <v>3885</v>
      </c>
      <c r="E17" s="135" t="s">
        <v>3885</v>
      </c>
      <c r="F17" s="135" t="s">
        <v>3885</v>
      </c>
      <c r="G17" s="135" t="s">
        <v>3885</v>
      </c>
      <c r="H17" s="135" t="s">
        <v>3885</v>
      </c>
      <c r="I17" s="135" t="s">
        <v>3885</v>
      </c>
      <c r="J17" s="135" t="s">
        <v>3885</v>
      </c>
      <c r="K17" s="135" t="s">
        <v>3885</v>
      </c>
      <c r="L17" s="135" t="s">
        <v>3885</v>
      </c>
      <c r="M17" s="135" t="s">
        <v>3885</v>
      </c>
      <c r="N17" s="135" t="s">
        <v>3885</v>
      </c>
      <c r="O17" s="135" t="s">
        <v>3885</v>
      </c>
    </row>
    <row r="18" spans="1:15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1:15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15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5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5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15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5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5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</row>
    <row r="53" spans="1:15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15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5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</row>
    <row r="61" spans="1:15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</row>
    <row r="62" spans="1:15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3" spans="1:15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15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  <row r="70" spans="1:15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</row>
    <row r="74" spans="1:15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</row>
    <row r="75" spans="1:15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1:15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</row>
    <row r="77" spans="1:15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  <row r="78" spans="1:15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</row>
    <row r="79" spans="1:15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</row>
    <row r="80" spans="1:15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</row>
    <row r="81" spans="1:15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</row>
    <row r="82" spans="1:15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</row>
    <row r="83" spans="1:15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</row>
    <row r="84" spans="1:15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</row>
    <row r="85" spans="1:15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</row>
    <row r="86" spans="1:15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</row>
    <row r="87" spans="1:15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</row>
    <row r="88" spans="1:15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</row>
    <row r="89" spans="1:15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</row>
    <row r="90" spans="1:15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</row>
    <row r="91" spans="1:15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</row>
    <row r="92" spans="1:15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</row>
    <row r="93" spans="1:15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</row>
    <row r="94" spans="1:15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</row>
    <row r="95" spans="1:15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</row>
    <row r="96" spans="1:15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</row>
    <row r="97" spans="1:15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</row>
    <row r="98" spans="1:15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</row>
    <row r="99" spans="1:15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</row>
    <row r="100" spans="1:15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15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15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15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15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</row>
    <row r="108" spans="1:15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</row>
    <row r="109" spans="1:15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</row>
    <row r="110" spans="1:15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</row>
    <row r="111" spans="1:15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2024-04-01T09:23:07Z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